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x11111951\Dropbox\Robin Hood\2024\1 - Janeiro\Transferências Dezembro\12 Dez\Sem fórmulas\"/>
    </mc:Choice>
  </mc:AlternateContent>
  <bookViews>
    <workbookView xWindow="-120" yWindow="-120" windowWidth="29040" windowHeight="15225"/>
  </bookViews>
  <sheets>
    <sheet name="Meio Ambiente" sheetId="1" r:id="rId1"/>
    <sheet name="Mata Seca" sheetId="3" r:id="rId2"/>
    <sheet name="Saneamento" sheetId="4" r:id="rId3"/>
    <sheet name="Conservação" sheetId="5" r:id="rId4"/>
    <sheet name="atualização" sheetId="2" r:id="rId5"/>
    <sheet name="meu-munic" sheetId="6" r:id="rId6"/>
  </sheets>
  <definedNames>
    <definedName name="_xlnm._FilterDatabase" localSheetId="3" hidden="1">Conservação!$A$9:$P$11</definedName>
    <definedName name="_xlnm._FilterDatabase" localSheetId="1" hidden="1">'Mata Seca'!$A$9:$P$11</definedName>
    <definedName name="_xlnm._FilterDatabase" localSheetId="0" hidden="1">'Meio Ambiente'!$A$9:$P$11</definedName>
    <definedName name="_xlnm._FilterDatabase" localSheetId="5" hidden="1">'meu-munic'!$A$9:$P$10</definedName>
    <definedName name="_xlnm._FilterDatabase" localSheetId="2" hidden="1">Saneamento!$A$9:$P$11</definedName>
    <definedName name="_xlnm.Print_Area" localSheetId="3">Conservação!$A$1:$P$871</definedName>
    <definedName name="_xlnm.Print_Area" localSheetId="1">'Mata Seca'!$A$1:$P$871</definedName>
    <definedName name="_xlnm.Print_Area" localSheetId="0">'Meio Ambiente'!$A$1:$P$871</definedName>
    <definedName name="_xlnm.Print_Area" localSheetId="5">'meu-munic'!$A$1:$P$49</definedName>
    <definedName name="_xlnm.Print_Area" localSheetId="2">Saneamento!$A$1:$P$871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 l="1"/>
  <c r="C52" i="6" l="1"/>
  <c r="C51" i="6"/>
  <c r="C50" i="6"/>
  <c r="P6" i="1"/>
  <c r="A6" i="6" s="1"/>
  <c r="C35" i="6" s="1"/>
  <c r="C55" i="6" l="1"/>
  <c r="C56" i="6"/>
  <c r="C54" i="6"/>
  <c r="M3" i="5"/>
  <c r="M3" i="4"/>
  <c r="A9" i="5" l="1"/>
  <c r="A9" i="4"/>
  <c r="D55" i="6"/>
  <c r="E55" i="6" s="1"/>
  <c r="D54" i="6"/>
  <c r="E54" i="6" s="1"/>
  <c r="C31" i="6"/>
  <c r="F34" i="6"/>
  <c r="J34" i="6"/>
  <c r="G34" i="6"/>
  <c r="K34" i="6"/>
  <c r="O34" i="6"/>
  <c r="D34" i="6"/>
  <c r="H34" i="6"/>
  <c r="M3" i="3"/>
  <c r="A9" i="3" l="1"/>
  <c r="L34" i="6"/>
  <c r="N34" i="6"/>
  <c r="M34" i="6"/>
  <c r="I34" i="6"/>
  <c r="E34" i="6"/>
  <c r="E57" i="6"/>
  <c r="O33" i="6"/>
  <c r="K33" i="6"/>
  <c r="E33" i="6"/>
  <c r="L33" i="6"/>
  <c r="N33" i="6"/>
  <c r="J33" i="6"/>
  <c r="M33" i="6"/>
  <c r="G33" i="6"/>
  <c r="D33" i="6"/>
  <c r="I33" i="6"/>
  <c r="H33" i="6"/>
  <c r="F33" i="6"/>
  <c r="I12" i="6"/>
  <c r="O12" i="6"/>
  <c r="B22" i="6"/>
  <c r="I28" i="6"/>
  <c r="A31" i="6"/>
  <c r="B31" i="6" s="1"/>
  <c r="L32" i="6"/>
  <c r="B19" i="6" l="1"/>
  <c r="D32" i="6"/>
  <c r="G32" i="6"/>
  <c r="O32" i="6"/>
  <c r="K32" i="6"/>
  <c r="J32" i="6"/>
  <c r="I32" i="6"/>
  <c r="N32" i="6"/>
  <c r="P34" i="6"/>
  <c r="H32" i="6"/>
  <c r="M32" i="6"/>
  <c r="F32" i="6"/>
  <c r="E32" i="6"/>
  <c r="P33" i="6" l="1"/>
  <c r="N36" i="6" l="1"/>
  <c r="N31" i="6"/>
  <c r="M31" i="6"/>
  <c r="H31" i="6"/>
  <c r="O31" i="6"/>
  <c r="K31" i="6"/>
  <c r="K36" i="6"/>
  <c r="F31" i="6"/>
  <c r="L31" i="6"/>
  <c r="E31" i="6"/>
  <c r="M36" i="6"/>
  <c r="J31" i="6"/>
  <c r="G31" i="6"/>
  <c r="I31" i="6"/>
  <c r="G36" i="6"/>
  <c r="I36" i="6"/>
  <c r="F36" i="6"/>
  <c r="H36" i="6"/>
  <c r="J36" i="6"/>
  <c r="L36" i="6"/>
  <c r="O36" i="6"/>
  <c r="E36" i="6"/>
  <c r="D36" i="6" l="1"/>
  <c r="D31" i="6"/>
  <c r="G35" i="6"/>
  <c r="H35" i="6"/>
  <c r="I35" i="6"/>
  <c r="J35" i="6"/>
  <c r="K35" i="6"/>
  <c r="L35" i="6"/>
  <c r="M35" i="6"/>
  <c r="N35" i="6"/>
  <c r="O35" i="6"/>
  <c r="D35" i="6" l="1"/>
  <c r="Q31" i="6"/>
  <c r="P32" i="6"/>
  <c r="P31" i="6" l="1"/>
  <c r="F35" i="6"/>
  <c r="E35" i="6"/>
  <c r="D26" i="6" l="1"/>
  <c r="D24" i="6"/>
</calcChain>
</file>

<file path=xl/sharedStrings.xml><?xml version="1.0" encoding="utf-8"?>
<sst xmlns="http://schemas.openxmlformats.org/spreadsheetml/2006/main" count="5354" uniqueCount="925">
  <si>
    <t>JANEIRO</t>
  </si>
  <si>
    <t>TOTAL</t>
  </si>
  <si>
    <t>MUNICÍPIO</t>
  </si>
  <si>
    <t>FEVEREIRO</t>
  </si>
  <si>
    <t>MARÇO</t>
  </si>
  <si>
    <t>ABRIL</t>
  </si>
  <si>
    <t>MAIO</t>
  </si>
  <si>
    <t>JUNHO</t>
  </si>
  <si>
    <t>JULHO</t>
  </si>
  <si>
    <t>AGOSTO</t>
  </si>
  <si>
    <t>SETEMBRO</t>
  </si>
  <si>
    <t>OUTUBRO</t>
  </si>
  <si>
    <t>NOVEMBRO</t>
  </si>
  <si>
    <t>DEZEMBRO</t>
  </si>
  <si>
    <t>IBGE</t>
  </si>
  <si>
    <t>Critério:</t>
  </si>
  <si>
    <t>Esportes</t>
  </si>
  <si>
    <t>Educação</t>
  </si>
  <si>
    <t>Turismo</t>
  </si>
  <si>
    <t>Janeiro</t>
  </si>
  <si>
    <t>Patrimônio Cultural</t>
  </si>
  <si>
    <t>Saúde per capita</t>
  </si>
  <si>
    <t>VAF</t>
  </si>
  <si>
    <t>Penitenciárias</t>
  </si>
  <si>
    <t>Produção de Alimentos</t>
  </si>
  <si>
    <t>Meio Ambiente</t>
  </si>
  <si>
    <t>PSF</t>
  </si>
  <si>
    <t>Valor Líquido + Compensações</t>
  </si>
  <si>
    <t>Critérios possíveis</t>
  </si>
  <si>
    <t>Fevereiro</t>
  </si>
  <si>
    <t>Março</t>
  </si>
  <si>
    <t>Abril</t>
  </si>
  <si>
    <t>Maio</t>
  </si>
  <si>
    <t>Junho</t>
  </si>
  <si>
    <t>Julho</t>
  </si>
  <si>
    <t>Agosto</t>
  </si>
  <si>
    <t>Setembro</t>
  </si>
  <si>
    <t>Outubro</t>
  </si>
  <si>
    <t>Novembro</t>
  </si>
  <si>
    <t>Dezembro</t>
  </si>
  <si>
    <t>Mês</t>
  </si>
  <si>
    <t>Num</t>
  </si>
  <si>
    <t>SEF</t>
  </si>
  <si>
    <t>Abre Campo</t>
  </si>
  <si>
    <t>Acaiaca</t>
  </si>
  <si>
    <t>Aguanil</t>
  </si>
  <si>
    <t>Aiuruoca</t>
  </si>
  <si>
    <t>Alagoa</t>
  </si>
  <si>
    <t>Albertina</t>
  </si>
  <si>
    <t>Alfenas</t>
  </si>
  <si>
    <t>Alfredo Vasconcelos</t>
  </si>
  <si>
    <t>Almenara</t>
  </si>
  <si>
    <t>Alpercata</t>
  </si>
  <si>
    <t>Alterosa</t>
  </si>
  <si>
    <t>Alto Rio Doce</t>
  </si>
  <si>
    <t>Alvarenga</t>
  </si>
  <si>
    <t>Andradas</t>
  </si>
  <si>
    <t>Aracitaba</t>
  </si>
  <si>
    <t>Araguari</t>
  </si>
  <si>
    <t>Arantina</t>
  </si>
  <si>
    <t>Araponga</t>
  </si>
  <si>
    <t>Arceburgo</t>
  </si>
  <si>
    <t>Arcos</t>
  </si>
  <si>
    <t>Areado</t>
  </si>
  <si>
    <t>Argirita</t>
  </si>
  <si>
    <t>Aricanduva</t>
  </si>
  <si>
    <t>Arinos</t>
  </si>
  <si>
    <t>Astolfo Dutra</t>
  </si>
  <si>
    <t>Baependi</t>
  </si>
  <si>
    <t>Baldim</t>
  </si>
  <si>
    <t>Bandeira</t>
  </si>
  <si>
    <t>Barbacena</t>
  </si>
  <si>
    <t>Barra Longa</t>
  </si>
  <si>
    <t>Barroso</t>
  </si>
  <si>
    <t>Belmiro Braga</t>
  </si>
  <si>
    <t>Belo Horizonte</t>
  </si>
  <si>
    <t>Belo Oriente</t>
  </si>
  <si>
    <t>Belo Vale</t>
  </si>
  <si>
    <t>Berilo</t>
  </si>
  <si>
    <t>Berizal</t>
  </si>
  <si>
    <t>Bias Fortes</t>
  </si>
  <si>
    <t>Bicas</t>
  </si>
  <si>
    <t>Biquinhas</t>
  </si>
  <si>
    <t>Bom Despacho</t>
  </si>
  <si>
    <t>Bom Repouso</t>
  </si>
  <si>
    <t>Bom Sucesso</t>
  </si>
  <si>
    <t>Bonfim</t>
  </si>
  <si>
    <t>Botelhos</t>
  </si>
  <si>
    <t>Botumirim</t>
  </si>
  <si>
    <t>Brumadinho</t>
  </si>
  <si>
    <t>Bugre</t>
  </si>
  <si>
    <t>Buritis</t>
  </si>
  <si>
    <t>Buritizeiro</t>
  </si>
  <si>
    <t>Cabeceira Grande</t>
  </si>
  <si>
    <t>Cabo Verde</t>
  </si>
  <si>
    <t>Cachoeira Dourada</t>
  </si>
  <si>
    <t>Caiana</t>
  </si>
  <si>
    <t>Cajuri</t>
  </si>
  <si>
    <t>Caldas</t>
  </si>
  <si>
    <t>Camacho</t>
  </si>
  <si>
    <t>Camanducaia</t>
  </si>
  <si>
    <t>Cambuquira</t>
  </si>
  <si>
    <t>Campanha</t>
  </si>
  <si>
    <t>Campestre</t>
  </si>
  <si>
    <t>Campina Verde</t>
  </si>
  <si>
    <t>Campo Azul</t>
  </si>
  <si>
    <t>Campo Belo</t>
  </si>
  <si>
    <t>Campo Florido</t>
  </si>
  <si>
    <t>Campos Altos</t>
  </si>
  <si>
    <t>Campos Gerais</t>
  </si>
  <si>
    <t>Cana Verde</t>
  </si>
  <si>
    <t>Candeias</t>
  </si>
  <si>
    <t>Cantagalo</t>
  </si>
  <si>
    <t>Capela Nova</t>
  </si>
  <si>
    <t>Capelinha</t>
  </si>
  <si>
    <t>Capetinga</t>
  </si>
  <si>
    <t>Capim Branco</t>
  </si>
  <si>
    <t>Caputira</t>
  </si>
  <si>
    <t>Carangola</t>
  </si>
  <si>
    <t>Caratinga</t>
  </si>
  <si>
    <t>Carbonita</t>
  </si>
  <si>
    <t>Carlos Chagas</t>
  </si>
  <si>
    <t>Carneirinho</t>
  </si>
  <si>
    <t>Carrancas</t>
  </si>
  <si>
    <t>Carvalhos</t>
  </si>
  <si>
    <t>Casa Grande</t>
  </si>
  <si>
    <t>Cascalho Rico</t>
  </si>
  <si>
    <t>Cataguases</t>
  </si>
  <si>
    <t>Catas Altas</t>
  </si>
  <si>
    <t>Catuji</t>
  </si>
  <si>
    <t>Catuti</t>
  </si>
  <si>
    <t>Caxambu</t>
  </si>
  <si>
    <t>Centralina</t>
  </si>
  <si>
    <t>Chiador</t>
  </si>
  <si>
    <t>Claraval</t>
  </si>
  <si>
    <t>Coimbra</t>
  </si>
  <si>
    <t>Coluna</t>
  </si>
  <si>
    <t>Comendador Gomes</t>
  </si>
  <si>
    <t>Comercinho</t>
  </si>
  <si>
    <t>Confins</t>
  </si>
  <si>
    <t>Congonhal</t>
  </si>
  <si>
    <t>Congonhas</t>
  </si>
  <si>
    <t>Conquista</t>
  </si>
  <si>
    <t>Conselheiro Lafaiete</t>
  </si>
  <si>
    <t>Conselheiro Pena</t>
  </si>
  <si>
    <t>Contagem</t>
  </si>
  <si>
    <t>Coqueiral</t>
  </si>
  <si>
    <t>Cordisburgo</t>
  </si>
  <si>
    <t>Corinto</t>
  </si>
  <si>
    <t>Coroaci</t>
  </si>
  <si>
    <t>Coromandel</t>
  </si>
  <si>
    <t>Coronel Fabriciano</t>
  </si>
  <si>
    <t>Coronel Murta</t>
  </si>
  <si>
    <t>Coronel Pacheco</t>
  </si>
  <si>
    <t>Coronel Xavier Chaves</t>
  </si>
  <si>
    <t>Cristais</t>
  </si>
  <si>
    <t>Cristiano Otoni</t>
  </si>
  <si>
    <t>Cristina</t>
  </si>
  <si>
    <t>Cuparaque</t>
  </si>
  <si>
    <t>Curvelo</t>
  </si>
  <si>
    <t>Datas</t>
  </si>
  <si>
    <t>Delfim Moreira</t>
  </si>
  <si>
    <t>Delta</t>
  </si>
  <si>
    <t>Descoberto</t>
  </si>
  <si>
    <t>Diamantina</t>
  </si>
  <si>
    <t>Divino</t>
  </si>
  <si>
    <t>Divisa Alegre</t>
  </si>
  <si>
    <t>Divisa Nova</t>
  </si>
  <si>
    <t>Dom Bosco</t>
  </si>
  <si>
    <t>Dom Cavati</t>
  </si>
  <si>
    <t>Dom Joaquim</t>
  </si>
  <si>
    <t>Douradoquara</t>
  </si>
  <si>
    <t>Engenheiro Caldas</t>
  </si>
  <si>
    <t>Engenheiro Navarro</t>
  </si>
  <si>
    <t>Entre Folhas</t>
  </si>
  <si>
    <t>Esmeraldas</t>
  </si>
  <si>
    <t>Espera Feliz</t>
  </si>
  <si>
    <t>Espinosa</t>
  </si>
  <si>
    <t>Estiva</t>
  </si>
  <si>
    <t>Estrela Dalva</t>
  </si>
  <si>
    <t>Extrema</t>
  </si>
  <si>
    <t>Fama</t>
  </si>
  <si>
    <t>Faria Lemos</t>
  </si>
  <si>
    <t>Felisburgo</t>
  </si>
  <si>
    <t>Fernandes Tourinho</t>
  </si>
  <si>
    <t>Ferros</t>
  </si>
  <si>
    <t>Fervedouro</t>
  </si>
  <si>
    <t>Florestal</t>
  </si>
  <si>
    <t>Formiga</t>
  </si>
  <si>
    <t>Formoso</t>
  </si>
  <si>
    <t>Francisco Dumont</t>
  </si>
  <si>
    <t>Frei Gaspar</t>
  </si>
  <si>
    <t>Frei Lagonegro</t>
  </si>
  <si>
    <t>Fronteira</t>
  </si>
  <si>
    <t>Frutal</t>
  </si>
  <si>
    <t>Gameleiras</t>
  </si>
  <si>
    <t>Goiabeira</t>
  </si>
  <si>
    <t>Gonzaga</t>
  </si>
  <si>
    <t>Gouveia</t>
  </si>
  <si>
    <t>Governador Valadares</t>
  </si>
  <si>
    <t>Grupiara</t>
  </si>
  <si>
    <t>Guaraciaba</t>
  </si>
  <si>
    <t>Guaraciama</t>
  </si>
  <si>
    <t>Guarani</t>
  </si>
  <si>
    <t>Guarda-Mor</t>
  </si>
  <si>
    <t>Guidoval</t>
  </si>
  <si>
    <t>Guiricema</t>
  </si>
  <si>
    <t>Heliodora</t>
  </si>
  <si>
    <t>Iapu</t>
  </si>
  <si>
    <t>Ibertioga</t>
  </si>
  <si>
    <t>Ibiracatu</t>
  </si>
  <si>
    <t>Ibiraci</t>
  </si>
  <si>
    <t>Ibituruna</t>
  </si>
  <si>
    <t>Igaratinga</t>
  </si>
  <si>
    <t>Iguatama</t>
  </si>
  <si>
    <t>Ijaci</t>
  </si>
  <si>
    <t>Inconfidentes</t>
  </si>
  <si>
    <t>Indaiabira</t>
  </si>
  <si>
    <t>Inhapim</t>
  </si>
  <si>
    <t>Inimutaba</t>
  </si>
  <si>
    <t>Ipaba</t>
  </si>
  <si>
    <t>Ipanema</t>
  </si>
  <si>
    <t>Ipatinga</t>
  </si>
  <si>
    <t>Itabira</t>
  </si>
  <si>
    <t>Itabirito</t>
  </si>
  <si>
    <t>Itacambira</t>
  </si>
  <si>
    <t>Itacarambi</t>
  </si>
  <si>
    <t>Itaguara</t>
  </si>
  <si>
    <t>Itamarandiba</t>
  </si>
  <si>
    <t>Itambacuri</t>
  </si>
  <si>
    <t>Itamogi</t>
  </si>
  <si>
    <t>Itamonte</t>
  </si>
  <si>
    <t>Itanhandu</t>
  </si>
  <si>
    <t>Itanhomi</t>
  </si>
  <si>
    <t>Itaobim</t>
  </si>
  <si>
    <t>Itapagipe</t>
  </si>
  <si>
    <t>Itapecerica</t>
  </si>
  <si>
    <t>Itapeva</t>
  </si>
  <si>
    <t>Itaverava</t>
  </si>
  <si>
    <t>Itinga</t>
  </si>
  <si>
    <t>Itueta</t>
  </si>
  <si>
    <t>Ituiutaba</t>
  </si>
  <si>
    <t>Itumirim</t>
  </si>
  <si>
    <t>Iturama</t>
  </si>
  <si>
    <t>Itutinga</t>
  </si>
  <si>
    <t>Jaboticatubas</t>
  </si>
  <si>
    <t>Jacinto</t>
  </si>
  <si>
    <t>Jacutinga</t>
  </si>
  <si>
    <t>Jampruca</t>
  </si>
  <si>
    <t>Japonvar</t>
  </si>
  <si>
    <t>Jeceaba</t>
  </si>
  <si>
    <t>Jequeri</t>
  </si>
  <si>
    <t>Jequitinhonha</t>
  </si>
  <si>
    <t>Juatuba</t>
  </si>
  <si>
    <t>Juramento</t>
  </si>
  <si>
    <t>Juruaia</t>
  </si>
  <si>
    <t>Ladainha</t>
  </si>
  <si>
    <t>Lagamar</t>
  </si>
  <si>
    <t>Lagoa Dourada</t>
  </si>
  <si>
    <t>Lagoa Formosa</t>
  </si>
  <si>
    <t>Lagoa Grande</t>
  </si>
  <si>
    <t>Lagoa Santa</t>
  </si>
  <si>
    <t>Lajinha</t>
  </si>
  <si>
    <t>Lambari</t>
  </si>
  <si>
    <t>Lamim</t>
  </si>
  <si>
    <t>Laranjal</t>
  </si>
  <si>
    <t>Lassance</t>
  </si>
  <si>
    <t>Lavras</t>
  </si>
  <si>
    <t>Leandro Ferreira</t>
  </si>
  <si>
    <t>Leopoldina</t>
  </si>
  <si>
    <t>Liberdade</t>
  </si>
  <si>
    <t>Lima Duarte</t>
  </si>
  <si>
    <t>Lontra</t>
  </si>
  <si>
    <t>Luisburgo</t>
  </si>
  <si>
    <t>Luz</t>
  </si>
  <si>
    <t>Machacalis</t>
  </si>
  <si>
    <t>Machado</t>
  </si>
  <si>
    <t>Malacacheta</t>
  </si>
  <si>
    <t>Mamonas</t>
  </si>
  <si>
    <t>Manga</t>
  </si>
  <si>
    <t>Manhumirim</t>
  </si>
  <si>
    <t>Mantena</t>
  </si>
  <si>
    <t>Maravilhas</t>
  </si>
  <si>
    <t>Mariana</t>
  </si>
  <si>
    <t>Marilac</t>
  </si>
  <si>
    <t>Martinho Campos</t>
  </si>
  <si>
    <t>Martins Soares</t>
  </si>
  <si>
    <t>Mata Verde</t>
  </si>
  <si>
    <t>Mateus Leme</t>
  </si>
  <si>
    <t>Matias Barbosa</t>
  </si>
  <si>
    <t>Matias Cardoso</t>
  </si>
  <si>
    <t>Mato Verde</t>
  </si>
  <si>
    <t>Matozinhos</t>
  </si>
  <si>
    <t>Matutina</t>
  </si>
  <si>
    <t>Medeiros</t>
  </si>
  <si>
    <t>Medina</t>
  </si>
  <si>
    <t>Mendes Pimentel</t>
  </si>
  <si>
    <t>Mesquita</t>
  </si>
  <si>
    <t>Minas Novas</t>
  </si>
  <si>
    <t>Minduri</t>
  </si>
  <si>
    <t>Mirabela</t>
  </si>
  <si>
    <t>Miradouro</t>
  </si>
  <si>
    <t>Moeda</t>
  </si>
  <si>
    <t>Moema</t>
  </si>
  <si>
    <t>Monjolos</t>
  </si>
  <si>
    <t>Monsenhor Paulo</t>
  </si>
  <si>
    <t>Monte Azul</t>
  </si>
  <si>
    <t>Monte Belo</t>
  </si>
  <si>
    <t>Monte Carmelo</t>
  </si>
  <si>
    <t>Monte Formoso</t>
  </si>
  <si>
    <t>Montes Claros</t>
  </si>
  <si>
    <t>Montezuma</t>
  </si>
  <si>
    <t>Munhoz</t>
  </si>
  <si>
    <t>Mutum</t>
  </si>
  <si>
    <t>Muzambinho</t>
  </si>
  <si>
    <t>Nacip Raydan</t>
  </si>
  <si>
    <t>Nanuque</t>
  </si>
  <si>
    <t>Naque</t>
  </si>
  <si>
    <t>Nazareno</t>
  </si>
  <si>
    <t>Nepomuceno</t>
  </si>
  <si>
    <t>Ninheira</t>
  </si>
  <si>
    <t>Nova Era</t>
  </si>
  <si>
    <t>Nova Lima</t>
  </si>
  <si>
    <t>Nova Ponte</t>
  </si>
  <si>
    <t>Nova Porteirinha</t>
  </si>
  <si>
    <t>Nova Resende</t>
  </si>
  <si>
    <t>Nova Serrana</t>
  </si>
  <si>
    <t>Novo Cruzeiro</t>
  </si>
  <si>
    <t>Novorizonte</t>
  </si>
  <si>
    <t>Olaria</t>
  </si>
  <si>
    <t>Oliveira</t>
  </si>
  <si>
    <t>Oliveira Fortes</t>
  </si>
  <si>
    <t>Ouro Branco</t>
  </si>
  <si>
    <t>Ouro Fino</t>
  </si>
  <si>
    <t>Ouro Preto</t>
  </si>
  <si>
    <t>Padre Carvalho</t>
  </si>
  <si>
    <t>Paineiras</t>
  </si>
  <si>
    <t>Pains</t>
  </si>
  <si>
    <t>Pai Pedro</t>
  </si>
  <si>
    <t>Paiva</t>
  </si>
  <si>
    <t>Palma</t>
  </si>
  <si>
    <t>Papagaios</t>
  </si>
  <si>
    <t>Paracatu</t>
  </si>
  <si>
    <t>Paraopeba</t>
  </si>
  <si>
    <t>Passa Quatro</t>
  </si>
  <si>
    <t>Passa Tempo</t>
  </si>
  <si>
    <t>Passos</t>
  </si>
  <si>
    <t>Patis</t>
  </si>
  <si>
    <t>Paulistas</t>
  </si>
  <si>
    <t>Pedra Azul</t>
  </si>
  <si>
    <t>Pedra Bonita</t>
  </si>
  <si>
    <t>Pedra Dourada</t>
  </si>
  <si>
    <t>Pedralva</t>
  </si>
  <si>
    <t>Pedro Leopoldo</t>
  </si>
  <si>
    <t>Pedro Teixeira</t>
  </si>
  <si>
    <t>Pequeri</t>
  </si>
  <si>
    <t>Pequi</t>
  </si>
  <si>
    <t>Perdizes</t>
  </si>
  <si>
    <t>Periquito</t>
  </si>
  <si>
    <t>Pescador</t>
  </si>
  <si>
    <t>Piau</t>
  </si>
  <si>
    <t>Pimenta</t>
  </si>
  <si>
    <t>Piracema</t>
  </si>
  <si>
    <t>Pirajuba</t>
  </si>
  <si>
    <t>Piranga</t>
  </si>
  <si>
    <t>Piranguinho</t>
  </si>
  <si>
    <t>Pirapetinga</t>
  </si>
  <si>
    <t>Pirapora</t>
  </si>
  <si>
    <t>Pitangui</t>
  </si>
  <si>
    <t>Piumhi</t>
  </si>
  <si>
    <t>Planura</t>
  </si>
  <si>
    <t>Pocrane</t>
  </si>
  <si>
    <t>Ponte Nova</t>
  </si>
  <si>
    <t>Ponto Chique</t>
  </si>
  <si>
    <t>Porteirinha</t>
  </si>
  <si>
    <t>Porto Firme</t>
  </si>
  <si>
    <t>Pouso Alegre</t>
  </si>
  <si>
    <t>Pouso Alto</t>
  </si>
  <si>
    <t>Prados</t>
  </si>
  <si>
    <t>Prata</t>
  </si>
  <si>
    <t>Pratinha</t>
  </si>
  <si>
    <t>Presidente Bernardes</t>
  </si>
  <si>
    <t>Presidente Juscelino</t>
  </si>
  <si>
    <t>Presidente Kubitschek</t>
  </si>
  <si>
    <t>Quartel Geral</t>
  </si>
  <si>
    <t>Queluzito</t>
  </si>
  <si>
    <t>Raposos</t>
  </si>
  <si>
    <t>Raul Soares</t>
  </si>
  <si>
    <t>Recreio</t>
  </si>
  <si>
    <t>Reduto</t>
  </si>
  <si>
    <t>Resende Costa</t>
  </si>
  <si>
    <t>Resplendor</t>
  </si>
  <si>
    <t>Ressaquinha</t>
  </si>
  <si>
    <t>Riachinho</t>
  </si>
  <si>
    <t>Rio Acima</t>
  </si>
  <si>
    <t>Rio Casca</t>
  </si>
  <si>
    <t>Rio Doce</t>
  </si>
  <si>
    <t>Rio Espera</t>
  </si>
  <si>
    <t>Rio Manso</t>
  </si>
  <si>
    <t>Rio Novo</t>
  </si>
  <si>
    <t>Rio Piracicaba</t>
  </si>
  <si>
    <t>Rio Pomba</t>
  </si>
  <si>
    <t>Rio Preto</t>
  </si>
  <si>
    <t>Rio Vermelho</t>
  </si>
  <si>
    <t>Rodeiro</t>
  </si>
  <si>
    <t>Romaria</t>
  </si>
  <si>
    <t>Rubelita</t>
  </si>
  <si>
    <t>Rubim</t>
  </si>
  <si>
    <t>Sacramento</t>
  </si>
  <si>
    <t>Salinas</t>
  </si>
  <si>
    <t>Santos Dumont</t>
  </si>
  <si>
    <t>Sarzedo</t>
  </si>
  <si>
    <t>Setubinha</t>
  </si>
  <si>
    <t>Sericita</t>
  </si>
  <si>
    <t>Seritinga</t>
  </si>
  <si>
    <t>Serrania</t>
  </si>
  <si>
    <t>Serranos</t>
  </si>
  <si>
    <t>Serro</t>
  </si>
  <si>
    <t>Sete Lagoas</t>
  </si>
  <si>
    <t>Tabuleiro</t>
  </si>
  <si>
    <t>Taiobeiras</t>
  </si>
  <si>
    <t>Taparuba</t>
  </si>
  <si>
    <t>Tapira</t>
  </si>
  <si>
    <t>Tarumirim</t>
  </si>
  <si>
    <t>Teixeiras</t>
  </si>
  <si>
    <t>Tiradentes</t>
  </si>
  <si>
    <t>Tiros</t>
  </si>
  <si>
    <t>Tocantins</t>
  </si>
  <si>
    <t>Toledo</t>
  </si>
  <si>
    <t>Tombos</t>
  </si>
  <si>
    <t>Tumiritinga</t>
  </si>
  <si>
    <t>Tupaciguara</t>
  </si>
  <si>
    <t>Turmalina</t>
  </si>
  <si>
    <t>Ubaporanga</t>
  </si>
  <si>
    <t>Uberaba</t>
  </si>
  <si>
    <t>Umburatiba</t>
  </si>
  <si>
    <t>Urucuia</t>
  </si>
  <si>
    <t>Vargem Alegre</t>
  </si>
  <si>
    <t>Vargem Bonita</t>
  </si>
  <si>
    <t>Varginha</t>
  </si>
  <si>
    <t>Vazante</t>
  </si>
  <si>
    <t>Veredinha</t>
  </si>
  <si>
    <t>Vermelho Novo</t>
  </si>
  <si>
    <t>Vespasiano</t>
  </si>
  <si>
    <t>Vieiras</t>
  </si>
  <si>
    <t>Mathias Lobato</t>
  </si>
  <si>
    <t>Volta Grande</t>
  </si>
  <si>
    <t>Wenceslau Braz</t>
  </si>
  <si>
    <t>Bom Jesus da Penha</t>
  </si>
  <si>
    <t>Borda da Mata</t>
  </si>
  <si>
    <t>Cachoeira da Prata</t>
  </si>
  <si>
    <t>Carmo da Cachoeira</t>
  </si>
  <si>
    <t>Carmo da Mata</t>
  </si>
  <si>
    <t>Cruzeiro da Fortaleza</t>
  </si>
  <si>
    <t>Lagoa da Prata</t>
  </si>
  <si>
    <t>Salto da Divisa</t>
  </si>
  <si>
    <t>Santana da Vargem</t>
  </si>
  <si>
    <t>Serra da Saudade</t>
  </si>
  <si>
    <t>Virgem da Lapa</t>
  </si>
  <si>
    <t>Divino das Laranjeiras</t>
  </si>
  <si>
    <t>Alvorada de Minas</t>
  </si>
  <si>
    <t>Augusto de Lima</t>
  </si>
  <si>
    <t>Bela Vista de Minas</t>
  </si>
  <si>
    <t>Bocaina de Minas</t>
  </si>
  <si>
    <t>Bom Jardim de Minas</t>
  </si>
  <si>
    <t>Bonito de Minas</t>
  </si>
  <si>
    <t>Cachoeira de Minas</t>
  </si>
  <si>
    <t>Carmo de Minas</t>
  </si>
  <si>
    <t>Central de Minas</t>
  </si>
  <si>
    <t>Curral de Dentro</t>
  </si>
  <si>
    <t>Desterro de Entre Rios</t>
  </si>
  <si>
    <t>Diogo de Vasconcelos</t>
  </si>
  <si>
    <t>Dores de Campos</t>
  </si>
  <si>
    <t>Entre Rios de Minas</t>
  </si>
  <si>
    <t>Fortaleza de Minas</t>
  </si>
  <si>
    <t>Fortuna de Minas</t>
  </si>
  <si>
    <t>Fruta de Leite</t>
  </si>
  <si>
    <t>Itamarati de Minas</t>
  </si>
  <si>
    <t>Jenipapo de Minas</t>
  </si>
  <si>
    <t>Juiz de Fora</t>
  </si>
  <si>
    <t>Madre de Deus de Minas</t>
  </si>
  <si>
    <t>Mar de Espanha</t>
  </si>
  <si>
    <t>Monte Alegre de Minas</t>
  </si>
  <si>
    <t>Monte Santo de Minas</t>
  </si>
  <si>
    <t>Morada Nova de Minas</t>
  </si>
  <si>
    <t>Novo Oriente de Minas</t>
  </si>
  <si>
    <t>Ouro Verde de Minas</t>
  </si>
  <si>
    <t>Patos de Minas</t>
  </si>
  <si>
    <t>Piedade de Caratinga</t>
  </si>
  <si>
    <t>Piedade de Ponte Nova</t>
  </si>
  <si>
    <t>Rio Pardo de Minas</t>
  </si>
  <si>
    <t>Rochedo de Minas</t>
  </si>
  <si>
    <t>Santana de Cataguases</t>
  </si>
  <si>
    <t>Santana de Pirapama</t>
  </si>
  <si>
    <t>Senhora de Oliveira</t>
  </si>
  <si>
    <t>Serra Azul de Minas</t>
  </si>
  <si>
    <t>Soledade de Minas</t>
  </si>
  <si>
    <t>Uruana de Minas</t>
  </si>
  <si>
    <t>Amparo do Serra</t>
  </si>
  <si>
    <t>Bandeira do Sul</t>
  </si>
  <si>
    <t>Bom Jesus do Amparo</t>
  </si>
  <si>
    <t>Bom Jesus do Galho</t>
  </si>
  <si>
    <t>Campo do Meio</t>
  </si>
  <si>
    <t>Carmo do Cajuru</t>
  </si>
  <si>
    <t>Carmo do Rio Claro</t>
  </si>
  <si>
    <t>Chapada do Norte</t>
  </si>
  <si>
    <t>Congonhas do Norte</t>
  </si>
  <si>
    <t>Desterro do Melo</t>
  </si>
  <si>
    <t>Dores do Turvo</t>
  </si>
  <si>
    <t>Estrela do Sul</t>
  </si>
  <si>
    <t>Leme do Prado</t>
  </si>
  <si>
    <t>Limeira do Oeste</t>
  </si>
  <si>
    <t>Morro do Pilar</t>
  </si>
  <si>
    <t>Pedra do Anta</t>
  </si>
  <si>
    <t>Piedade do Rio Grande</t>
  </si>
  <si>
    <t>Rio do Prado</t>
  </si>
  <si>
    <t>Santana do Deserto</t>
  </si>
  <si>
    <t>Santana do Riacho</t>
  </si>
  <si>
    <t>Senhora do Porto</t>
  </si>
  <si>
    <t>Serra do Salitre</t>
  </si>
  <si>
    <t>Visconde do Rio Branco</t>
  </si>
  <si>
    <t>Abadia dos Dourados</t>
  </si>
  <si>
    <t>Fronteira dos Vales</t>
  </si>
  <si>
    <t>Lagoa dos Patos</t>
  </si>
  <si>
    <t>Piedade dos Gerais</t>
  </si>
  <si>
    <t>Ponto dos Volantes</t>
  </si>
  <si>
    <t>Riacho dos Machados</t>
  </si>
  <si>
    <t>Santana dos Montes</t>
  </si>
  <si>
    <t>São Bento Abade</t>
  </si>
  <si>
    <t>São Domingos das Dores</t>
  </si>
  <si>
    <t>São Domingos do Prata</t>
  </si>
  <si>
    <t>São Francisco</t>
  </si>
  <si>
    <t>São Francisco de Paula</t>
  </si>
  <si>
    <t>São Francisco de Sales</t>
  </si>
  <si>
    <t>São Geraldo</t>
  </si>
  <si>
    <t>São Geraldo da Piedade</t>
  </si>
  <si>
    <t>São Geraldo do Baixio</t>
  </si>
  <si>
    <t>São Gotardo</t>
  </si>
  <si>
    <t>São Joaquim de Bicas</t>
  </si>
  <si>
    <t>São Miguel do Anta</t>
  </si>
  <si>
    <t>São Pedro dos Ferros</t>
  </si>
  <si>
    <t>São Roque de Minas</t>
  </si>
  <si>
    <t>São Tiago</t>
  </si>
  <si>
    <t>São Vicente de Minas</t>
  </si>
  <si>
    <t>Santa Cruz de Minas</t>
  </si>
  <si>
    <t>Santa Cruz de Salinas</t>
  </si>
  <si>
    <t>Santa Cruz do Escalvado</t>
  </si>
  <si>
    <t>Santa Helena de Minas</t>
  </si>
  <si>
    <t>Santa Juliana</t>
  </si>
  <si>
    <t>Santa Luzia</t>
  </si>
  <si>
    <t>Santa Margarida</t>
  </si>
  <si>
    <t>Santa Maria do Salto</t>
  </si>
  <si>
    <t>Santa Rita de Caldas</t>
  </si>
  <si>
    <t>Santa Rita de Minas</t>
  </si>
  <si>
    <t>Santa Rita de Ibitipoca</t>
  </si>
  <si>
    <t>Santa Rita do Itueto</t>
  </si>
  <si>
    <t>Santa Rosa da Serra</t>
  </si>
  <si>
    <t>Abaeté</t>
  </si>
  <si>
    <t>Açucena</t>
  </si>
  <si>
    <t>Água Boa</t>
  </si>
  <si>
    <t>Água Comprida</t>
  </si>
  <si>
    <t>Águas Formosas</t>
  </si>
  <si>
    <t>Águas Vermelhas</t>
  </si>
  <si>
    <t>Aimorés</t>
  </si>
  <si>
    <t>Além Paraíba</t>
  </si>
  <si>
    <t>Alpinópolis</t>
  </si>
  <si>
    <t>Alto Caparaó</t>
  </si>
  <si>
    <t>Alvinópolis</t>
  </si>
  <si>
    <t>Cachoeira de Pajeú</t>
  </si>
  <si>
    <t>Andrelândia</t>
  </si>
  <si>
    <t>Angelândia</t>
  </si>
  <si>
    <t>Antônio Carlos</t>
  </si>
  <si>
    <t>Antônio Dias</t>
  </si>
  <si>
    <t>Antônio Prado de Minas</t>
  </si>
  <si>
    <t>Araçaí</t>
  </si>
  <si>
    <t>Araçuaí</t>
  </si>
  <si>
    <t>Araporã</t>
  </si>
  <si>
    <t>Arapuá</t>
  </si>
  <si>
    <t>Araújos</t>
  </si>
  <si>
    <t>Araxá</t>
  </si>
  <si>
    <t>Ataléia</t>
  </si>
  <si>
    <t>Bambuí</t>
  </si>
  <si>
    <t>Barão de Cocais</t>
  </si>
  <si>
    <t>Barão de Monte Alto</t>
  </si>
  <si>
    <t>Bertópolis</t>
  </si>
  <si>
    <t>Betim</t>
  </si>
  <si>
    <t>Boa Esperança</t>
  </si>
  <si>
    <t>Bocaiúva</t>
  </si>
  <si>
    <t>Bonfinópolis de Minas</t>
  </si>
  <si>
    <t>Brasilândia de Minas</t>
  </si>
  <si>
    <t>Brasília de Minas</t>
  </si>
  <si>
    <t>Brás Pires</t>
  </si>
  <si>
    <t>Braúnas</t>
  </si>
  <si>
    <t>Brasópolis</t>
  </si>
  <si>
    <t>Bueno Brandão</t>
  </si>
  <si>
    <t>Buenópolis</t>
  </si>
  <si>
    <t>Caetanópolis</t>
  </si>
  <si>
    <t>Caeté</t>
  </si>
  <si>
    <t>Cambuí</t>
  </si>
  <si>
    <t>Campanário</t>
  </si>
  <si>
    <t>Canaã</t>
  </si>
  <si>
    <t>Canápolis</t>
  </si>
  <si>
    <t>Caparaó</t>
  </si>
  <si>
    <t>Capinópolis</t>
  </si>
  <si>
    <t>Capitão Andrade</t>
  </si>
  <si>
    <t>Capitão Enéas</t>
  </si>
  <si>
    <t>Capitólio</t>
  </si>
  <si>
    <t>Caraí</t>
  </si>
  <si>
    <t>Caranaíba</t>
  </si>
  <si>
    <t>Carandaí</t>
  </si>
  <si>
    <t>Careaçu</t>
  </si>
  <si>
    <t>Carmésia</t>
  </si>
  <si>
    <t>Carmo do Paranaíba</t>
  </si>
  <si>
    <t>Carmópolis de Minas</t>
  </si>
  <si>
    <t>Carvalhópolis</t>
  </si>
  <si>
    <t>Cássia</t>
  </si>
  <si>
    <t>Conceição da Barra de Minas</t>
  </si>
  <si>
    <t>Catas Altas da Noruega</t>
  </si>
  <si>
    <t>Cedro do Abaeté</t>
  </si>
  <si>
    <t>Chácara</t>
  </si>
  <si>
    <t>Chalé</t>
  </si>
  <si>
    <t>Chapada Gaúcha</t>
  </si>
  <si>
    <t>Cipotânea</t>
  </si>
  <si>
    <t>Claro dos Poções</t>
  </si>
  <si>
    <t>Cláudio</t>
  </si>
  <si>
    <t>Conceição da Aparecida</t>
  </si>
  <si>
    <t>Conceição das Pedras</t>
  </si>
  <si>
    <t>Conceição das Alagoas</t>
  </si>
  <si>
    <t>Conceição de Ipanema</t>
  </si>
  <si>
    <t>Conceição do Mato Dentro</t>
  </si>
  <si>
    <t>Conceição do Pará</t>
  </si>
  <si>
    <t>Conceição do Rio Verde</t>
  </si>
  <si>
    <t>Conceição dos Ouros</t>
  </si>
  <si>
    <t>Cônego Marinho</t>
  </si>
  <si>
    <t>Consolação</t>
  </si>
  <si>
    <t>Coração de Jesus</t>
  </si>
  <si>
    <t>Cordislândia</t>
  </si>
  <si>
    <t>Córrego Danta</t>
  </si>
  <si>
    <t>Córrego do Bom Jesus</t>
  </si>
  <si>
    <t>Córrego Fundo</t>
  </si>
  <si>
    <t>Córrego Novo</t>
  </si>
  <si>
    <t>Couto de Magalhães de Minas</t>
  </si>
  <si>
    <t>Crisólita</t>
  </si>
  <si>
    <t>Cristália</t>
  </si>
  <si>
    <t>Crucilândia</t>
  </si>
  <si>
    <t>Cruzília</t>
  </si>
  <si>
    <t>Delfinópolis</t>
  </si>
  <si>
    <t>Dionísio</t>
  </si>
  <si>
    <t>Divinésia</t>
  </si>
  <si>
    <t>Divinolândia de Minas</t>
  </si>
  <si>
    <t>Divinópolis</t>
  </si>
  <si>
    <t>Divisópolis</t>
  </si>
  <si>
    <t>Dom Silvério</t>
  </si>
  <si>
    <t>Dom Viçoso</t>
  </si>
  <si>
    <t>Dona Eusébia</t>
  </si>
  <si>
    <t>Dores de Guanhães</t>
  </si>
  <si>
    <t>Dores do Indaiá</t>
  </si>
  <si>
    <t>Doresópolis</t>
  </si>
  <si>
    <t>Durandé</t>
  </si>
  <si>
    <t>Elói Mendes</t>
  </si>
  <si>
    <t>Ervália</t>
  </si>
  <si>
    <t>Espírito Santo do Dourado</t>
  </si>
  <si>
    <t>Estrela do Indaiá</t>
  </si>
  <si>
    <t>Eugenópolis</t>
  </si>
  <si>
    <t>Ewbank da Câmara</t>
  </si>
  <si>
    <t>Felício dos Santos</t>
  </si>
  <si>
    <t>São Gonçalo do Rio Preto</t>
  </si>
  <si>
    <t>Felixlândia</t>
  </si>
  <si>
    <t>Francisco Badaró</t>
  </si>
  <si>
    <t>Francisco Sá</t>
  </si>
  <si>
    <t>Franciscópolis</t>
  </si>
  <si>
    <t>Frei Inocêncio</t>
  </si>
  <si>
    <t>Funilândia</t>
  </si>
  <si>
    <t>Galiléia</t>
  </si>
  <si>
    <t>Glaucilândia</t>
  </si>
  <si>
    <t>Goianá</t>
  </si>
  <si>
    <t>Gonçalves</t>
  </si>
  <si>
    <t>Grão Mogol</t>
  </si>
  <si>
    <t>Guanhães</t>
  </si>
  <si>
    <t>Guapé</t>
  </si>
  <si>
    <t>Guaranésia</t>
  </si>
  <si>
    <t>Guarará</t>
  </si>
  <si>
    <t>Guaxupé</t>
  </si>
  <si>
    <t>Guimarânia</t>
  </si>
  <si>
    <t>Gurinhatã</t>
  </si>
  <si>
    <t>Ibiá</t>
  </si>
  <si>
    <t>Ibiaí</t>
  </si>
  <si>
    <t>Ibirité</t>
  </si>
  <si>
    <t>Ibitiúra de Minas</t>
  </si>
  <si>
    <t>Icaraí de Minas</t>
  </si>
  <si>
    <t>Igarapé</t>
  </si>
  <si>
    <t>Ilicínea</t>
  </si>
  <si>
    <t>Imbé de Minas</t>
  </si>
  <si>
    <t>Indianópolis</t>
  </si>
  <si>
    <t>Ingaí</t>
  </si>
  <si>
    <t>Inhaúma</t>
  </si>
  <si>
    <t>Ipiaçu</t>
  </si>
  <si>
    <t>Ipuiúna</t>
  </si>
  <si>
    <t>Iraí de Minas</t>
  </si>
  <si>
    <t>Itabirinha</t>
  </si>
  <si>
    <t>Itaipé</t>
  </si>
  <si>
    <t>Itajubá</t>
  </si>
  <si>
    <t>Itambé do Mato Dentro</t>
  </si>
  <si>
    <t>Itatiaiuçu</t>
  </si>
  <si>
    <t>Itaú de Minas</t>
  </si>
  <si>
    <t>Itaúna</t>
  </si>
  <si>
    <t>Jacuí</t>
  </si>
  <si>
    <t>Jaguaraçu</t>
  </si>
  <si>
    <t>Jaíba</t>
  </si>
  <si>
    <t>Janaúba</t>
  </si>
  <si>
    <t>Januária</t>
  </si>
  <si>
    <t>Japaraíba</t>
  </si>
  <si>
    <t>Jequitaí</t>
  </si>
  <si>
    <t>Jequitibá</t>
  </si>
  <si>
    <t>Jesuânia</t>
  </si>
  <si>
    <t>Joaíma</t>
  </si>
  <si>
    <t>Joanésia</t>
  </si>
  <si>
    <t>João Monlevade</t>
  </si>
  <si>
    <t>João Pinheiro</t>
  </si>
  <si>
    <t>Joaquim Felício</t>
  </si>
  <si>
    <t>Jordânia</t>
  </si>
  <si>
    <t>José Gonçalves de Minas</t>
  </si>
  <si>
    <t>José Raydan</t>
  </si>
  <si>
    <t>Josenópolis</t>
  </si>
  <si>
    <t>Nova União</t>
  </si>
  <si>
    <t>Juvenília</t>
  </si>
  <si>
    <t>Luislândia</t>
  </si>
  <si>
    <t>Luminárias</t>
  </si>
  <si>
    <t>Manhuaçu</t>
  </si>
  <si>
    <t>Maria da Fé</t>
  </si>
  <si>
    <t>Mário Campos</t>
  </si>
  <si>
    <t>Maripá de Minas</t>
  </si>
  <si>
    <t>Marliéria</t>
  </si>
  <si>
    <t>Marmelópolis</t>
  </si>
  <si>
    <t>Materlândia</t>
  </si>
  <si>
    <t>Matipó</t>
  </si>
  <si>
    <t>Mercês</t>
  </si>
  <si>
    <t>Miraí</t>
  </si>
  <si>
    <t>Miravânia</t>
  </si>
  <si>
    <t>Montalvânia</t>
  </si>
  <si>
    <t>Monte Sião</t>
  </si>
  <si>
    <t>Morro da Garça</t>
  </si>
  <si>
    <t>Muriaé</t>
  </si>
  <si>
    <t>Natalândia</t>
  </si>
  <si>
    <t>Natércia</t>
  </si>
  <si>
    <t>Nova Belém</t>
  </si>
  <si>
    <t>Nova Módica</t>
  </si>
  <si>
    <t>Olhos-D'Água</t>
  </si>
  <si>
    <t>Olímpio Noronha</t>
  </si>
  <si>
    <t>Onça de Pitangui</t>
  </si>
  <si>
    <t>Oratórios</t>
  </si>
  <si>
    <t>Orizânia</t>
  </si>
  <si>
    <t>Padre Paraíso</t>
  </si>
  <si>
    <t>Palmópolis</t>
  </si>
  <si>
    <t>Pará de Minas</t>
  </si>
  <si>
    <t>Paraguaçu</t>
  </si>
  <si>
    <t>Paraisópolis</t>
  </si>
  <si>
    <t>Passabém</t>
  </si>
  <si>
    <t>Passa-Vinte</t>
  </si>
  <si>
    <t>Patrocínio</t>
  </si>
  <si>
    <t>Patrocínio do Muriaé</t>
  </si>
  <si>
    <t>Paula Cândido</t>
  </si>
  <si>
    <t>Pavão</t>
  </si>
  <si>
    <t>Peçanha</t>
  </si>
  <si>
    <t>Pedra do Indaiá</t>
  </si>
  <si>
    <t>Pedras de Maria da Cruz</t>
  </si>
  <si>
    <t>Pedrinópolis</t>
  </si>
  <si>
    <t>Perdigão</t>
  </si>
  <si>
    <t>Perdões</t>
  </si>
  <si>
    <t>Pingo-D'Água</t>
  </si>
  <si>
    <t>Pintópolis</t>
  </si>
  <si>
    <t>Piranguçu</t>
  </si>
  <si>
    <t>Piraúba</t>
  </si>
  <si>
    <t>Poço Fundo</t>
  </si>
  <si>
    <t>Poços de Caldas</t>
  </si>
  <si>
    <t>Pompéu</t>
  </si>
  <si>
    <t>Poté</t>
  </si>
  <si>
    <t>Pratápolis</t>
  </si>
  <si>
    <t>Presidente Olegário</t>
  </si>
  <si>
    <t>Alto Jequitibá</t>
  </si>
  <si>
    <t>Prudente de Morais</t>
  </si>
  <si>
    <t>Ribeirão das Neves</t>
  </si>
  <si>
    <t>Ribeirão Vermelho</t>
  </si>
  <si>
    <t>Rio Paranaíba</t>
  </si>
  <si>
    <t>Ritápolis</t>
  </si>
  <si>
    <t>Rosário da Limeira</t>
  </si>
  <si>
    <t>Sabará</t>
  </si>
  <si>
    <t>Sabinópolis</t>
  </si>
  <si>
    <t>Santa Bárbara</t>
  </si>
  <si>
    <t>Santa Bárbara do Leste</t>
  </si>
  <si>
    <t>Santa Bárbara do Monte Verde</t>
  </si>
  <si>
    <t>Santa Bárbara do Tugúrio</t>
  </si>
  <si>
    <t>Santa Efigênia de Minas</t>
  </si>
  <si>
    <t>Santa Fé de Minas</t>
  </si>
  <si>
    <t>Santa Maria de Itabira</t>
  </si>
  <si>
    <t>Santa Maria do Suaçuí</t>
  </si>
  <si>
    <t>Santana do Garambéu</t>
  </si>
  <si>
    <t>Santana do Jacaré</t>
  </si>
  <si>
    <t>Santana do Manhuaçu</t>
  </si>
  <si>
    <t>Santana do Paraíso</t>
  </si>
  <si>
    <t>Santa Rita de Jacutinga</t>
  </si>
  <si>
    <t>Santa Rita do Sapucaí</t>
  </si>
  <si>
    <t>Santa Vitória</t>
  </si>
  <si>
    <t>Santo Antônio do Amparo</t>
  </si>
  <si>
    <t>Santo Antônio do Aventureiro</t>
  </si>
  <si>
    <t>Santo Antônio do Grama</t>
  </si>
  <si>
    <t>Santo Antônio do Itambé</t>
  </si>
  <si>
    <t>Santo Antônio do Jacinto</t>
  </si>
  <si>
    <t>Santo Antônio do Monte</t>
  </si>
  <si>
    <t>Santo Antônio do Retiro</t>
  </si>
  <si>
    <t>Santo Antônio do Rio Abaixo</t>
  </si>
  <si>
    <t>Santo Hipólito</t>
  </si>
  <si>
    <t>São Brás do Suaçuí</t>
  </si>
  <si>
    <t>São Félix de Minas</t>
  </si>
  <si>
    <t>São Francisco do Glória</t>
  </si>
  <si>
    <t>São Gonçalo do Abaeté</t>
  </si>
  <si>
    <t>São Gonçalo do Pará</t>
  </si>
  <si>
    <t>São Gonçalo do Rio Abaixo</t>
  </si>
  <si>
    <t>São Gonçalo do Sapucaí</t>
  </si>
  <si>
    <t>São João Batista do Glória</t>
  </si>
  <si>
    <t>São João da Lagoa</t>
  </si>
  <si>
    <t>São João da Mata</t>
  </si>
  <si>
    <t>São João da Ponte</t>
  </si>
  <si>
    <t>São João das Missões</t>
  </si>
  <si>
    <t>São João Del Rei</t>
  </si>
  <si>
    <t>São João do Manhuaçu</t>
  </si>
  <si>
    <t>São João do Manteninha</t>
  </si>
  <si>
    <t>São João do Oriente</t>
  </si>
  <si>
    <t>São João do Pacuí</t>
  </si>
  <si>
    <t>São João do Paraíso</t>
  </si>
  <si>
    <t>São João Evangelista</t>
  </si>
  <si>
    <t>São João Nepomuceno</t>
  </si>
  <si>
    <t>São José da Barra</t>
  </si>
  <si>
    <t>São José da Lapa</t>
  </si>
  <si>
    <t>São José da Safira</t>
  </si>
  <si>
    <t>São José da Varginha</t>
  </si>
  <si>
    <t>São José do Alegre</t>
  </si>
  <si>
    <t>São José do Divino</t>
  </si>
  <si>
    <t>São José do Goiabal</t>
  </si>
  <si>
    <t>São José do Jacuri</t>
  </si>
  <si>
    <t>São José do Mantimento</t>
  </si>
  <si>
    <t>São Lourenço</t>
  </si>
  <si>
    <t>São Pedro da União</t>
  </si>
  <si>
    <t>São Pedro do Suaçuí</t>
  </si>
  <si>
    <t>São Romão</t>
  </si>
  <si>
    <t>São Sebastião da Bela Vista</t>
  </si>
  <si>
    <t>São Sebastião da Vargem Alegre</t>
  </si>
  <si>
    <t>São Sebastião do Anta</t>
  </si>
  <si>
    <t>São Sebastião do Maranhão</t>
  </si>
  <si>
    <t>São Sebastião do Oeste</t>
  </si>
  <si>
    <t>São Sebastião do Paraíso</t>
  </si>
  <si>
    <t>São Sebastião do Rio Preto</t>
  </si>
  <si>
    <t>São Sebastião do Rio Verde</t>
  </si>
  <si>
    <t>São Tomás de Aquino</t>
  </si>
  <si>
    <t>São Thomé das Letras</t>
  </si>
  <si>
    <t>Sapucaí-Mirim</t>
  </si>
  <si>
    <t>Sardoá</t>
  </si>
  <si>
    <t>Sem-Peixe</t>
  </si>
  <si>
    <t>Senador Amaral</t>
  </si>
  <si>
    <t>Senador Cortes</t>
  </si>
  <si>
    <t>Senador Firmino</t>
  </si>
  <si>
    <t>Senador José Bento</t>
  </si>
  <si>
    <t>Senador Modestino Gonçalves</t>
  </si>
  <si>
    <t>Senhora dos Remédios</t>
  </si>
  <si>
    <t>Serra dos Aimorés</t>
  </si>
  <si>
    <t>Serranópolis de Minas</t>
  </si>
  <si>
    <t>Silveirânia</t>
  </si>
  <si>
    <t>Silvianópolis</t>
  </si>
  <si>
    <t>Simão Pereira</t>
  </si>
  <si>
    <t>Simonésia</t>
  </si>
  <si>
    <t>Sobrália</t>
  </si>
  <si>
    <t>Tapiraí</t>
  </si>
  <si>
    <t>Taquaraçu de Minas</t>
  </si>
  <si>
    <t>Teófilo Otoni</t>
  </si>
  <si>
    <t>Timóteo</t>
  </si>
  <si>
    <t>Tocos do Moji</t>
  </si>
  <si>
    <t>Três Corações</t>
  </si>
  <si>
    <t>Três Marias</t>
  </si>
  <si>
    <t>Três Pontas</t>
  </si>
  <si>
    <t>Turvolândia</t>
  </si>
  <si>
    <t>Ubá</t>
  </si>
  <si>
    <t>Ubaí</t>
  </si>
  <si>
    <t>Uberlândia</t>
  </si>
  <si>
    <t>Unaí</t>
  </si>
  <si>
    <t>União de Minas</t>
  </si>
  <si>
    <t>Urucânia</t>
  </si>
  <si>
    <t>Vargem Grande do Rio Pardo</t>
  </si>
  <si>
    <t>Varjão de Minas</t>
  </si>
  <si>
    <t>Várzea da Palma</t>
  </si>
  <si>
    <t>Varzelândia</t>
  </si>
  <si>
    <t>Verdelândia</t>
  </si>
  <si>
    <t>Veríssimo</t>
  </si>
  <si>
    <t>Viçosa</t>
  </si>
  <si>
    <t>Virgínia</t>
  </si>
  <si>
    <t>Virginópolis</t>
  </si>
  <si>
    <t>Virgolândia</t>
  </si>
  <si>
    <t>Fonte:</t>
  </si>
  <si>
    <t>Nota:</t>
  </si>
  <si>
    <t>Atualizado até:</t>
  </si>
  <si>
    <r>
      <rPr>
        <b/>
        <sz val="11"/>
        <color theme="1"/>
        <rFont val="Calibri"/>
        <family val="2"/>
        <scheme val="minor"/>
      </rPr>
      <t>Município:</t>
    </r>
    <r>
      <rPr>
        <sz val="11"/>
        <color theme="1"/>
        <rFont val="Calibri"/>
        <family val="2"/>
        <scheme val="minor"/>
      </rPr>
      <t xml:space="preserve"> Todos</t>
    </r>
  </si>
  <si>
    <t>Diretoria de Estatísticas e Informações da Fundação João Pinheiro (DIREI/FJP)</t>
  </si>
  <si>
    <r>
      <t xml:space="preserve">Os repasses são creditados semanalmente na conta oficial do município sem distinção de valores por critério da Lei Robin Hood. Os valores apresentados nesta planilha são obtidos por meio de cálculos realizados pela FJP que levam em conta o montante repassado aos municípios pela SEF/MG e o percentual a que cada município teria direito de acordo com o índice mensal da Lei Robin Hood, publicado em </t>
    </r>
    <r>
      <rPr>
        <sz val="12"/>
        <color rgb="FF0070C0"/>
        <rFont val="Calibri"/>
        <family val="2"/>
        <scheme val="minor"/>
      </rPr>
      <t>http://www.fjp.mg.gov.br/robin-hood/index.php/indices/outrosmeses</t>
    </r>
    <r>
      <rPr>
        <sz val="12"/>
        <color theme="1"/>
        <rFont val="Calibri"/>
        <family val="2"/>
        <scheme val="minor"/>
      </rPr>
      <t xml:space="preserve">. </t>
    </r>
  </si>
  <si>
    <t>Mata Seca</t>
  </si>
  <si>
    <t>Saneamento</t>
  </si>
  <si>
    <t>Unidades de Conservação (IC i)</t>
  </si>
  <si>
    <t xml:space="preserve">Pesquisa pelo nome do município: </t>
  </si>
  <si>
    <r>
      <rPr>
        <i/>
        <sz val="11"/>
        <color rgb="FFC00000"/>
        <rFont val="Calibri"/>
        <family val="2"/>
        <scheme val="minor"/>
      </rPr>
      <t>Ou</t>
    </r>
    <r>
      <rPr>
        <sz val="11"/>
        <color theme="1"/>
        <rFont val="Calibri"/>
        <family val="2"/>
        <scheme val="minor"/>
      </rPr>
      <t xml:space="preserve"> Pequisa pelo código SEF:  </t>
    </r>
  </si>
  <si>
    <r>
      <rPr>
        <i/>
        <sz val="11"/>
        <color rgb="FFC00000"/>
        <rFont val="Calibri"/>
        <family val="2"/>
        <scheme val="minor"/>
      </rPr>
      <t xml:space="preserve">Ou </t>
    </r>
    <r>
      <rPr>
        <sz val="11"/>
        <color theme="1"/>
        <rFont val="Calibri"/>
        <family val="2"/>
        <scheme val="minor"/>
      </rPr>
      <t xml:space="preserve">Pesquisa pelo código IBGE de 6 dígitos: </t>
    </r>
  </si>
  <si>
    <t xml:space="preserve">Total recebido pelo município neste critério: </t>
  </si>
  <si>
    <t xml:space="preserve">Média mensal: </t>
  </si>
  <si>
    <t xml:space="preserve">Repasses mensais pelo critério: </t>
  </si>
  <si>
    <t>Município</t>
  </si>
  <si>
    <t>Total</t>
  </si>
  <si>
    <t>Área de resolução</t>
  </si>
  <si>
    <t>d13 - nome</t>
  </si>
  <si>
    <t>d15 - sef</t>
  </si>
  <si>
    <t>d17 - ibge</t>
  </si>
  <si>
    <t>Validação</t>
  </si>
  <si>
    <t>Teste lógico</t>
  </si>
  <si>
    <t>MUN</t>
  </si>
  <si>
    <t>Conservação</t>
  </si>
  <si>
    <t xml:space="preserve">Observação: Valores correntes, em reais, sem atualização monetária.  </t>
  </si>
  <si>
    <t xml:space="preserve">  Detalhamento 
  dos 
  subcritérios</t>
  </si>
  <si>
    <t>Diretoria de Estatística e Informações da Fundação João Pinheiro (DIREI/FJP)</t>
  </si>
  <si>
    <t>REPASSE DOS VALORES DE ICMS E IPI/EXPORTAÇÃO AOS MUNICÍPIOS - ANO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</si>
</sst>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_(* #,##0.00_);_(* \(#,##0.00\);_(* &quot;-&quot;??_);_(@_)"/>
    <numFmt numFmtId="165" formatCode="&quot;R$&quot;\ #,##0.00"/>
  </numFmts>
  <fonts count="48">
    <font>
      <sz val="11"/>
      <color theme="1"/>
      <name val="Calibri"/>
      <family val="2"/>
      <scheme val="minor"/>
    </font>
    <font>
      <sz val="11"/>
      <color theme="1"/>
      <name val="Calibri"/>
      <family val="2"/>
      <scheme val="minor"/>
    </font>
    <font>
      <b/>
      <sz val="10"/>
      <name val="Times New Roman"/>
      <family val="1"/>
    </font>
    <font>
      <b/>
      <sz val="11"/>
      <color theme="1"/>
      <name val="Calibri"/>
      <family val="2"/>
      <scheme val="minor"/>
    </font>
    <font>
      <sz val="10"/>
      <color indexed="8"/>
      <name val="Arial"/>
      <family val="2"/>
    </font>
    <font>
      <sz val="11"/>
      <color indexed="8"/>
      <name val="Calibri"/>
      <family val="2"/>
      <scheme val="minor"/>
    </font>
    <font>
      <b/>
      <sz val="11"/>
      <color indexed="8"/>
      <name val="Calibri"/>
      <family val="2"/>
      <scheme val="minor"/>
    </font>
    <font>
      <b/>
      <sz val="11"/>
      <color theme="0"/>
      <name val="Calibri"/>
      <family val="2"/>
      <scheme val="minor"/>
    </font>
    <font>
      <b/>
      <sz val="12"/>
      <color theme="1"/>
      <name val="Calibri"/>
      <family val="2"/>
      <scheme val="minor"/>
    </font>
    <font>
      <sz val="12"/>
      <color theme="1"/>
      <name val="Calibri"/>
      <family val="2"/>
      <scheme val="minor"/>
    </font>
    <font>
      <sz val="11"/>
      <color theme="1"/>
      <name val="Arial"/>
      <family val="2"/>
    </font>
    <font>
      <sz val="10"/>
      <color theme="1" tint="0.249977111117893"/>
      <name val="Arial"/>
      <family val="2"/>
    </font>
    <font>
      <b/>
      <sz val="14"/>
      <color theme="4" tint="-0.249977111117893"/>
      <name val="Arial"/>
      <family val="2"/>
    </font>
    <font>
      <b/>
      <sz val="12"/>
      <color theme="4" tint="-0.249977111117893"/>
      <name val="Arial"/>
      <family val="2"/>
    </font>
    <font>
      <sz val="12"/>
      <color rgb="FF0070C0"/>
      <name val="Calibri"/>
      <family val="2"/>
      <scheme val="minor"/>
    </font>
    <font>
      <b/>
      <sz val="11"/>
      <color theme="1" tint="0.499984740745262"/>
      <name val="Calibri"/>
      <family val="2"/>
      <scheme val="minor"/>
    </font>
    <font>
      <b/>
      <sz val="12"/>
      <color theme="4" tint="-0.499984740745262"/>
      <name val="Calibri"/>
      <family val="2"/>
      <scheme val="minor"/>
    </font>
    <font>
      <b/>
      <sz val="12"/>
      <color theme="0" tint="-4.9989318521683403E-2"/>
      <name val="Calibri"/>
      <family val="2"/>
      <scheme val="minor"/>
    </font>
    <font>
      <b/>
      <sz val="11"/>
      <color theme="3" tint="-0.499984740745262"/>
      <name val="Calibri"/>
      <family val="2"/>
      <scheme val="minor"/>
    </font>
    <font>
      <b/>
      <sz val="11"/>
      <color theme="9" tint="-0.89999084444715716"/>
      <name val="Calibri"/>
      <family val="2"/>
      <scheme val="minor"/>
    </font>
    <font>
      <b/>
      <sz val="12"/>
      <color theme="6" tint="-0.499984740745262"/>
      <name val="Arial"/>
      <family val="2"/>
    </font>
    <font>
      <b/>
      <sz val="12"/>
      <color theme="5" tint="-0.499984740745262"/>
      <name val="Arial"/>
      <family val="2"/>
    </font>
    <font>
      <b/>
      <sz val="12"/>
      <color rgb="FF884846"/>
      <name val="Arial"/>
      <family val="2"/>
    </font>
    <font>
      <b/>
      <sz val="12"/>
      <color theme="4" tint="-0.499984740745262"/>
      <name val="Arial"/>
      <family val="2"/>
    </font>
    <font>
      <sz val="11"/>
      <color theme="0"/>
      <name val="Calibri"/>
      <family val="2"/>
      <scheme val="minor"/>
    </font>
    <font>
      <sz val="11"/>
      <color rgb="FF884846"/>
      <name val="Calibri"/>
      <family val="2"/>
      <scheme val="minor"/>
    </font>
    <font>
      <sz val="11"/>
      <color theme="1" tint="0.14999847407452621"/>
      <name val="Calibri"/>
      <family val="2"/>
      <scheme val="minor"/>
    </font>
    <font>
      <b/>
      <sz val="10"/>
      <color theme="1"/>
      <name val="Calibri"/>
      <family val="2"/>
      <scheme val="minor"/>
    </font>
    <font>
      <b/>
      <sz val="16"/>
      <color theme="1"/>
      <name val="Calibri"/>
      <family val="2"/>
      <scheme val="minor"/>
    </font>
    <font>
      <b/>
      <sz val="12"/>
      <color rgb="FF0070C0"/>
      <name val="Calibri"/>
      <family val="2"/>
      <scheme val="minor"/>
    </font>
    <font>
      <b/>
      <sz val="12"/>
      <color theme="2" tint="-0.89999084444715716"/>
      <name val="Calibri"/>
      <family val="2"/>
      <scheme val="minor"/>
    </font>
    <font>
      <i/>
      <sz val="11"/>
      <color rgb="FFC00000"/>
      <name val="Calibri"/>
      <family val="2"/>
      <scheme val="minor"/>
    </font>
    <font>
      <b/>
      <sz val="11"/>
      <color theme="1" tint="0.499984740745262"/>
      <name val="DK New Beginnings"/>
      <family val="3"/>
    </font>
    <font>
      <b/>
      <sz val="13"/>
      <color theme="1" tint="0.14999847407452621"/>
      <name val="Calibri"/>
      <family val="2"/>
      <scheme val="minor"/>
    </font>
    <font>
      <b/>
      <sz val="12"/>
      <color theme="1" tint="0.14999847407452621"/>
      <name val="Calibri"/>
      <family val="2"/>
      <scheme val="minor"/>
    </font>
    <font>
      <b/>
      <sz val="11"/>
      <color theme="1" tint="0.14999847407452621"/>
      <name val="Calibri"/>
      <family val="2"/>
      <scheme val="minor"/>
    </font>
    <font>
      <i/>
      <sz val="10"/>
      <color theme="1" tint="0.499984740745262"/>
      <name val="Calibri"/>
      <family val="2"/>
      <scheme val="minor"/>
    </font>
    <font>
      <b/>
      <sz val="11"/>
      <name val="Calibri"/>
      <family val="2"/>
      <scheme val="minor"/>
    </font>
    <font>
      <i/>
      <sz val="11"/>
      <color theme="1"/>
      <name val="Calibri"/>
      <family val="2"/>
      <scheme val="minor"/>
    </font>
    <font>
      <sz val="9"/>
      <color theme="0" tint="-0.34998626667073579"/>
      <name val="Calibri"/>
      <family val="2"/>
      <scheme val="minor"/>
    </font>
    <font>
      <sz val="11"/>
      <color theme="3"/>
      <name val="Calibri"/>
      <family val="2"/>
      <scheme val="minor"/>
    </font>
    <font>
      <b/>
      <sz val="12"/>
      <color theme="8" tint="-0.249977111117893"/>
      <name val="Calibri"/>
      <family val="2"/>
      <scheme val="minor"/>
    </font>
    <font>
      <b/>
      <i/>
      <sz val="11"/>
      <color rgb="FF884846"/>
      <name val="Calibri"/>
      <family val="2"/>
      <scheme val="minor"/>
    </font>
    <font>
      <sz val="11"/>
      <color theme="1" tint="0.499984740745262"/>
      <name val="Calibri"/>
      <family val="2"/>
      <scheme val="minor"/>
    </font>
    <font>
      <sz val="11"/>
      <color theme="1" tint="0.34998626667073579"/>
      <name val="Calibri"/>
      <family val="2"/>
      <scheme val="minor"/>
    </font>
    <font>
      <b/>
      <sz val="13"/>
      <color theme="4" tint="-0.249977111117893"/>
      <name val="Arial"/>
      <family val="2"/>
    </font>
    <font>
      <b/>
      <sz val="11"/>
      <color theme="4" tint="-0.249977111117893"/>
      <name val="Arial"/>
      <family val="2"/>
    </font>
    <font>
      <b/>
      <sz val="11"/>
      <color theme="5" tint="-0.499984740745262"/>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theme="9" tint="-0.249977111117893"/>
        <bgColor indexed="64"/>
      </patternFill>
    </fill>
    <fill>
      <patternFill patternType="solid">
        <fgColor rgb="FF86C25E"/>
        <bgColor indexed="64"/>
      </patternFill>
    </fill>
    <fill>
      <patternFill patternType="solid">
        <fgColor rgb="FF77B36D"/>
        <bgColor indexed="64"/>
      </patternFill>
    </fill>
    <fill>
      <patternFill patternType="solid">
        <fgColor rgb="FFEBE67B"/>
        <bgColor indexed="64"/>
      </patternFill>
    </fill>
    <fill>
      <patternFill patternType="solid">
        <fgColor rgb="FFF5D271"/>
        <bgColor indexed="64"/>
      </patternFill>
    </fill>
    <fill>
      <patternFill patternType="solid">
        <fgColor theme="9"/>
        <bgColor theme="9"/>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39997558519241921"/>
        <bgColor theme="8" tint="0.79998168889431442"/>
      </patternFill>
    </fill>
    <fill>
      <patternFill patternType="solid">
        <fgColor theme="8"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right/>
      <top/>
      <bottom style="medium">
        <color theme="3" tint="0.3999450666829432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diagonal/>
    </border>
    <border>
      <left/>
      <right/>
      <top/>
      <bottom style="medium">
        <color theme="0" tint="-0.499984740745262"/>
      </bottom>
      <diagonal/>
    </border>
    <border>
      <left style="mediumDashed">
        <color theme="1"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Dashed">
        <color theme="1" tint="0.499984740745262"/>
      </right>
      <top/>
      <bottom/>
      <diagonal/>
    </border>
    <border>
      <left style="mediumDashed">
        <color theme="1" tint="0.499984740745262"/>
      </left>
      <right/>
      <top/>
      <bottom style="mediumDashed">
        <color theme="1" tint="0.499984740745262"/>
      </bottom>
      <diagonal/>
    </border>
    <border>
      <left/>
      <right/>
      <top/>
      <bottom style="mediumDashed">
        <color theme="1" tint="0.499984740745262"/>
      </bottom>
      <diagonal/>
    </border>
    <border>
      <left/>
      <right style="mediumDashed">
        <color theme="1" tint="0.499984740745262"/>
      </right>
      <top/>
      <bottom style="mediumDashed">
        <color theme="1" tint="0.499984740745262"/>
      </bottom>
      <diagonal/>
    </border>
    <border>
      <left/>
      <right/>
      <top/>
      <bottom style="double">
        <color theme="5" tint="0.79998168889431442"/>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theme="4" tint="0.39994506668294322"/>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diagonal/>
    </border>
    <border>
      <left/>
      <right style="thin">
        <color theme="4" tint="0.39994506668294322"/>
      </right>
      <top/>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medium">
        <color theme="8" tint="-0.24994659260841701"/>
      </top>
      <bottom/>
      <diagonal/>
    </border>
  </borders>
  <cellStyleXfs count="4">
    <xf numFmtId="0" fontId="0" fillId="0" borderId="0"/>
    <xf numFmtId="43" fontId="1" fillId="0" borderId="0" applyFont="0" applyFill="0" applyBorder="0" applyAlignment="0" applyProtection="0"/>
    <xf numFmtId="0" fontId="4" fillId="0" borderId="0"/>
    <xf numFmtId="44" fontId="1" fillId="0" borderId="0" applyFont="0" applyFill="0" applyBorder="0" applyAlignment="0" applyProtection="0"/>
  </cellStyleXfs>
  <cellXfs count="180">
    <xf numFmtId="0" fontId="0" fillId="0" borderId="0" xfId="0"/>
    <xf numFmtId="0" fontId="0" fillId="2" borderId="0" xfId="0" applyFill="1"/>
    <xf numFmtId="4" fontId="0" fillId="2" borderId="0" xfId="0" applyNumberFormat="1" applyFill="1"/>
    <xf numFmtId="43" fontId="3" fillId="0" borderId="0" xfId="1" applyFont="1"/>
    <xf numFmtId="4" fontId="3" fillId="2" borderId="1" xfId="0" applyNumberFormat="1" applyFont="1" applyFill="1" applyBorder="1"/>
    <xf numFmtId="0" fontId="5" fillId="0" borderId="1" xfId="2" applyFont="1" applyBorder="1" applyAlignment="1">
      <alignment horizontal="center"/>
    </xf>
    <xf numFmtId="0" fontId="6" fillId="0" borderId="1" xfId="2" applyFont="1" applyBorder="1" applyAlignment="1">
      <alignment horizontal="center"/>
    </xf>
    <xf numFmtId="0" fontId="0" fillId="0" borderId="1" xfId="0" applyBorder="1"/>
    <xf numFmtId="43" fontId="8" fillId="2" borderId="0" xfId="1" applyFont="1" applyFill="1" applyAlignment="1">
      <alignment horizontal="right" vertical="center"/>
    </xf>
    <xf numFmtId="0" fontId="9" fillId="2" borderId="0" xfId="1" applyNumberFormat="1" applyFont="1" applyFill="1" applyAlignment="1">
      <alignment horizontal="left" vertical="center"/>
    </xf>
    <xf numFmtId="0" fontId="1" fillId="2" borderId="0" xfId="0" applyFont="1" applyFill="1"/>
    <xf numFmtId="164" fontId="2" fillId="2" borderId="0" xfId="1" applyNumberFormat="1" applyFont="1" applyFill="1" applyBorder="1" applyAlignment="1">
      <alignment vertical="center" wrapText="1"/>
    </xf>
    <xf numFmtId="0" fontId="0" fillId="4" borderId="0" xfId="0" applyFill="1"/>
    <xf numFmtId="0" fontId="10" fillId="4" borderId="0" xfId="0" applyFont="1" applyFill="1"/>
    <xf numFmtId="0" fontId="0" fillId="4" borderId="6" xfId="0" applyFill="1" applyBorder="1"/>
    <xf numFmtId="0" fontId="10" fillId="4" borderId="6" xfId="0" applyFont="1" applyFill="1" applyBorder="1"/>
    <xf numFmtId="0" fontId="11" fillId="4" borderId="6" xfId="0" applyFont="1" applyFill="1" applyBorder="1" applyAlignment="1">
      <alignment vertical="center"/>
    </xf>
    <xf numFmtId="0" fontId="7" fillId="3" borderId="2" xfId="2" applyFont="1" applyFill="1" applyBorder="1" applyAlignment="1">
      <alignment horizontal="center"/>
    </xf>
    <xf numFmtId="0" fontId="12" fillId="2" borderId="0" xfId="0" applyFont="1" applyFill="1"/>
    <xf numFmtId="0" fontId="13" fillId="2" borderId="0" xfId="0" applyFont="1" applyFill="1"/>
    <xf numFmtId="0" fontId="15" fillId="2" borderId="0" xfId="0" applyFont="1" applyFill="1"/>
    <xf numFmtId="0" fontId="7" fillId="3" borderId="3" xfId="2" applyFont="1" applyFill="1" applyBorder="1" applyAlignment="1">
      <alignment horizontal="center"/>
    </xf>
    <xf numFmtId="1" fontId="3" fillId="7" borderId="3" xfId="1" applyNumberFormat="1" applyFont="1" applyFill="1" applyBorder="1" applyAlignment="1">
      <alignment horizontal="center"/>
    </xf>
    <xf numFmtId="1" fontId="0" fillId="7" borderId="3" xfId="1" applyNumberFormat="1" applyFont="1" applyFill="1" applyBorder="1" applyAlignment="1">
      <alignment horizontal="center"/>
    </xf>
    <xf numFmtId="43" fontId="0" fillId="7" borderId="3" xfId="1" applyFont="1" applyFill="1" applyBorder="1"/>
    <xf numFmtId="4" fontId="0" fillId="7" borderId="3" xfId="1" applyNumberFormat="1" applyFont="1" applyFill="1" applyBorder="1"/>
    <xf numFmtId="1" fontId="3" fillId="8" borderId="3" xfId="1" applyNumberFormat="1" applyFont="1" applyFill="1" applyBorder="1" applyAlignment="1">
      <alignment horizontal="center"/>
    </xf>
    <xf numFmtId="1" fontId="0" fillId="8" borderId="3" xfId="1" applyNumberFormat="1" applyFont="1" applyFill="1" applyBorder="1" applyAlignment="1">
      <alignment horizontal="center"/>
    </xf>
    <xf numFmtId="43" fontId="0" fillId="8" borderId="3" xfId="1" applyFont="1" applyFill="1" applyBorder="1"/>
    <xf numFmtId="4" fontId="0" fillId="8" borderId="3" xfId="1" applyNumberFormat="1" applyFont="1" applyFill="1" applyBorder="1"/>
    <xf numFmtId="4" fontId="3" fillId="8" borderId="3" xfId="0" applyNumberFormat="1" applyFont="1" applyFill="1" applyBorder="1"/>
    <xf numFmtId="4" fontId="0" fillId="2" borderId="3" xfId="0" applyNumberFormat="1" applyFill="1" applyBorder="1"/>
    <xf numFmtId="0" fontId="7" fillId="5" borderId="3" xfId="0" applyFont="1" applyFill="1" applyBorder="1" applyAlignment="1">
      <alignment horizontal="center" vertical="center"/>
    </xf>
    <xf numFmtId="4" fontId="3" fillId="2" borderId="3" xfId="0" applyNumberFormat="1" applyFont="1" applyFill="1" applyBorder="1"/>
    <xf numFmtId="0" fontId="18" fillId="11" borderId="2" xfId="2" applyFont="1" applyFill="1" applyBorder="1" applyAlignment="1">
      <alignment horizontal="center"/>
    </xf>
    <xf numFmtId="0" fontId="18" fillId="11" borderId="3" xfId="2" applyFont="1" applyFill="1" applyBorder="1" applyAlignment="1">
      <alignment horizontal="center"/>
    </xf>
    <xf numFmtId="0" fontId="18" fillId="12" borderId="2" xfId="2" applyFont="1" applyFill="1" applyBorder="1" applyAlignment="1">
      <alignment horizontal="center"/>
    </xf>
    <xf numFmtId="0" fontId="18" fillId="12" borderId="3" xfId="2" applyFont="1" applyFill="1" applyBorder="1" applyAlignment="1">
      <alignment horizontal="center"/>
    </xf>
    <xf numFmtId="0" fontId="15" fillId="2" borderId="0" xfId="0" applyFont="1" applyFill="1" applyAlignment="1">
      <alignment horizontal="center"/>
    </xf>
    <xf numFmtId="0" fontId="24" fillId="2" borderId="0" xfId="0" applyFont="1" applyFill="1"/>
    <xf numFmtId="0" fontId="19" fillId="14" borderId="2" xfId="2" applyFont="1" applyFill="1" applyBorder="1" applyAlignment="1">
      <alignment horizontal="center"/>
    </xf>
    <xf numFmtId="0" fontId="19" fillId="14" borderId="3" xfId="2" applyFont="1" applyFill="1" applyBorder="1" applyAlignment="1">
      <alignment horizontal="center"/>
    </xf>
    <xf numFmtId="1" fontId="3" fillId="15" borderId="3" xfId="1" applyNumberFormat="1" applyFont="1" applyFill="1" applyBorder="1" applyAlignment="1">
      <alignment horizontal="center"/>
    </xf>
    <xf numFmtId="1" fontId="0" fillId="15" borderId="3" xfId="1" applyNumberFormat="1" applyFont="1" applyFill="1" applyBorder="1" applyAlignment="1">
      <alignment horizontal="center"/>
    </xf>
    <xf numFmtId="43" fontId="0" fillId="15" borderId="3" xfId="1" applyFont="1" applyFill="1" applyBorder="1"/>
    <xf numFmtId="4" fontId="0" fillId="15" borderId="3" xfId="1" applyNumberFormat="1" applyFont="1" applyFill="1" applyBorder="1"/>
    <xf numFmtId="1" fontId="3" fillId="16" borderId="3" xfId="1" applyNumberFormat="1" applyFont="1" applyFill="1" applyBorder="1" applyAlignment="1">
      <alignment horizontal="center"/>
    </xf>
    <xf numFmtId="1" fontId="0" fillId="16" borderId="3" xfId="1" applyNumberFormat="1" applyFont="1" applyFill="1" applyBorder="1" applyAlignment="1">
      <alignment horizontal="center"/>
    </xf>
    <xf numFmtId="43" fontId="0" fillId="16" borderId="3" xfId="1" applyFont="1" applyFill="1" applyBorder="1"/>
    <xf numFmtId="4" fontId="0" fillId="16" borderId="3" xfId="1" applyNumberFormat="1" applyFont="1" applyFill="1" applyBorder="1"/>
    <xf numFmtId="4" fontId="3" fillId="16" borderId="3" xfId="0" applyNumberFormat="1" applyFont="1" applyFill="1" applyBorder="1"/>
    <xf numFmtId="1" fontId="3" fillId="17" borderId="3" xfId="1" applyNumberFormat="1" applyFont="1" applyFill="1" applyBorder="1" applyAlignment="1">
      <alignment horizontal="center"/>
    </xf>
    <xf numFmtId="1" fontId="0" fillId="17" borderId="3" xfId="1" applyNumberFormat="1" applyFont="1" applyFill="1" applyBorder="1" applyAlignment="1">
      <alignment horizontal="center"/>
    </xf>
    <xf numFmtId="43" fontId="0" fillId="17" borderId="3" xfId="1" applyFont="1" applyFill="1" applyBorder="1"/>
    <xf numFmtId="4" fontId="0" fillId="17" borderId="3" xfId="1" applyNumberFormat="1" applyFont="1" applyFill="1" applyBorder="1"/>
    <xf numFmtId="1" fontId="3" fillId="18" borderId="3" xfId="1" applyNumberFormat="1" applyFont="1" applyFill="1" applyBorder="1" applyAlignment="1">
      <alignment horizontal="center"/>
    </xf>
    <xf numFmtId="1" fontId="0" fillId="18" borderId="3" xfId="1" applyNumberFormat="1" applyFont="1" applyFill="1" applyBorder="1" applyAlignment="1">
      <alignment horizontal="center"/>
    </xf>
    <xf numFmtId="43" fontId="0" fillId="18" borderId="3" xfId="1" applyFont="1" applyFill="1" applyBorder="1"/>
    <xf numFmtId="4" fontId="0" fillId="18" borderId="3" xfId="1" applyNumberFormat="1" applyFont="1" applyFill="1" applyBorder="1"/>
    <xf numFmtId="4" fontId="3" fillId="18" borderId="3" xfId="0" applyNumberFormat="1" applyFont="1" applyFill="1" applyBorder="1"/>
    <xf numFmtId="0" fontId="0" fillId="4" borderId="14" xfId="0" applyFill="1" applyBorder="1"/>
    <xf numFmtId="0" fontId="10" fillId="4" borderId="14" xfId="0" applyFont="1" applyFill="1" applyBorder="1"/>
    <xf numFmtId="0" fontId="11" fillId="4" borderId="14" xfId="0" applyFont="1" applyFill="1" applyBorder="1" applyAlignment="1">
      <alignment vertical="center"/>
    </xf>
    <xf numFmtId="0" fontId="27" fillId="2" borderId="0" xfId="0" applyFont="1" applyFill="1"/>
    <xf numFmtId="0" fontId="15" fillId="2" borderId="15" xfId="0" applyFont="1" applyFill="1" applyBorder="1" applyAlignment="1">
      <alignment horizontal="center"/>
    </xf>
    <xf numFmtId="0" fontId="15" fillId="2" borderId="16" xfId="0" applyFont="1" applyFill="1" applyBorder="1" applyAlignment="1">
      <alignment horizontal="center"/>
    </xf>
    <xf numFmtId="0" fontId="15" fillId="2" borderId="17" xfId="0" applyFont="1" applyFill="1" applyBorder="1" applyAlignment="1">
      <alignment horizontal="center"/>
    </xf>
    <xf numFmtId="0" fontId="15" fillId="2" borderId="18" xfId="0" applyFont="1" applyFill="1" applyBorder="1" applyAlignment="1">
      <alignment horizontal="center"/>
    </xf>
    <xf numFmtId="0" fontId="0" fillId="2" borderId="0" xfId="0" applyFill="1" applyAlignment="1">
      <alignment horizontal="right" vertical="center"/>
    </xf>
    <xf numFmtId="0" fontId="15" fillId="2" borderId="22" xfId="0" applyFont="1" applyFill="1" applyBorder="1" applyAlignment="1">
      <alignment horizontal="center"/>
    </xf>
    <xf numFmtId="0" fontId="15" fillId="2" borderId="23" xfId="0" applyFont="1" applyFill="1" applyBorder="1" applyAlignment="1">
      <alignment horizontal="center"/>
    </xf>
    <xf numFmtId="0" fontId="15" fillId="2" borderId="24" xfId="0" applyFont="1" applyFill="1" applyBorder="1" applyAlignment="1">
      <alignment horizontal="center"/>
    </xf>
    <xf numFmtId="0" fontId="15" fillId="2" borderId="25" xfId="0" applyFont="1" applyFill="1" applyBorder="1" applyAlignment="1">
      <alignment horizontal="center"/>
    </xf>
    <xf numFmtId="0" fontId="32" fillId="2" borderId="0" xfId="0" applyFont="1" applyFill="1" applyAlignment="1">
      <alignment horizontal="center"/>
    </xf>
    <xf numFmtId="0" fontId="35" fillId="2" borderId="0" xfId="0" applyFont="1" applyFill="1" applyAlignment="1">
      <alignment horizontal="center"/>
    </xf>
    <xf numFmtId="0" fontId="0" fillId="2" borderId="0" xfId="0" applyFill="1" applyAlignment="1">
      <alignment horizontal="right"/>
    </xf>
    <xf numFmtId="0" fontId="36" fillId="2" borderId="0" xfId="0" applyFont="1" applyFill="1" applyAlignment="1">
      <alignment horizontal="left"/>
    </xf>
    <xf numFmtId="0" fontId="37" fillId="19" borderId="30" xfId="2" applyFont="1" applyFill="1" applyBorder="1" applyAlignment="1">
      <alignment horizontal="center" vertical="center"/>
    </xf>
    <xf numFmtId="0" fontId="37" fillId="19" borderId="30" xfId="0" applyFont="1" applyFill="1" applyBorder="1" applyAlignment="1">
      <alignment horizontal="center" vertical="center"/>
    </xf>
    <xf numFmtId="1" fontId="26" fillId="0" borderId="30" xfId="1" applyNumberFormat="1" applyFont="1" applyFill="1" applyBorder="1" applyAlignment="1">
      <alignment horizontal="center" vertical="center" shrinkToFit="1"/>
    </xf>
    <xf numFmtId="4" fontId="26" fillId="0" borderId="30" xfId="1" applyNumberFormat="1" applyFont="1" applyFill="1" applyBorder="1" applyAlignment="1">
      <alignment horizontal="center" vertical="center" shrinkToFit="1"/>
    </xf>
    <xf numFmtId="4" fontId="35" fillId="0" borderId="30" xfId="0" applyNumberFormat="1" applyFont="1" applyBorder="1" applyAlignment="1">
      <alignment horizontal="center" vertical="center" shrinkToFit="1"/>
    </xf>
    <xf numFmtId="0" fontId="7" fillId="2" borderId="0" xfId="0" applyFont="1" applyFill="1" applyAlignment="1">
      <alignment horizontal="center"/>
    </xf>
    <xf numFmtId="1" fontId="7" fillId="2" borderId="0" xfId="1" applyNumberFormat="1" applyFont="1" applyFill="1" applyBorder="1" applyAlignment="1">
      <alignment horizontal="center" vertical="center" shrinkToFit="1"/>
    </xf>
    <xf numFmtId="4" fontId="24" fillId="2" borderId="0" xfId="1" applyNumberFormat="1" applyFont="1" applyFill="1" applyBorder="1" applyAlignment="1">
      <alignment vertical="center"/>
    </xf>
    <xf numFmtId="4" fontId="7" fillId="2" borderId="0" xfId="0" applyNumberFormat="1" applyFont="1" applyFill="1" applyAlignment="1">
      <alignment vertical="center"/>
    </xf>
    <xf numFmtId="0" fontId="24" fillId="2" borderId="0" xfId="1" applyNumberFormat="1" applyFont="1" applyFill="1" applyBorder="1" applyAlignment="1">
      <alignment vertical="center"/>
    </xf>
    <xf numFmtId="0" fontId="3" fillId="2" borderId="0" xfId="0" applyFont="1" applyFill="1" applyAlignment="1">
      <alignment horizontal="center"/>
    </xf>
    <xf numFmtId="1" fontId="3" fillId="2" borderId="0" xfId="1" applyNumberFormat="1" applyFont="1" applyFill="1" applyBorder="1" applyAlignment="1">
      <alignment horizontal="center" vertical="center" shrinkToFit="1"/>
    </xf>
    <xf numFmtId="0" fontId="0" fillId="2" borderId="0" xfId="1" applyNumberFormat="1" applyFont="1" applyFill="1" applyBorder="1" applyAlignment="1">
      <alignment vertical="center"/>
    </xf>
    <xf numFmtId="4" fontId="3" fillId="2" borderId="0" xfId="0" applyNumberFormat="1" applyFont="1" applyFill="1" applyAlignment="1">
      <alignment vertical="center"/>
    </xf>
    <xf numFmtId="0" fontId="3" fillId="2" borderId="3" xfId="0" applyFont="1" applyFill="1" applyBorder="1"/>
    <xf numFmtId="0" fontId="0" fillId="2" borderId="31" xfId="0" applyFill="1" applyBorder="1"/>
    <xf numFmtId="0" fontId="0" fillId="2" borderId="32" xfId="0" applyFill="1" applyBorder="1"/>
    <xf numFmtId="0" fontId="0" fillId="20" borderId="1" xfId="0" applyFill="1" applyBorder="1"/>
    <xf numFmtId="0" fontId="0" fillId="2" borderId="1" xfId="0" applyFill="1" applyBorder="1"/>
    <xf numFmtId="0" fontId="0" fillId="2" borderId="11" xfId="0" applyFill="1" applyBorder="1"/>
    <xf numFmtId="0" fontId="0" fillId="2" borderId="33" xfId="0" applyFill="1" applyBorder="1"/>
    <xf numFmtId="0" fontId="3" fillId="2" borderId="0" xfId="0" applyFont="1" applyFill="1"/>
    <xf numFmtId="0" fontId="38" fillId="20" borderId="1" xfId="0" applyFont="1" applyFill="1" applyBorder="1" applyAlignment="1">
      <alignment horizontal="right"/>
    </xf>
    <xf numFmtId="0" fontId="0" fillId="2" borderId="34" xfId="0" applyFill="1" applyBorder="1"/>
    <xf numFmtId="0" fontId="0" fillId="2" borderId="35" xfId="0" applyFill="1" applyBorder="1"/>
    <xf numFmtId="0" fontId="0" fillId="2" borderId="36" xfId="0" applyFill="1" applyBorder="1"/>
    <xf numFmtId="0" fontId="0" fillId="2" borderId="37" xfId="0" applyFill="1" applyBorder="1"/>
    <xf numFmtId="1" fontId="39" fillId="0" borderId="38" xfId="1" applyNumberFormat="1" applyFont="1" applyFill="1" applyBorder="1" applyAlignment="1">
      <alignment horizontal="center"/>
    </xf>
    <xf numFmtId="43" fontId="39" fillId="0" borderId="38" xfId="1" applyFont="1" applyFill="1" applyBorder="1"/>
    <xf numFmtId="0" fontId="40" fillId="2" borderId="0" xfId="0" applyFont="1" applyFill="1"/>
    <xf numFmtId="0" fontId="25" fillId="2" borderId="0" xfId="0" applyFont="1" applyFill="1"/>
    <xf numFmtId="1" fontId="44" fillId="0" borderId="30" xfId="1" applyNumberFormat="1" applyFont="1" applyFill="1" applyBorder="1" applyAlignment="1">
      <alignment horizontal="center" vertical="center" shrinkToFit="1"/>
    </xf>
    <xf numFmtId="4" fontId="44" fillId="0" borderId="30" xfId="1" applyNumberFormat="1" applyFont="1" applyFill="1" applyBorder="1" applyAlignment="1">
      <alignment horizontal="center" vertical="center" shrinkToFit="1"/>
    </xf>
    <xf numFmtId="0" fontId="19" fillId="9" borderId="12" xfId="0" applyFont="1" applyFill="1" applyBorder="1" applyAlignment="1">
      <alignment horizontal="center" vertical="center"/>
    </xf>
    <xf numFmtId="4" fontId="3" fillId="7" borderId="12" xfId="0" applyNumberFormat="1" applyFont="1" applyFill="1" applyBorder="1"/>
    <xf numFmtId="4" fontId="3" fillId="8" borderId="12" xfId="0" applyNumberFormat="1" applyFont="1" applyFill="1" applyBorder="1"/>
    <xf numFmtId="4" fontId="0" fillId="8" borderId="3" xfId="0" applyNumberFormat="1" applyFill="1" applyBorder="1"/>
    <xf numFmtId="43" fontId="3" fillId="8" borderId="34" xfId="1" applyFont="1" applyFill="1" applyBorder="1" applyAlignment="1">
      <alignment horizontal="center"/>
    </xf>
    <xf numFmtId="43" fontId="3" fillId="8" borderId="34" xfId="1" applyFont="1" applyFill="1" applyBorder="1"/>
    <xf numFmtId="4" fontId="3" fillId="8" borderId="34" xfId="0" applyNumberFormat="1" applyFont="1" applyFill="1" applyBorder="1"/>
    <xf numFmtId="4" fontId="3" fillId="8" borderId="1" xfId="0" applyNumberFormat="1" applyFont="1" applyFill="1" applyBorder="1"/>
    <xf numFmtId="0" fontId="18" fillId="10" borderId="13" xfId="0" applyFont="1" applyFill="1" applyBorder="1" applyAlignment="1">
      <alignment horizontal="center" vertical="center"/>
    </xf>
    <xf numFmtId="4" fontId="3" fillId="15" borderId="13" xfId="0" applyNumberFormat="1" applyFont="1" applyFill="1" applyBorder="1"/>
    <xf numFmtId="4" fontId="3" fillId="16" borderId="13" xfId="0" applyNumberFormat="1" applyFont="1" applyFill="1" applyBorder="1"/>
    <xf numFmtId="4" fontId="0" fillId="16" borderId="3" xfId="0" applyNumberFormat="1" applyFill="1" applyBorder="1"/>
    <xf numFmtId="43" fontId="3" fillId="16" borderId="39" xfId="1" applyFont="1" applyFill="1" applyBorder="1" applyAlignment="1">
      <alignment horizontal="center"/>
    </xf>
    <xf numFmtId="43" fontId="3" fillId="16" borderId="39" xfId="1" applyFont="1" applyFill="1" applyBorder="1"/>
    <xf numFmtId="4" fontId="3" fillId="16" borderId="39" xfId="0" applyNumberFormat="1" applyFont="1" applyFill="1" applyBorder="1"/>
    <xf numFmtId="4" fontId="3" fillId="16" borderId="40" xfId="0" applyNumberFormat="1" applyFont="1" applyFill="1" applyBorder="1"/>
    <xf numFmtId="0" fontId="18" fillId="13" borderId="13" xfId="0" applyFont="1" applyFill="1" applyBorder="1" applyAlignment="1">
      <alignment horizontal="center" vertical="center"/>
    </xf>
    <xf numFmtId="4" fontId="3" fillId="17" borderId="13" xfId="0" applyNumberFormat="1" applyFont="1" applyFill="1" applyBorder="1"/>
    <xf numFmtId="4" fontId="3" fillId="18" borderId="13" xfId="0" applyNumberFormat="1" applyFont="1" applyFill="1" applyBorder="1"/>
    <xf numFmtId="4" fontId="0" fillId="18" borderId="3" xfId="0" applyNumberFormat="1" applyFill="1" applyBorder="1"/>
    <xf numFmtId="43" fontId="3" fillId="18" borderId="39" xfId="1" applyFont="1" applyFill="1" applyBorder="1" applyAlignment="1">
      <alignment horizontal="center"/>
    </xf>
    <xf numFmtId="43" fontId="3" fillId="18" borderId="39" xfId="1" applyFont="1" applyFill="1" applyBorder="1"/>
    <xf numFmtId="4" fontId="3" fillId="18" borderId="39" xfId="0" applyNumberFormat="1" applyFont="1" applyFill="1" applyBorder="1"/>
    <xf numFmtId="4" fontId="3" fillId="18" borderId="40" xfId="0" applyNumberFormat="1" applyFont="1" applyFill="1" applyBorder="1"/>
    <xf numFmtId="1" fontId="35" fillId="0" borderId="30" xfId="1" applyNumberFormat="1" applyFont="1" applyFill="1" applyBorder="1" applyAlignment="1">
      <alignment horizontal="center" vertical="center" shrinkToFit="1"/>
    </xf>
    <xf numFmtId="43" fontId="3" fillId="21" borderId="3" xfId="1" applyFont="1" applyFill="1" applyBorder="1" applyAlignment="1">
      <alignment horizontal="center"/>
    </xf>
    <xf numFmtId="43" fontId="3" fillId="21" borderId="3" xfId="1" applyFont="1" applyFill="1" applyBorder="1"/>
    <xf numFmtId="4" fontId="3" fillId="22" borderId="3" xfId="0" applyNumberFormat="1" applyFont="1" applyFill="1" applyBorder="1"/>
    <xf numFmtId="0" fontId="0" fillId="2" borderId="47" xfId="0" applyFill="1" applyBorder="1"/>
    <xf numFmtId="0" fontId="9" fillId="2" borderId="0" xfId="1" applyNumberFormat="1" applyFont="1" applyFill="1" applyAlignment="1">
      <alignment horizontal="left" vertical="center" wrapText="1"/>
    </xf>
    <xf numFmtId="0" fontId="23" fillId="6" borderId="4" xfId="0" applyFont="1" applyFill="1" applyBorder="1" applyAlignment="1">
      <alignment horizontal="center" vertical="center"/>
    </xf>
    <xf numFmtId="0" fontId="23" fillId="6" borderId="5" xfId="0" applyFont="1" applyFill="1" applyBorder="1" applyAlignment="1">
      <alignment horizontal="center" vertical="center"/>
    </xf>
    <xf numFmtId="0" fontId="11" fillId="4" borderId="0" xfId="0" applyFont="1" applyFill="1" applyAlignment="1">
      <alignment horizontal="center" vertical="center"/>
    </xf>
    <xf numFmtId="0" fontId="11" fillId="4" borderId="0" xfId="0" applyFont="1" applyFill="1" applyAlignment="1">
      <alignment horizontal="right" vertical="center"/>
    </xf>
    <xf numFmtId="0" fontId="23" fillId="6" borderId="7" xfId="0" applyFont="1" applyFill="1" applyBorder="1" applyAlignment="1">
      <alignment horizontal="center" vertical="center" shrinkToFit="1"/>
    </xf>
    <xf numFmtId="0" fontId="23" fillId="6" borderId="8" xfId="0" applyFont="1" applyFill="1" applyBorder="1" applyAlignment="1">
      <alignment horizontal="center" vertical="center" shrinkToFit="1"/>
    </xf>
    <xf numFmtId="0" fontId="23" fillId="6" borderId="9" xfId="0" applyFont="1" applyFill="1" applyBorder="1" applyAlignment="1">
      <alignment horizontal="center" vertical="center" shrinkToFit="1"/>
    </xf>
    <xf numFmtId="0" fontId="23" fillId="6" borderId="10" xfId="0" applyFont="1" applyFill="1" applyBorder="1" applyAlignment="1">
      <alignment horizontal="center" vertical="center" shrinkToFit="1"/>
    </xf>
    <xf numFmtId="0" fontId="45" fillId="2" borderId="0" xfId="0" applyFont="1" applyFill="1" applyAlignment="1">
      <alignment horizontal="center"/>
    </xf>
    <xf numFmtId="0" fontId="46" fillId="2" borderId="0" xfId="0" applyFont="1" applyFill="1" applyAlignment="1">
      <alignment horizontal="center"/>
    </xf>
    <xf numFmtId="0" fontId="43" fillId="2" borderId="0" xfId="0" applyFont="1" applyFill="1" applyAlignment="1">
      <alignment horizontal="center"/>
    </xf>
    <xf numFmtId="0" fontId="15" fillId="2" borderId="0" xfId="0" applyFont="1" applyFill="1" applyAlignment="1">
      <alignment horizontal="center"/>
    </xf>
    <xf numFmtId="0" fontId="16" fillId="6" borderId="7" xfId="0" applyFont="1" applyFill="1" applyBorder="1" applyAlignment="1">
      <alignment horizontal="center" vertical="center" shrinkToFit="1"/>
    </xf>
    <xf numFmtId="0" fontId="16" fillId="6" borderId="8" xfId="0" applyFont="1" applyFill="1" applyBorder="1" applyAlignment="1">
      <alignment horizontal="center" vertical="center" shrinkToFit="1"/>
    </xf>
    <xf numFmtId="0" fontId="16" fillId="6" borderId="9" xfId="0" applyFont="1" applyFill="1" applyBorder="1" applyAlignment="1">
      <alignment horizontal="center" vertical="center" shrinkToFit="1"/>
    </xf>
    <xf numFmtId="0" fontId="16" fillId="6" borderId="10" xfId="0" applyFont="1" applyFill="1" applyBorder="1" applyAlignment="1">
      <alignment horizontal="center" vertical="center" shrinkToFit="1"/>
    </xf>
    <xf numFmtId="0" fontId="17" fillId="4" borderId="0" xfId="0" applyFont="1" applyFill="1" applyAlignment="1">
      <alignment horizontal="center" vertical="center"/>
    </xf>
    <xf numFmtId="0" fontId="12" fillId="2" borderId="0" xfId="0" applyFont="1" applyFill="1" applyAlignment="1">
      <alignment horizontal="center"/>
    </xf>
    <xf numFmtId="0" fontId="22" fillId="2" borderId="0" xfId="0" applyFont="1" applyFill="1" applyAlignment="1">
      <alignment horizontal="center"/>
    </xf>
    <xf numFmtId="0" fontId="21" fillId="2" borderId="0" xfId="0" applyFont="1" applyFill="1" applyAlignment="1">
      <alignment horizontal="center"/>
    </xf>
    <xf numFmtId="0" fontId="20" fillId="2" borderId="0" xfId="0" applyFont="1" applyFill="1" applyAlignment="1">
      <alignment horizontal="center"/>
    </xf>
    <xf numFmtId="0" fontId="30" fillId="2" borderId="19" xfId="0" applyFont="1" applyFill="1" applyBorder="1" applyAlignment="1" applyProtection="1">
      <alignment horizontal="left" vertical="center"/>
      <protection locked="0"/>
    </xf>
    <xf numFmtId="0" fontId="30" fillId="2" borderId="20" xfId="0" applyFont="1" applyFill="1" applyBorder="1" applyAlignment="1" applyProtection="1">
      <alignment horizontal="left" vertical="center"/>
      <protection locked="0"/>
    </xf>
    <xf numFmtId="0" fontId="30" fillId="2" borderId="21" xfId="0" applyFont="1" applyFill="1" applyBorder="1" applyAlignment="1" applyProtection="1">
      <alignment horizontal="left" vertical="center"/>
      <protection locked="0"/>
    </xf>
    <xf numFmtId="0" fontId="28" fillId="2" borderId="0" xfId="0" applyFont="1" applyFill="1" applyAlignment="1">
      <alignment horizontal="center"/>
    </xf>
    <xf numFmtId="0" fontId="13" fillId="2" borderId="0" xfId="0" applyFont="1" applyFill="1" applyAlignment="1">
      <alignment horizontal="center"/>
    </xf>
    <xf numFmtId="1" fontId="29" fillId="2" borderId="0" xfId="0" applyNumberFormat="1" applyFont="1" applyFill="1" applyAlignment="1">
      <alignment horizontal="right" vertical="center" shrinkToFit="1"/>
    </xf>
    <xf numFmtId="0" fontId="29" fillId="2" borderId="0" xfId="0" applyFont="1" applyFill="1" applyAlignment="1">
      <alignment horizontal="right" vertical="center" shrinkToFit="1"/>
    </xf>
    <xf numFmtId="0" fontId="41" fillId="2" borderId="0" xfId="0" applyFont="1" applyFill="1" applyAlignment="1">
      <alignment horizontal="left" vertical="center" shrinkToFit="1"/>
    </xf>
    <xf numFmtId="0" fontId="42" fillId="2" borderId="0" xfId="0" applyFont="1" applyFill="1" applyAlignment="1">
      <alignment horizontal="center" wrapText="1"/>
    </xf>
    <xf numFmtId="0" fontId="33" fillId="2" borderId="26" xfId="0" applyFont="1" applyFill="1" applyBorder="1" applyAlignment="1">
      <alignment horizontal="center" vertical="top"/>
    </xf>
    <xf numFmtId="165" fontId="34" fillId="4" borderId="27" xfId="3" applyNumberFormat="1" applyFont="1" applyFill="1" applyBorder="1" applyAlignment="1">
      <alignment horizontal="left" vertical="center"/>
    </xf>
    <xf numFmtId="165" fontId="34" fillId="4" borderId="28" xfId="3" applyNumberFormat="1" applyFont="1" applyFill="1" applyBorder="1" applyAlignment="1">
      <alignment horizontal="left" vertical="center"/>
    </xf>
    <xf numFmtId="165" fontId="34" fillId="4" borderId="29" xfId="3" applyNumberFormat="1" applyFont="1" applyFill="1" applyBorder="1" applyAlignment="1">
      <alignment horizontal="left" vertical="center"/>
    </xf>
    <xf numFmtId="1" fontId="47" fillId="19" borderId="41" xfId="1" applyNumberFormat="1" applyFont="1" applyFill="1" applyBorder="1" applyAlignment="1">
      <alignment horizontal="left" vertical="center" wrapText="1" shrinkToFit="1"/>
    </xf>
    <xf numFmtId="1" fontId="47" fillId="19" borderId="42" xfId="1" applyNumberFormat="1" applyFont="1" applyFill="1" applyBorder="1" applyAlignment="1">
      <alignment horizontal="left" vertical="center" wrapText="1" shrinkToFit="1"/>
    </xf>
    <xf numFmtId="1" fontId="47" fillId="19" borderId="43" xfId="1" applyNumberFormat="1" applyFont="1" applyFill="1" applyBorder="1" applyAlignment="1">
      <alignment horizontal="left" vertical="center" wrapText="1" shrinkToFit="1"/>
    </xf>
    <xf numFmtId="1" fontId="47" fillId="19" borderId="44" xfId="1" applyNumberFormat="1" applyFont="1" applyFill="1" applyBorder="1" applyAlignment="1">
      <alignment horizontal="left" vertical="center" wrapText="1" shrinkToFit="1"/>
    </xf>
    <xf numFmtId="1" fontId="47" fillId="19" borderId="45" xfId="1" applyNumberFormat="1" applyFont="1" applyFill="1" applyBorder="1" applyAlignment="1">
      <alignment horizontal="left" vertical="center" wrapText="1" shrinkToFit="1"/>
    </xf>
    <xf numFmtId="1" fontId="47" fillId="19" borderId="46" xfId="1" applyNumberFormat="1" applyFont="1" applyFill="1" applyBorder="1" applyAlignment="1">
      <alignment horizontal="left" vertical="center" wrapText="1" shrinkToFit="1"/>
    </xf>
  </cellXfs>
  <cellStyles count="4">
    <cellStyle name="Moeda" xfId="3" builtinId="4"/>
    <cellStyle name="Normal" xfId="0" builtinId="0"/>
    <cellStyle name="Normal_VAF" xfId="2"/>
    <cellStyle name="Vírgula" xfId="1" builtinId="3"/>
  </cellStyles>
  <dxfs count="4">
    <dxf>
      <font>
        <color theme="0" tint="-4.9989318521683403E-2"/>
      </font>
    </dxf>
    <dxf>
      <font>
        <b/>
        <i val="0"/>
        <strike val="0"/>
        <condense val="0"/>
        <extend val="0"/>
        <outline val="0"/>
        <shadow val="0"/>
        <u val="none"/>
        <vertAlign val="baseline"/>
        <sz val="11"/>
        <color theme="1"/>
        <name val="Calibri"/>
        <scheme val="minor"/>
      </font>
      <numFmt numFmtId="4" formatCode="#,##0.00"/>
      <fill>
        <patternFill patternType="solid">
          <fgColor indexed="64"/>
          <bgColor theme="0"/>
        </patternFill>
      </fill>
      <border diagonalUp="0" diagonalDown="0">
        <left style="thin">
          <color indexed="64"/>
        </left>
        <right/>
        <top style="thin">
          <color indexed="64"/>
        </top>
        <bottom/>
        <vertical/>
        <horizontal/>
      </border>
    </dxf>
    <dxf>
      <border outline="0">
        <right style="thin">
          <color indexed="64"/>
        </right>
        <bottom style="thin">
          <color indexed="64"/>
        </bottom>
      </border>
    </dxf>
    <dxf>
      <font>
        <b/>
        <i val="0"/>
        <strike val="0"/>
        <condense val="0"/>
        <extend val="0"/>
        <outline val="0"/>
        <shadow val="0"/>
        <u val="none"/>
        <vertAlign val="baseline"/>
        <sz val="11"/>
        <color theme="0"/>
        <name val="Calibri"/>
        <scheme val="minor"/>
      </font>
      <numFmt numFmtId="0" formatCode="General"/>
      <fill>
        <patternFill patternType="solid">
          <fgColor indexed="64"/>
          <bgColor theme="5" tint="-0.249977111117893"/>
        </patternFill>
      </fill>
      <alignment horizontal="center" vertical="bottom" textRotation="0" wrapText="0" indent="0" justifyLastLine="0" shrinkToFit="0" readingOrder="0"/>
    </dxf>
  </dxfs>
  <tableStyles count="0" defaultTableStyle="TableStyleMedium2" defaultPivotStyle="PivotStyleLight16"/>
  <colors>
    <mruColors>
      <color rgb="FF884846"/>
      <color rgb="FFFFCBBD"/>
      <color rgb="FFFFB5A1"/>
      <color rgb="FFEBE67B"/>
      <color rgb="FFF5D271"/>
      <color rgb="FFF1C575"/>
      <color rgb="FFE0D834"/>
      <color rgb="FFE6DF5C"/>
      <color rgb="FF77B36D"/>
      <color rgb="FF86C2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1">
                    <a:lumMod val="75000"/>
                    <a:lumOff val="25000"/>
                  </a:schemeClr>
                </a:solidFill>
              </a:defRPr>
            </a:pPr>
            <a:r>
              <a:rPr lang="pt-BR" sz="1200">
                <a:solidFill>
                  <a:schemeClr val="tx1">
                    <a:lumMod val="75000"/>
                    <a:lumOff val="25000"/>
                  </a:schemeClr>
                </a:solidFill>
              </a:rPr>
              <a:t>Linha</a:t>
            </a:r>
            <a:r>
              <a:rPr lang="pt-BR" sz="1200" baseline="0">
                <a:solidFill>
                  <a:schemeClr val="tx1">
                    <a:lumMod val="75000"/>
                    <a:lumOff val="25000"/>
                  </a:schemeClr>
                </a:solidFill>
              </a:rPr>
              <a:t> do tempo: </a:t>
            </a:r>
            <a:r>
              <a:rPr lang="pt-BR" sz="1200">
                <a:solidFill>
                  <a:schemeClr val="tx1">
                    <a:lumMod val="75000"/>
                    <a:lumOff val="25000"/>
                  </a:schemeClr>
                </a:solidFill>
              </a:rPr>
              <a:t>Evolução mensal dos repasses em 2023</a:t>
            </a:r>
          </a:p>
        </c:rich>
      </c:tx>
      <c:layout>
        <c:manualLayout>
          <c:xMode val="edge"/>
          <c:yMode val="edge"/>
          <c:x val="0.28977388122317177"/>
          <c:y val="1.5065908902854841E-2"/>
        </c:manualLayout>
      </c:layout>
      <c:overlay val="0"/>
    </c:title>
    <c:autoTitleDeleted val="0"/>
    <c:plotArea>
      <c:layout/>
      <c:lineChart>
        <c:grouping val="standard"/>
        <c:varyColors val="0"/>
        <c:ser>
          <c:idx val="0"/>
          <c:order val="0"/>
          <c:tx>
            <c:strRef>
              <c:f>'meu-munic'!$C$31</c:f>
              <c:strCache>
                <c:ptCount val="1"/>
              </c:strCache>
            </c:strRef>
          </c:tx>
          <c:spPr>
            <a:ln>
              <a:solidFill>
                <a:schemeClr val="accent6">
                  <a:lumMod val="90000"/>
                </a:schemeClr>
              </a:solidFill>
            </a:ln>
          </c:spPr>
          <c:marker>
            <c:spPr>
              <a:solidFill>
                <a:schemeClr val="accent6">
                  <a:lumMod val="75000"/>
                </a:schemeClr>
              </a:solidFill>
              <a:ln>
                <a:solidFill>
                  <a:schemeClr val="accent6">
                    <a:lumMod val="90000"/>
                  </a:schemeClr>
                </a:solidFill>
              </a:ln>
            </c:spPr>
          </c:marker>
          <c:dLbls>
            <c:spPr>
              <a:noFill/>
              <a:ln>
                <a:noFill/>
              </a:ln>
              <a:effectLst/>
            </c:spPr>
            <c:txPr>
              <a:bodyPr/>
              <a:lstStyle/>
              <a:p>
                <a:pPr>
                  <a:defRPr>
                    <a:solidFill>
                      <a:schemeClr val="accent1">
                        <a:lumMod val="50000"/>
                      </a:schemeClr>
                    </a:solidFill>
                  </a:defRPr>
                </a:pPr>
                <a:endParaRPr lang="pt-B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'meu-munic'!$D$30:$O$30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'meu-munic'!$D$31:$O$31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6897-4945-9C39-0EAF67566943}"/>
            </c:ext>
          </c:extLst>
        </c:ser>
        <c:ser>
          <c:idx val="1"/>
          <c:order val="1"/>
          <c:tx>
            <c:strRef>
              <c:f>'meu-munic'!$C$32</c:f>
              <c:strCache>
                <c:ptCount val="1"/>
                <c:pt idx="0">
                  <c:v>Mata Seca</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'meu-munic'!$D$30:$O$30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'meu-munic'!$D$32:$O$32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6897-4945-9C39-0EAF67566943}"/>
            </c:ext>
          </c:extLst>
        </c:ser>
        <c:ser>
          <c:idx val="2"/>
          <c:order val="2"/>
          <c:tx>
            <c:strRef>
              <c:f>'meu-munic'!$C$33</c:f>
              <c:strCache>
                <c:ptCount val="1"/>
                <c:pt idx="0">
                  <c:v>Saneamento</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'meu-munic'!$D$30:$O$30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'meu-munic'!$D$33:$O$33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6897-4945-9C39-0EAF67566943}"/>
            </c:ext>
          </c:extLst>
        </c:ser>
        <c:ser>
          <c:idx val="3"/>
          <c:order val="3"/>
          <c:tx>
            <c:strRef>
              <c:f>'meu-munic'!$C$34</c:f>
              <c:strCache>
                <c:ptCount val="1"/>
                <c:pt idx="0">
                  <c:v>Conservação</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'meu-munic'!$D$30:$O$30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'meu-munic'!$D$34:$O$34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6897-4945-9C39-0EAF67566943}"/>
            </c:ext>
          </c:extLst>
        </c:ser>
        <c:ser>
          <c:idx val="4"/>
          <c:order val="4"/>
          <c:tx>
            <c:strRef>
              <c:f>'meu-munic'!$C$35</c:f>
              <c:strCache>
                <c:ptCount val="1"/>
                <c:pt idx="0">
                  <c:v>Repasse médio Meio Ambiente</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'meu-munic'!$D$30:$O$30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'meu-munic'!$D$35:$O$35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7F07-49FF-A840-1F8986835118}"/>
            </c:ext>
          </c:extLst>
        </c:ser>
        <c:dLbls>
          <c:dLblPos val="t"/>
          <c:showLegendKey val="0"/>
          <c:showVal val="1"/>
          <c:showCatName val="0"/>
          <c:showSerName val="0"/>
          <c:showPercent val="0"/>
          <c:showBubbleSize val="0"/>
        </c:dLbls>
        <c:marker val="1"/>
        <c:smooth val="0"/>
        <c:axId val="1193770224"/>
        <c:axId val="1401101712"/>
      </c:lineChart>
      <c:catAx>
        <c:axId val="1193770224"/>
        <c:scaling>
          <c:orientation val="minMax"/>
        </c:scaling>
        <c:delete val="0"/>
        <c:axPos val="b"/>
        <c:majorGridlines>
          <c:spPr>
            <a:ln>
              <a:solidFill>
                <a:schemeClr val="bg1">
                  <a:lumMod val="85000"/>
                </a:schemeClr>
              </a:solidFill>
            </a:ln>
          </c:spPr>
        </c:majorGridlines>
        <c:numFmt formatCode="General" sourceLinked="0"/>
        <c:majorTickMark val="out"/>
        <c:minorTickMark val="none"/>
        <c:tickLblPos val="nextTo"/>
        <c:crossAx val="1401101712"/>
        <c:crosses val="autoZero"/>
        <c:auto val="1"/>
        <c:lblAlgn val="ctr"/>
        <c:lblOffset val="100"/>
        <c:noMultiLvlLbl val="0"/>
      </c:catAx>
      <c:valAx>
        <c:axId val="1401101712"/>
        <c:scaling>
          <c:orientation val="minMax"/>
        </c:scaling>
        <c:delete val="0"/>
        <c:axPos val="l"/>
        <c:majorGridlines>
          <c:spPr>
            <a:ln>
              <a:solidFill>
                <a:schemeClr val="bg1">
                  <a:lumMod val="85000"/>
                </a:schemeClr>
              </a:solidFill>
            </a:ln>
          </c:spPr>
        </c:majorGridlines>
        <c:numFmt formatCode="#,##0.00" sourceLinked="1"/>
        <c:majorTickMark val="out"/>
        <c:minorTickMark val="none"/>
        <c:tickLblPos val="nextTo"/>
        <c:txPr>
          <a:bodyPr/>
          <a:lstStyle/>
          <a:p>
            <a:pPr>
              <a:defRPr b="1"/>
            </a:pPr>
            <a:endParaRPr lang="pt-BR"/>
          </a:p>
        </c:txPr>
        <c:crossAx val="1193770224"/>
        <c:crosses val="autoZero"/>
        <c:crossBetween val="between"/>
      </c:valAx>
    </c:plotArea>
    <c:legend>
      <c:legendPos val="b"/>
      <c:overlay val="0"/>
    </c:legend>
    <c:plotVisOnly val="1"/>
    <c:dispBlanksAs val="gap"/>
    <c:showDLblsOverMax val="0"/>
  </c:chart>
  <c:spPr>
    <a:noFill/>
  </c:sp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4.png"/><Relationship Id="rId3" Type="http://schemas.openxmlformats.org/officeDocument/2006/relationships/hyperlink" Target="http://robin-hood.fjp.mg.gov.br/index.php" TargetMode="External"/><Relationship Id="rId7" Type="http://schemas.openxmlformats.org/officeDocument/2006/relationships/hyperlink" Target="#atualiza&#231;&#227;o!A1"/><Relationship Id="rId12" Type="http://schemas.openxmlformats.org/officeDocument/2006/relationships/hyperlink" Target="#'meu-munic'!A1"/><Relationship Id="rId17" Type="http://schemas.openxmlformats.org/officeDocument/2006/relationships/image" Target="../media/image7.png"/><Relationship Id="rId2" Type="http://schemas.openxmlformats.org/officeDocument/2006/relationships/hyperlink" Target="#'Meio Ambiente'!A12"/><Relationship Id="rId16" Type="http://schemas.openxmlformats.org/officeDocument/2006/relationships/image" Target="../media/image6.png"/><Relationship Id="rId1" Type="http://schemas.openxmlformats.org/officeDocument/2006/relationships/image" Target="../media/image1.jpeg"/><Relationship Id="rId6" Type="http://schemas.openxmlformats.org/officeDocument/2006/relationships/hyperlink" Target="http://www.fjp.mg.gov.br/robin-hood/index.php/indices/outrosmeses" TargetMode="External"/><Relationship Id="rId11" Type="http://schemas.openxmlformats.org/officeDocument/2006/relationships/hyperlink" Target="#Conserva&#231;&#227;o!A1"/><Relationship Id="rId5" Type="http://schemas.openxmlformats.org/officeDocument/2006/relationships/hyperlink" Target="#'Meio Ambiente'!Q874"/><Relationship Id="rId15" Type="http://schemas.microsoft.com/office/2007/relationships/hdphoto" Target="../media/hdphoto1.wdp"/><Relationship Id="rId10" Type="http://schemas.openxmlformats.org/officeDocument/2006/relationships/hyperlink" Target="#Saneamento!A1"/><Relationship Id="rId4" Type="http://schemas.openxmlformats.org/officeDocument/2006/relationships/image" Target="../media/image2.png"/><Relationship Id="rId9" Type="http://schemas.openxmlformats.org/officeDocument/2006/relationships/hyperlink" Target="#'Mata Seca'!A12"/><Relationship Id="rId14" Type="http://schemas.openxmlformats.org/officeDocument/2006/relationships/image" Target="../media/image5.jpeg"/></Relationships>
</file>

<file path=xl/drawings/_rels/drawing2.xml.rels><?xml version="1.0" encoding="UTF-8" standalone="yes"?>
<Relationships xmlns="http://schemas.openxmlformats.org/package/2006/relationships"><Relationship Id="rId8" Type="http://schemas.openxmlformats.org/officeDocument/2006/relationships/hyperlink" Target="#'Meio Ambiente'!A12"/><Relationship Id="rId3" Type="http://schemas.openxmlformats.org/officeDocument/2006/relationships/image" Target="../media/image2.png"/><Relationship Id="rId7" Type="http://schemas.openxmlformats.org/officeDocument/2006/relationships/hyperlink" Target="#Conserva&#231;&#227;o!A12"/><Relationship Id="rId2" Type="http://schemas.openxmlformats.org/officeDocument/2006/relationships/hyperlink" Target="#'Mata Seca'!A12"/><Relationship Id="rId1" Type="http://schemas.openxmlformats.org/officeDocument/2006/relationships/image" Target="../media/image1.jpeg"/><Relationship Id="rId6" Type="http://schemas.openxmlformats.org/officeDocument/2006/relationships/hyperlink" Target="#Saneamento!A12"/><Relationship Id="rId5" Type="http://schemas.openxmlformats.org/officeDocument/2006/relationships/hyperlink" Target="http://www.fjp.mg.gov.br/robin-hood/index.php/indices/outrosmeses" TargetMode="External"/><Relationship Id="rId10" Type="http://schemas.microsoft.com/office/2007/relationships/hdphoto" Target="../media/hdphoto2.wdp"/><Relationship Id="rId4" Type="http://schemas.openxmlformats.org/officeDocument/2006/relationships/hyperlink" Target="#'Mata Seca'!Q874"/><Relationship Id="rId9" Type="http://schemas.openxmlformats.org/officeDocument/2006/relationships/image" Target="../media/image8.png"/></Relationships>
</file>

<file path=xl/drawings/_rels/drawing3.xml.rels><?xml version="1.0" encoding="UTF-8" standalone="yes"?>
<Relationships xmlns="http://schemas.openxmlformats.org/package/2006/relationships"><Relationship Id="rId8" Type="http://schemas.openxmlformats.org/officeDocument/2006/relationships/hyperlink" Target="#'Meio Ambiente'!A12"/><Relationship Id="rId3" Type="http://schemas.openxmlformats.org/officeDocument/2006/relationships/image" Target="../media/image2.png"/><Relationship Id="rId7" Type="http://schemas.openxmlformats.org/officeDocument/2006/relationships/hyperlink" Target="#Conserva&#231;&#227;o!A12"/><Relationship Id="rId2" Type="http://schemas.openxmlformats.org/officeDocument/2006/relationships/hyperlink" Target="#Saneamento!A12"/><Relationship Id="rId1" Type="http://schemas.openxmlformats.org/officeDocument/2006/relationships/image" Target="../media/image1.jpeg"/><Relationship Id="rId6" Type="http://schemas.openxmlformats.org/officeDocument/2006/relationships/hyperlink" Target="#'Mata Seca'!A12"/><Relationship Id="rId5" Type="http://schemas.openxmlformats.org/officeDocument/2006/relationships/hyperlink" Target="http://www.fjp.mg.gov.br/robin-hood/index.php/indices/outrosmeses" TargetMode="External"/><Relationship Id="rId10" Type="http://schemas.microsoft.com/office/2007/relationships/hdphoto" Target="../media/hdphoto2.wdp"/><Relationship Id="rId4" Type="http://schemas.openxmlformats.org/officeDocument/2006/relationships/hyperlink" Target="#Saneamento!Q874"/><Relationship Id="rId9" Type="http://schemas.openxmlformats.org/officeDocument/2006/relationships/image" Target="../media/image8.png"/></Relationships>
</file>

<file path=xl/drawings/_rels/drawing4.xml.rels><?xml version="1.0" encoding="UTF-8" standalone="yes"?>
<Relationships xmlns="http://schemas.openxmlformats.org/package/2006/relationships"><Relationship Id="rId8" Type="http://schemas.openxmlformats.org/officeDocument/2006/relationships/hyperlink" Target="#'Meio Ambiente'!A12"/><Relationship Id="rId3" Type="http://schemas.openxmlformats.org/officeDocument/2006/relationships/image" Target="../media/image2.png"/><Relationship Id="rId7" Type="http://schemas.openxmlformats.org/officeDocument/2006/relationships/hyperlink" Target="#Saneamento!A12"/><Relationship Id="rId2" Type="http://schemas.openxmlformats.org/officeDocument/2006/relationships/hyperlink" Target="#Conserva&#231;&#227;o!A12"/><Relationship Id="rId1" Type="http://schemas.openxmlformats.org/officeDocument/2006/relationships/image" Target="../media/image1.jpeg"/><Relationship Id="rId6" Type="http://schemas.openxmlformats.org/officeDocument/2006/relationships/hyperlink" Target="#'Mata Seca'!A12"/><Relationship Id="rId5" Type="http://schemas.openxmlformats.org/officeDocument/2006/relationships/hyperlink" Target="http://www.fjp.mg.gov.br/robin-hood/index.php/indices/outrosmeses" TargetMode="External"/><Relationship Id="rId10" Type="http://schemas.microsoft.com/office/2007/relationships/hdphoto" Target="../media/hdphoto2.wdp"/><Relationship Id="rId4" Type="http://schemas.openxmlformats.org/officeDocument/2006/relationships/hyperlink" Target="#Conserva&#231;&#227;o!Q874"/><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hyperlink" Target="#'Meio Ambiente'!A12"/><Relationship Id="rId2" Type="http://schemas.openxmlformats.org/officeDocument/2006/relationships/image" Target="../media/image9.png"/><Relationship Id="rId1" Type="http://schemas.openxmlformats.org/officeDocument/2006/relationships/hyperlink" Target="http://www.fazenda.mg.gov.br/governo/assuntos_municipais/previsao_repasses/previsao_repasse_ICMS/portarias_ICMS/" TargetMode="External"/><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7" Type="http://schemas.microsoft.com/office/2007/relationships/hdphoto" Target="../media/hdphoto3.wdp"/><Relationship Id="rId2" Type="http://schemas.openxmlformats.org/officeDocument/2006/relationships/image" Target="../media/image4.png"/><Relationship Id="rId1" Type="http://schemas.openxmlformats.org/officeDocument/2006/relationships/hyperlink" Target="#'Meio Ambiente'!A1"/><Relationship Id="rId6" Type="http://schemas.openxmlformats.org/officeDocument/2006/relationships/image" Target="../media/image11.png"/><Relationship Id="rId5"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56030</xdr:colOff>
      <xdr:row>1</xdr:row>
      <xdr:rowOff>44824</xdr:rowOff>
    </xdr:from>
    <xdr:to>
      <xdr:col>2</xdr:col>
      <xdr:colOff>248640</xdr:colOff>
      <xdr:row>4</xdr:row>
      <xdr:rowOff>134471</xdr:rowOff>
    </xdr:to>
    <xdr:pic>
      <xdr:nvPicPr>
        <xdr:cNvPr id="4" name="Imagem 3" descr="C:\Users\m06685507\Pictures\logo da fjp nova.jpg">
          <a:extLst>
            <a:ext uri="{FF2B5EF4-FFF2-40B4-BE49-F238E27FC236}">
              <a16:creationId xmlns:a16="http://schemas.microsoft.com/office/drawing/2014/main" xmlns="" id="{00000000-0008-0000-0000-000004000000}"/>
            </a:ext>
          </a:extLst>
        </xdr:cNvPr>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112059"/>
          <a:ext cx="1470081" cy="661147"/>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123265</xdr:colOff>
      <xdr:row>871</xdr:row>
      <xdr:rowOff>145678</xdr:rowOff>
    </xdr:from>
    <xdr:to>
      <xdr:col>16</xdr:col>
      <xdr:colOff>33618</xdr:colOff>
      <xdr:row>874</xdr:row>
      <xdr:rowOff>78442</xdr:rowOff>
    </xdr:to>
    <xdr:sp macro="" textlink="">
      <xdr:nvSpPr>
        <xdr:cNvPr id="3" name="Retângulo de cantos arredondados 2">
          <a:hlinkClick xmlns:r="http://schemas.openxmlformats.org/officeDocument/2006/relationships" r:id="rId2" tooltip="Ir para o começo"/>
          <a:extLst>
            <a:ext uri="{FF2B5EF4-FFF2-40B4-BE49-F238E27FC236}">
              <a16:creationId xmlns:a16="http://schemas.microsoft.com/office/drawing/2014/main" xmlns="" id="{00000000-0008-0000-0000-000003000000}"/>
            </a:ext>
          </a:extLst>
        </xdr:cNvPr>
        <xdr:cNvSpPr/>
      </xdr:nvSpPr>
      <xdr:spPr>
        <a:xfrm>
          <a:off x="16214912" y="165813443"/>
          <a:ext cx="930088" cy="504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t>Voltar ao topo!</a:t>
          </a:r>
        </a:p>
      </xdr:txBody>
    </xdr:sp>
    <xdr:clientData/>
  </xdr:twoCellAnchor>
  <xdr:twoCellAnchor editAs="oneCell">
    <xdr:from>
      <xdr:col>3</xdr:col>
      <xdr:colOff>44824</xdr:colOff>
      <xdr:row>1</xdr:row>
      <xdr:rowOff>166767</xdr:rowOff>
    </xdr:from>
    <xdr:to>
      <xdr:col>5</xdr:col>
      <xdr:colOff>750794</xdr:colOff>
      <xdr:row>3</xdr:row>
      <xdr:rowOff>130612</xdr:rowOff>
    </xdr:to>
    <xdr:pic>
      <xdr:nvPicPr>
        <xdr:cNvPr id="7" name="Imagem 6">
          <a:hlinkClick xmlns:r="http://schemas.openxmlformats.org/officeDocument/2006/relationships" r:id="rId3" tooltip="Ir para o site"/>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29853" y="290032"/>
          <a:ext cx="2610970" cy="344845"/>
        </a:xfrm>
        <a:prstGeom prst="rect">
          <a:avLst/>
        </a:prstGeom>
      </xdr:spPr>
    </xdr:pic>
    <xdr:clientData/>
  </xdr:twoCellAnchor>
  <xdr:twoCellAnchor>
    <xdr:from>
      <xdr:col>15</xdr:col>
      <xdr:colOff>63500</xdr:colOff>
      <xdr:row>5</xdr:row>
      <xdr:rowOff>158750</xdr:rowOff>
    </xdr:from>
    <xdr:to>
      <xdr:col>15</xdr:col>
      <xdr:colOff>989853</xdr:colOff>
      <xdr:row>9</xdr:row>
      <xdr:rowOff>12139</xdr:rowOff>
    </xdr:to>
    <xdr:sp macro="" textlink="">
      <xdr:nvSpPr>
        <xdr:cNvPr id="8" name="Retângulo de cantos arredondados 7">
          <a:hlinkClick xmlns:r="http://schemas.openxmlformats.org/officeDocument/2006/relationships" r:id="rId5" tooltip="Ir para o final"/>
          <a:extLst>
            <a:ext uri="{FF2B5EF4-FFF2-40B4-BE49-F238E27FC236}">
              <a16:creationId xmlns:a16="http://schemas.microsoft.com/office/drawing/2014/main" xmlns="" id="{00000000-0008-0000-0000-000008000000}"/>
            </a:ext>
          </a:extLst>
        </xdr:cNvPr>
        <xdr:cNvSpPr/>
      </xdr:nvSpPr>
      <xdr:spPr>
        <a:xfrm>
          <a:off x="15351125" y="1000125"/>
          <a:ext cx="926353" cy="50426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pt-BR" sz="1100" b="1"/>
            <a:t>Ir para o final</a:t>
          </a:r>
        </a:p>
      </xdr:txBody>
    </xdr:sp>
    <xdr:clientData/>
  </xdr:twoCellAnchor>
  <xdr:twoCellAnchor>
    <xdr:from>
      <xdr:col>15</xdr:col>
      <xdr:colOff>414618</xdr:colOff>
      <xdr:row>869</xdr:row>
      <xdr:rowOff>33617</xdr:rowOff>
    </xdr:from>
    <xdr:to>
      <xdr:col>15</xdr:col>
      <xdr:colOff>593912</xdr:colOff>
      <xdr:row>870</xdr:row>
      <xdr:rowOff>0</xdr:rowOff>
    </xdr:to>
    <xdr:sp macro="" textlink="">
      <xdr:nvSpPr>
        <xdr:cNvPr id="2" name="Seta para a direita 1">
          <a:hlinkClick xmlns:r="http://schemas.openxmlformats.org/officeDocument/2006/relationships" r:id="rId6"/>
          <a:extLst>
            <a:ext uri="{FF2B5EF4-FFF2-40B4-BE49-F238E27FC236}">
              <a16:creationId xmlns:a16="http://schemas.microsoft.com/office/drawing/2014/main" xmlns="" id="{00000000-0008-0000-0000-000002000000}"/>
            </a:ext>
          </a:extLst>
        </xdr:cNvPr>
        <xdr:cNvSpPr/>
      </xdr:nvSpPr>
      <xdr:spPr>
        <a:xfrm>
          <a:off x="15699442" y="165197117"/>
          <a:ext cx="179294" cy="156883"/>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14</xdr:col>
      <xdr:colOff>571499</xdr:colOff>
      <xdr:row>1</xdr:row>
      <xdr:rowOff>22411</xdr:rowOff>
    </xdr:from>
    <xdr:to>
      <xdr:col>15</xdr:col>
      <xdr:colOff>904876</xdr:colOff>
      <xdr:row>4</xdr:row>
      <xdr:rowOff>156882</xdr:rowOff>
    </xdr:to>
    <xdr:sp macro="" textlink="">
      <xdr:nvSpPr>
        <xdr:cNvPr id="9" name="Retângulo de cantos arredondados 8">
          <a:hlinkClick xmlns:r="http://schemas.openxmlformats.org/officeDocument/2006/relationships" r:id="rId7"/>
          <a:extLst>
            <a:ext uri="{FF2B5EF4-FFF2-40B4-BE49-F238E27FC236}">
              <a16:creationId xmlns:a16="http://schemas.microsoft.com/office/drawing/2014/main" xmlns="" id="{00000000-0008-0000-0000-000009000000}"/>
            </a:ext>
          </a:extLst>
        </xdr:cNvPr>
        <xdr:cNvSpPr/>
      </xdr:nvSpPr>
      <xdr:spPr>
        <a:xfrm>
          <a:off x="14836587" y="56029"/>
          <a:ext cx="1353113" cy="705971"/>
        </a:xfrm>
        <a:prstGeom prst="round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lang="pt-BR" sz="1100" b="1">
              <a:solidFill>
                <a:schemeClr val="tx1">
                  <a:lumMod val="50000"/>
                  <a:lumOff val="50000"/>
                </a:schemeClr>
              </a:solidFill>
            </a:rPr>
            <a:t>Como e quando  </a:t>
          </a:r>
        </a:p>
        <a:p>
          <a:pPr algn="r"/>
          <a:r>
            <a:rPr lang="pt-BR" sz="1100" b="1">
              <a:solidFill>
                <a:schemeClr val="tx1">
                  <a:lumMod val="50000"/>
                  <a:lumOff val="50000"/>
                </a:schemeClr>
              </a:solidFill>
            </a:rPr>
            <a:t>esses dados são atualizados?</a:t>
          </a:r>
        </a:p>
      </xdr:txBody>
    </xdr:sp>
    <xdr:clientData/>
  </xdr:twoCellAnchor>
  <xdr:twoCellAnchor editAs="oneCell">
    <xdr:from>
      <xdr:col>14</xdr:col>
      <xdr:colOff>392211</xdr:colOff>
      <xdr:row>1</xdr:row>
      <xdr:rowOff>185469</xdr:rowOff>
    </xdr:from>
    <xdr:to>
      <xdr:col>14</xdr:col>
      <xdr:colOff>795623</xdr:colOff>
      <xdr:row>3</xdr:row>
      <xdr:rowOff>140646</xdr:rowOff>
    </xdr:to>
    <xdr:pic>
      <xdr:nvPicPr>
        <xdr:cNvPr id="10" name="Imagem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20919759">
          <a:off x="14657299" y="219087"/>
          <a:ext cx="403412" cy="336177"/>
        </a:xfrm>
        <a:prstGeom prst="rect">
          <a:avLst/>
        </a:prstGeom>
      </xdr:spPr>
    </xdr:pic>
    <xdr:clientData/>
  </xdr:twoCellAnchor>
  <xdr:twoCellAnchor>
    <xdr:from>
      <xdr:col>9</xdr:col>
      <xdr:colOff>501320</xdr:colOff>
      <xdr:row>5</xdr:row>
      <xdr:rowOff>158750</xdr:rowOff>
    </xdr:from>
    <xdr:to>
      <xdr:col>10</xdr:col>
      <xdr:colOff>960740</xdr:colOff>
      <xdr:row>9</xdr:row>
      <xdr:rowOff>12139</xdr:rowOff>
    </xdr:to>
    <xdr:sp macro="" textlink="">
      <xdr:nvSpPr>
        <xdr:cNvPr id="11" name="Retângulo de cantos arredondados 10">
          <a:hlinkClick xmlns:r="http://schemas.openxmlformats.org/officeDocument/2006/relationships" r:id="rId9" tooltip="Subcritério Mata Seca"/>
          <a:extLst>
            <a:ext uri="{FF2B5EF4-FFF2-40B4-BE49-F238E27FC236}">
              <a16:creationId xmlns:a16="http://schemas.microsoft.com/office/drawing/2014/main" xmlns="" id="{00000000-0008-0000-0000-00000B000000}"/>
            </a:ext>
          </a:extLst>
        </xdr:cNvPr>
        <xdr:cNvSpPr/>
      </xdr:nvSpPr>
      <xdr:spPr>
        <a:xfrm>
          <a:off x="9705478" y="960855"/>
          <a:ext cx="1482104" cy="515126"/>
        </a:xfrm>
        <a:prstGeom prst="roundRect">
          <a:avLst/>
        </a:prstGeom>
        <a:solidFill>
          <a:schemeClr val="accent4">
            <a:lumMod val="40000"/>
            <a:lumOff val="60000"/>
          </a:schemeClr>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pt-BR" sz="1100" b="1">
              <a:solidFill>
                <a:schemeClr val="tx1">
                  <a:lumMod val="65000"/>
                  <a:lumOff val="35000"/>
                </a:schemeClr>
              </a:solidFill>
            </a:rPr>
            <a:t>Subcritério</a:t>
          </a:r>
        </a:p>
        <a:p>
          <a:pPr algn="ctr"/>
          <a:r>
            <a:rPr lang="pt-BR" sz="1100" b="1" baseline="0">
              <a:solidFill>
                <a:schemeClr val="tx1">
                  <a:lumMod val="65000"/>
                  <a:lumOff val="35000"/>
                </a:schemeClr>
              </a:solidFill>
            </a:rPr>
            <a:t>Mata Seca</a:t>
          </a:r>
          <a:endParaRPr lang="pt-BR" sz="1100" b="1">
            <a:solidFill>
              <a:schemeClr val="tx1">
                <a:lumMod val="65000"/>
                <a:lumOff val="35000"/>
              </a:schemeClr>
            </a:solidFill>
          </a:endParaRPr>
        </a:p>
      </xdr:txBody>
    </xdr:sp>
    <xdr:clientData/>
  </xdr:twoCellAnchor>
  <xdr:twoCellAnchor>
    <xdr:from>
      <xdr:col>11</xdr:col>
      <xdr:colOff>244325</xdr:colOff>
      <xdr:row>5</xdr:row>
      <xdr:rowOff>158750</xdr:rowOff>
    </xdr:from>
    <xdr:to>
      <xdr:col>12</xdr:col>
      <xdr:colOff>700652</xdr:colOff>
      <xdr:row>9</xdr:row>
      <xdr:rowOff>12139</xdr:rowOff>
    </xdr:to>
    <xdr:sp macro="" textlink="">
      <xdr:nvSpPr>
        <xdr:cNvPr id="12" name="Retângulo de cantos arredondados 11">
          <a:hlinkClick xmlns:r="http://schemas.openxmlformats.org/officeDocument/2006/relationships" r:id="rId10" tooltip="Subcritério Saneamento"/>
          <a:extLst>
            <a:ext uri="{FF2B5EF4-FFF2-40B4-BE49-F238E27FC236}">
              <a16:creationId xmlns:a16="http://schemas.microsoft.com/office/drawing/2014/main" xmlns="" id="{00000000-0008-0000-0000-00000C000000}"/>
            </a:ext>
          </a:extLst>
        </xdr:cNvPr>
        <xdr:cNvSpPr/>
      </xdr:nvSpPr>
      <xdr:spPr>
        <a:xfrm>
          <a:off x="11453746" y="960855"/>
          <a:ext cx="1479011" cy="515126"/>
        </a:xfrm>
        <a:prstGeom prst="roundRect">
          <a:avLst/>
        </a:prstGeom>
        <a:solidFill>
          <a:schemeClr val="accent4">
            <a:lumMod val="40000"/>
            <a:lumOff val="6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pt-BR" sz="1100" b="1">
              <a:solidFill>
                <a:schemeClr val="tx1">
                  <a:lumMod val="65000"/>
                  <a:lumOff val="35000"/>
                </a:schemeClr>
              </a:solidFill>
            </a:rPr>
            <a:t>Subcritério</a:t>
          </a:r>
          <a:r>
            <a:rPr lang="pt-BR" sz="1100" b="1" baseline="0">
              <a:solidFill>
                <a:schemeClr val="tx1">
                  <a:lumMod val="65000"/>
                  <a:lumOff val="35000"/>
                </a:schemeClr>
              </a:solidFill>
            </a:rPr>
            <a:t> Saneamento</a:t>
          </a:r>
          <a:endParaRPr lang="pt-BR" sz="1100" b="1">
            <a:solidFill>
              <a:schemeClr val="tx1">
                <a:lumMod val="65000"/>
                <a:lumOff val="35000"/>
              </a:schemeClr>
            </a:solidFill>
          </a:endParaRPr>
        </a:p>
      </xdr:txBody>
    </xdr:sp>
    <xdr:clientData/>
  </xdr:twoCellAnchor>
  <xdr:twoCellAnchor>
    <xdr:from>
      <xdr:col>12</xdr:col>
      <xdr:colOff>977062</xdr:colOff>
      <xdr:row>5</xdr:row>
      <xdr:rowOff>158750</xdr:rowOff>
    </xdr:from>
    <xdr:to>
      <xdr:col>14</xdr:col>
      <xdr:colOff>391016</xdr:colOff>
      <xdr:row>9</xdr:row>
      <xdr:rowOff>12139</xdr:rowOff>
    </xdr:to>
    <xdr:sp macro="" textlink="">
      <xdr:nvSpPr>
        <xdr:cNvPr id="13" name="Retângulo de cantos arredondados 12">
          <a:hlinkClick xmlns:r="http://schemas.openxmlformats.org/officeDocument/2006/relationships" r:id="rId11" tooltip="Subcritério Unidades de conservação"/>
          <a:extLst>
            <a:ext uri="{FF2B5EF4-FFF2-40B4-BE49-F238E27FC236}">
              <a16:creationId xmlns:a16="http://schemas.microsoft.com/office/drawing/2014/main" xmlns="" id="{00000000-0008-0000-0000-00000D000000}"/>
            </a:ext>
          </a:extLst>
        </xdr:cNvPr>
        <xdr:cNvSpPr/>
      </xdr:nvSpPr>
      <xdr:spPr>
        <a:xfrm>
          <a:off x="13209167" y="960855"/>
          <a:ext cx="1459323" cy="515126"/>
        </a:xfrm>
        <a:prstGeom prst="roundRect">
          <a:avLst/>
        </a:prstGeom>
        <a:solidFill>
          <a:schemeClr val="accent4">
            <a:lumMod val="40000"/>
            <a:lumOff val="6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pt-BR" sz="1100" b="1">
              <a:solidFill>
                <a:schemeClr val="tx1">
                  <a:lumMod val="65000"/>
                  <a:lumOff val="35000"/>
                </a:schemeClr>
              </a:solidFill>
            </a:rPr>
            <a:t>Subcritério </a:t>
          </a:r>
          <a:r>
            <a:rPr lang="pt-BR" sz="1100" b="1" baseline="0">
              <a:solidFill>
                <a:schemeClr val="tx1">
                  <a:lumMod val="65000"/>
                  <a:lumOff val="35000"/>
                </a:schemeClr>
              </a:solidFill>
            </a:rPr>
            <a:t>Unidades </a:t>
          </a:r>
        </a:p>
        <a:p>
          <a:pPr algn="ctr"/>
          <a:r>
            <a:rPr lang="pt-BR" sz="1100" b="1" baseline="0">
              <a:solidFill>
                <a:schemeClr val="tx1">
                  <a:lumMod val="65000"/>
                  <a:lumOff val="35000"/>
                </a:schemeClr>
              </a:solidFill>
            </a:rPr>
            <a:t>de conservação</a:t>
          </a:r>
          <a:endParaRPr lang="pt-BR" sz="1100" b="1">
            <a:solidFill>
              <a:schemeClr val="tx1">
                <a:lumMod val="65000"/>
                <a:lumOff val="35000"/>
              </a:schemeClr>
            </a:solidFill>
          </a:endParaRPr>
        </a:p>
      </xdr:txBody>
    </xdr:sp>
    <xdr:clientData/>
  </xdr:twoCellAnchor>
  <xdr:twoCellAnchor editAs="oneCell">
    <xdr:from>
      <xdr:col>7</xdr:col>
      <xdr:colOff>60155</xdr:colOff>
      <xdr:row>7</xdr:row>
      <xdr:rowOff>74907</xdr:rowOff>
    </xdr:from>
    <xdr:to>
      <xdr:col>8</xdr:col>
      <xdr:colOff>831310</xdr:colOff>
      <xdr:row>9</xdr:row>
      <xdr:rowOff>151107</xdr:rowOff>
    </xdr:to>
    <xdr:pic>
      <xdr:nvPicPr>
        <xdr:cNvPr id="14" name="Imagem 13">
          <a:hlinkClick xmlns:r="http://schemas.openxmlformats.org/officeDocument/2006/relationships" r:id="rId12" tooltip="Clique aqui para pesquisar pelos dados do seu município."/>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7359313" y="1067512"/>
          <a:ext cx="1723655" cy="547437"/>
        </a:xfrm>
        <a:prstGeom prst="rect">
          <a:avLst/>
        </a:prstGeom>
      </xdr:spPr>
    </xdr:pic>
    <xdr:clientData/>
  </xdr:twoCellAnchor>
  <xdr:twoCellAnchor>
    <xdr:from>
      <xdr:col>7</xdr:col>
      <xdr:colOff>593096</xdr:colOff>
      <xdr:row>5</xdr:row>
      <xdr:rowOff>20053</xdr:rowOff>
    </xdr:from>
    <xdr:to>
      <xdr:col>8</xdr:col>
      <xdr:colOff>186147</xdr:colOff>
      <xdr:row>7</xdr:row>
      <xdr:rowOff>214148</xdr:rowOff>
    </xdr:to>
    <xdr:pic>
      <xdr:nvPicPr>
        <xdr:cNvPr id="15" name="Imagem 14">
          <a:hlinkClick xmlns:r="http://schemas.openxmlformats.org/officeDocument/2006/relationships" r:id="rId12" tooltip="Clique aqui para pesquisar pelos dados do seu município."/>
          <a:extLst>
            <a:ext uri="{FF2B5EF4-FFF2-40B4-BE49-F238E27FC236}">
              <a16:creationId xmlns:a16="http://schemas.microsoft.com/office/drawing/2014/main" xmlns="" id="{00000000-0008-0000-0000-00000F000000}"/>
            </a:ext>
          </a:extLst>
        </xdr:cNvPr>
        <xdr:cNvPicPr>
          <a:picLocks noChangeAspect="1"/>
        </xdr:cNvPicPr>
      </xdr:nvPicPr>
      <xdr:blipFill rotWithShape="1">
        <a:blip xmlns:r="http://schemas.openxmlformats.org/officeDocument/2006/relationships" r:embed="rId14"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15">
                  <a14:imgEffect>
                    <a14:artisticMarker/>
                  </a14:imgEffect>
                  <a14:imgEffect>
                    <a14:brightnessContrast contrast="-20000"/>
                  </a14:imgEffect>
                </a14:imgLayer>
              </a14:imgProps>
            </a:ext>
            <a:ext uri="{28A0092B-C50C-407E-A947-70E740481C1C}">
              <a14:useLocalDpi xmlns:a14="http://schemas.microsoft.com/office/drawing/2010/main" val="0"/>
            </a:ext>
          </a:extLst>
        </a:blip>
        <a:srcRect l="1764" t="6353" r="2059" b="6353"/>
        <a:stretch/>
      </xdr:blipFill>
      <xdr:spPr>
        <a:xfrm rot="968723">
          <a:off x="7892254" y="822158"/>
          <a:ext cx="545551" cy="384595"/>
        </a:xfrm>
        <a:prstGeom prst="rect">
          <a:avLst/>
        </a:prstGeom>
      </xdr:spPr>
    </xdr:pic>
    <xdr:clientData/>
  </xdr:twoCellAnchor>
  <xdr:twoCellAnchor editAs="oneCell">
    <xdr:from>
      <xdr:col>2</xdr:col>
      <xdr:colOff>1900060</xdr:colOff>
      <xdr:row>1</xdr:row>
      <xdr:rowOff>181571</xdr:rowOff>
    </xdr:from>
    <xdr:to>
      <xdr:col>3</xdr:col>
      <xdr:colOff>13668</xdr:colOff>
      <xdr:row>3</xdr:row>
      <xdr:rowOff>119969</xdr:rowOff>
    </xdr:to>
    <xdr:pic>
      <xdr:nvPicPr>
        <xdr:cNvPr id="5" name="Imagem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6" cstate="print">
          <a:clrChange>
            <a:clrFrom>
              <a:srgbClr val="EEEEEE"/>
            </a:clrFrom>
            <a:clrTo>
              <a:srgbClr val="EEEEEE">
                <a:alpha val="0"/>
              </a:srgbClr>
            </a:clrTo>
          </a:clrChange>
          <a:extLst>
            <a:ext uri="{28A0092B-C50C-407E-A947-70E740481C1C}">
              <a14:useLocalDpi xmlns:a14="http://schemas.microsoft.com/office/drawing/2010/main" val="0"/>
            </a:ext>
          </a:extLst>
        </a:blip>
        <a:stretch>
          <a:fillRect/>
        </a:stretch>
      </xdr:blipFill>
      <xdr:spPr>
        <a:xfrm rot="19797998">
          <a:off x="3183428" y="211650"/>
          <a:ext cx="319398" cy="319398"/>
        </a:xfrm>
        <a:prstGeom prst="rect">
          <a:avLst/>
        </a:prstGeom>
      </xdr:spPr>
    </xdr:pic>
    <xdr:clientData/>
  </xdr:twoCellAnchor>
  <xdr:twoCellAnchor editAs="oneCell">
    <xdr:from>
      <xdr:col>3</xdr:col>
      <xdr:colOff>10026</xdr:colOff>
      <xdr:row>872</xdr:row>
      <xdr:rowOff>30084</xdr:rowOff>
    </xdr:from>
    <xdr:to>
      <xdr:col>7</xdr:col>
      <xdr:colOff>160026</xdr:colOff>
      <xdr:row>877</xdr:row>
      <xdr:rowOff>55468</xdr:rowOff>
    </xdr:to>
    <xdr:pic>
      <xdr:nvPicPr>
        <xdr:cNvPr id="6" name="Imagem 5">
          <a:extLst>
            <a:ext uri="{FF2B5EF4-FFF2-40B4-BE49-F238E27FC236}">
              <a16:creationId xmlns:a16="http://schemas.microsoft.com/office/drawing/2014/main" xmlns="" id="{00000000-0008-0000-0000-000006000000}"/>
            </a:ext>
          </a:extLst>
        </xdr:cNvPr>
        <xdr:cNvPicPr>
          <a:picLocks noChangeAspect="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t="23523"/>
        <a:stretch/>
      </xdr:blipFill>
      <xdr:spPr>
        <a:xfrm>
          <a:off x="3499184" y="165785137"/>
          <a:ext cx="3960000" cy="9778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56030</xdr:colOff>
      <xdr:row>1</xdr:row>
      <xdr:rowOff>44824</xdr:rowOff>
    </xdr:from>
    <xdr:to>
      <xdr:col>2</xdr:col>
      <xdr:colOff>248640</xdr:colOff>
      <xdr:row>4</xdr:row>
      <xdr:rowOff>134471</xdr:rowOff>
    </xdr:to>
    <xdr:pic>
      <xdr:nvPicPr>
        <xdr:cNvPr id="2" name="Imagem 1" descr="C:\Users\m06685507\Pictures\logo da fjp nova.jpg">
          <a:extLst>
            <a:ext uri="{FF2B5EF4-FFF2-40B4-BE49-F238E27FC236}">
              <a16:creationId xmlns:a16="http://schemas.microsoft.com/office/drawing/2014/main" xmlns="" id="{00000000-0008-0000-0100-000002000000}"/>
            </a:ext>
          </a:extLst>
        </xdr:cNvPr>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73399"/>
          <a:ext cx="1468960" cy="661147"/>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123265</xdr:colOff>
      <xdr:row>871</xdr:row>
      <xdr:rowOff>145678</xdr:rowOff>
    </xdr:from>
    <xdr:to>
      <xdr:col>16</xdr:col>
      <xdr:colOff>33618</xdr:colOff>
      <xdr:row>874</xdr:row>
      <xdr:rowOff>78442</xdr:rowOff>
    </xdr:to>
    <xdr:sp macro="" textlink="">
      <xdr:nvSpPr>
        <xdr:cNvPr id="3" name="Retângulo de cantos arredondados 2">
          <a:hlinkClick xmlns:r="http://schemas.openxmlformats.org/officeDocument/2006/relationships" r:id="rId2" tooltip="Ir para o começo"/>
          <a:extLst>
            <a:ext uri="{FF2B5EF4-FFF2-40B4-BE49-F238E27FC236}">
              <a16:creationId xmlns:a16="http://schemas.microsoft.com/office/drawing/2014/main" xmlns="" id="{00000000-0008-0000-0100-000003000000}"/>
            </a:ext>
          </a:extLst>
        </xdr:cNvPr>
        <xdr:cNvSpPr/>
      </xdr:nvSpPr>
      <xdr:spPr>
        <a:xfrm>
          <a:off x="15401365" y="165690178"/>
          <a:ext cx="929528" cy="504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t>Voltar ao topo!</a:t>
          </a:r>
        </a:p>
      </xdr:txBody>
    </xdr:sp>
    <xdr:clientData/>
  </xdr:twoCellAnchor>
  <xdr:twoCellAnchor editAs="oneCell">
    <xdr:from>
      <xdr:col>3</xdr:col>
      <xdr:colOff>44824</xdr:colOff>
      <xdr:row>1</xdr:row>
      <xdr:rowOff>166767</xdr:rowOff>
    </xdr:from>
    <xdr:to>
      <xdr:col>5</xdr:col>
      <xdr:colOff>750794</xdr:colOff>
      <xdr:row>3</xdr:row>
      <xdr:rowOff>130612</xdr:rowOff>
    </xdr:to>
    <xdr:pic>
      <xdr:nvPicPr>
        <xdr:cNvPr id="4" name="Imagem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30974" y="195342"/>
          <a:ext cx="2610970" cy="344845"/>
        </a:xfrm>
        <a:prstGeom prst="rect">
          <a:avLst/>
        </a:prstGeom>
      </xdr:spPr>
    </xdr:pic>
    <xdr:clientData/>
  </xdr:twoCellAnchor>
  <xdr:twoCellAnchor>
    <xdr:from>
      <xdr:col>15</xdr:col>
      <xdr:colOff>63500</xdr:colOff>
      <xdr:row>5</xdr:row>
      <xdr:rowOff>158750</xdr:rowOff>
    </xdr:from>
    <xdr:to>
      <xdr:col>15</xdr:col>
      <xdr:colOff>989853</xdr:colOff>
      <xdr:row>9</xdr:row>
      <xdr:rowOff>12139</xdr:rowOff>
    </xdr:to>
    <xdr:sp macro="" textlink="">
      <xdr:nvSpPr>
        <xdr:cNvPr id="5" name="Retângulo de cantos arredondados 4">
          <a:hlinkClick xmlns:r="http://schemas.openxmlformats.org/officeDocument/2006/relationships" r:id="rId4" tooltip="Ir para o final"/>
          <a:extLst>
            <a:ext uri="{FF2B5EF4-FFF2-40B4-BE49-F238E27FC236}">
              <a16:creationId xmlns:a16="http://schemas.microsoft.com/office/drawing/2014/main" xmlns="" id="{00000000-0008-0000-0100-000005000000}"/>
            </a:ext>
          </a:extLst>
        </xdr:cNvPr>
        <xdr:cNvSpPr/>
      </xdr:nvSpPr>
      <xdr:spPr>
        <a:xfrm>
          <a:off x="15341600" y="958850"/>
          <a:ext cx="926353" cy="51061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pt-BR" sz="1100" b="1"/>
            <a:t>Ir para o final</a:t>
          </a:r>
        </a:p>
      </xdr:txBody>
    </xdr:sp>
    <xdr:clientData/>
  </xdr:twoCellAnchor>
  <xdr:twoCellAnchor>
    <xdr:from>
      <xdr:col>15</xdr:col>
      <xdr:colOff>414618</xdr:colOff>
      <xdr:row>869</xdr:row>
      <xdr:rowOff>33617</xdr:rowOff>
    </xdr:from>
    <xdr:to>
      <xdr:col>15</xdr:col>
      <xdr:colOff>593912</xdr:colOff>
      <xdr:row>870</xdr:row>
      <xdr:rowOff>0</xdr:rowOff>
    </xdr:to>
    <xdr:sp macro="" textlink="">
      <xdr:nvSpPr>
        <xdr:cNvPr id="6" name="Seta para a direita 5">
          <a:hlinkClick xmlns:r="http://schemas.openxmlformats.org/officeDocument/2006/relationships" r:id="rId5"/>
          <a:extLst>
            <a:ext uri="{FF2B5EF4-FFF2-40B4-BE49-F238E27FC236}">
              <a16:creationId xmlns:a16="http://schemas.microsoft.com/office/drawing/2014/main" xmlns="" id="{00000000-0008-0000-0100-000006000000}"/>
            </a:ext>
          </a:extLst>
        </xdr:cNvPr>
        <xdr:cNvSpPr/>
      </xdr:nvSpPr>
      <xdr:spPr>
        <a:xfrm>
          <a:off x="15692718" y="165197117"/>
          <a:ext cx="179294" cy="156883"/>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930089</xdr:colOff>
      <xdr:row>1</xdr:row>
      <xdr:rowOff>125133</xdr:rowOff>
    </xdr:from>
    <xdr:to>
      <xdr:col>11</xdr:col>
      <xdr:colOff>44823</xdr:colOff>
      <xdr:row>4</xdr:row>
      <xdr:rowOff>56963</xdr:rowOff>
    </xdr:to>
    <xdr:sp macro="" textlink="">
      <xdr:nvSpPr>
        <xdr:cNvPr id="9" name="Retângulo de cantos arredondados 8">
          <a:extLst>
            <a:ext uri="{FF2B5EF4-FFF2-40B4-BE49-F238E27FC236}">
              <a16:creationId xmlns:a16="http://schemas.microsoft.com/office/drawing/2014/main" xmlns="" id="{00000000-0008-0000-0100-000009000000}"/>
            </a:ext>
          </a:extLst>
        </xdr:cNvPr>
        <xdr:cNvSpPr/>
      </xdr:nvSpPr>
      <xdr:spPr>
        <a:xfrm>
          <a:off x="9177618" y="158751"/>
          <a:ext cx="2073087" cy="503330"/>
        </a:xfrm>
        <a:prstGeom prst="roundRect">
          <a:avLst/>
        </a:prstGeom>
        <a:solidFill>
          <a:schemeClr val="accent5">
            <a:lumMod val="60000"/>
            <a:lumOff val="40000"/>
          </a:schemeClr>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pt-BR" sz="1100" b="1">
              <a:solidFill>
                <a:schemeClr val="bg2">
                  <a:lumMod val="25000"/>
                </a:schemeClr>
              </a:solidFill>
            </a:rPr>
            <a:t>Subcritério </a:t>
          </a:r>
          <a:r>
            <a:rPr lang="pt-BR" sz="1100" b="1" baseline="0">
              <a:solidFill>
                <a:schemeClr val="bg2">
                  <a:lumMod val="25000"/>
                </a:schemeClr>
              </a:solidFill>
            </a:rPr>
            <a:t>Mata Seca</a:t>
          </a:r>
          <a:endParaRPr lang="pt-BR" sz="1100" b="1">
            <a:solidFill>
              <a:schemeClr val="bg2">
                <a:lumMod val="25000"/>
              </a:schemeClr>
            </a:solidFill>
          </a:endParaRPr>
        </a:p>
      </xdr:txBody>
    </xdr:sp>
    <xdr:clientData/>
  </xdr:twoCellAnchor>
  <xdr:twoCellAnchor>
    <xdr:from>
      <xdr:col>11</xdr:col>
      <xdr:colOff>313768</xdr:colOff>
      <xdr:row>1</xdr:row>
      <xdr:rowOff>136339</xdr:rowOff>
    </xdr:from>
    <xdr:to>
      <xdr:col>12</xdr:col>
      <xdr:colOff>986118</xdr:colOff>
      <xdr:row>4</xdr:row>
      <xdr:rowOff>68169</xdr:rowOff>
    </xdr:to>
    <xdr:sp macro="" textlink="">
      <xdr:nvSpPr>
        <xdr:cNvPr id="10" name="Retângulo de cantos arredondados 9">
          <a:hlinkClick xmlns:r="http://schemas.openxmlformats.org/officeDocument/2006/relationships" r:id="rId6" tooltip="Subcritério Saneamento"/>
          <a:extLst>
            <a:ext uri="{FF2B5EF4-FFF2-40B4-BE49-F238E27FC236}">
              <a16:creationId xmlns:a16="http://schemas.microsoft.com/office/drawing/2014/main" xmlns="" id="{00000000-0008-0000-0100-00000A000000}"/>
            </a:ext>
          </a:extLst>
        </xdr:cNvPr>
        <xdr:cNvSpPr/>
      </xdr:nvSpPr>
      <xdr:spPr>
        <a:xfrm>
          <a:off x="11519650" y="169957"/>
          <a:ext cx="1692086" cy="503330"/>
        </a:xfrm>
        <a:prstGeom prst="roundRect">
          <a:avLst/>
        </a:prstGeom>
        <a:solidFill>
          <a:schemeClr val="accent4">
            <a:lumMod val="40000"/>
            <a:lumOff val="6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pt-BR" sz="1100" b="1">
              <a:solidFill>
                <a:schemeClr val="tx1">
                  <a:lumMod val="65000"/>
                  <a:lumOff val="35000"/>
                </a:schemeClr>
              </a:solidFill>
            </a:rPr>
            <a:t>Subcritério</a:t>
          </a:r>
          <a:r>
            <a:rPr lang="pt-BR" sz="1100" b="1" baseline="0">
              <a:solidFill>
                <a:schemeClr val="tx1">
                  <a:lumMod val="65000"/>
                  <a:lumOff val="35000"/>
                </a:schemeClr>
              </a:solidFill>
            </a:rPr>
            <a:t> Saneamento</a:t>
          </a:r>
          <a:endParaRPr lang="pt-BR" sz="1100" b="1">
            <a:solidFill>
              <a:schemeClr val="tx1">
                <a:lumMod val="65000"/>
                <a:lumOff val="35000"/>
              </a:schemeClr>
            </a:solidFill>
          </a:endParaRPr>
        </a:p>
      </xdr:txBody>
    </xdr:sp>
    <xdr:clientData/>
  </xdr:twoCellAnchor>
  <xdr:twoCellAnchor>
    <xdr:from>
      <xdr:col>13</xdr:col>
      <xdr:colOff>242793</xdr:colOff>
      <xdr:row>1</xdr:row>
      <xdr:rowOff>136339</xdr:rowOff>
    </xdr:from>
    <xdr:to>
      <xdr:col>14</xdr:col>
      <xdr:colOff>941295</xdr:colOff>
      <xdr:row>4</xdr:row>
      <xdr:rowOff>68169</xdr:rowOff>
    </xdr:to>
    <xdr:sp macro="" textlink="">
      <xdr:nvSpPr>
        <xdr:cNvPr id="11" name="Retângulo de cantos arredondados 10">
          <a:hlinkClick xmlns:r="http://schemas.openxmlformats.org/officeDocument/2006/relationships" r:id="rId7" tooltip="Subcritério Unidades de conservação"/>
          <a:extLst>
            <a:ext uri="{FF2B5EF4-FFF2-40B4-BE49-F238E27FC236}">
              <a16:creationId xmlns:a16="http://schemas.microsoft.com/office/drawing/2014/main" xmlns="" id="{00000000-0008-0000-0100-00000B000000}"/>
            </a:ext>
          </a:extLst>
        </xdr:cNvPr>
        <xdr:cNvSpPr/>
      </xdr:nvSpPr>
      <xdr:spPr>
        <a:xfrm>
          <a:off x="13488146" y="169957"/>
          <a:ext cx="1718237" cy="503330"/>
        </a:xfrm>
        <a:prstGeom prst="roundRect">
          <a:avLst/>
        </a:prstGeom>
        <a:solidFill>
          <a:schemeClr val="accent4">
            <a:lumMod val="40000"/>
            <a:lumOff val="6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pt-BR" sz="1100" b="1">
              <a:solidFill>
                <a:schemeClr val="tx1">
                  <a:lumMod val="65000"/>
                  <a:lumOff val="35000"/>
                </a:schemeClr>
              </a:solidFill>
            </a:rPr>
            <a:t>Subcritério</a:t>
          </a:r>
          <a:endParaRPr lang="pt-BR" sz="1100" b="1" baseline="0">
            <a:solidFill>
              <a:schemeClr val="tx1">
                <a:lumMod val="65000"/>
                <a:lumOff val="35000"/>
              </a:schemeClr>
            </a:solidFill>
          </a:endParaRPr>
        </a:p>
        <a:p>
          <a:pPr algn="ctr"/>
          <a:r>
            <a:rPr lang="pt-BR" sz="1100" b="1" baseline="0">
              <a:solidFill>
                <a:schemeClr val="tx1">
                  <a:lumMod val="65000"/>
                  <a:lumOff val="35000"/>
                </a:schemeClr>
              </a:solidFill>
            </a:rPr>
            <a:t>Unidades de conservação</a:t>
          </a:r>
          <a:endParaRPr lang="pt-BR" sz="1100" b="1">
            <a:solidFill>
              <a:schemeClr val="tx1">
                <a:lumMod val="65000"/>
                <a:lumOff val="35000"/>
              </a:schemeClr>
            </a:solidFill>
          </a:endParaRPr>
        </a:p>
      </xdr:txBody>
    </xdr:sp>
    <xdr:clientData/>
  </xdr:twoCellAnchor>
  <xdr:twoCellAnchor editAs="oneCell">
    <xdr:from>
      <xdr:col>14</xdr:col>
      <xdr:colOff>134472</xdr:colOff>
      <xdr:row>5</xdr:row>
      <xdr:rowOff>89647</xdr:rowOff>
    </xdr:from>
    <xdr:to>
      <xdr:col>14</xdr:col>
      <xdr:colOff>915631</xdr:colOff>
      <xdr:row>9</xdr:row>
      <xdr:rowOff>173233</xdr:rowOff>
    </xdr:to>
    <xdr:pic>
      <xdr:nvPicPr>
        <xdr:cNvPr id="8" name="Imagem 7">
          <a:hlinkClick xmlns:r="http://schemas.openxmlformats.org/officeDocument/2006/relationships" r:id="rId8" tooltip="Voltar para a página principal"/>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9">
          <a:duotone>
            <a:schemeClr val="accent6">
              <a:shade val="45000"/>
              <a:satMod val="135000"/>
            </a:schemeClr>
            <a:prstClr val="white"/>
          </a:duotone>
          <a:extLst>
            <a:ext uri="{BEBA8EAE-BF5A-486C-A8C5-ECC9F3942E4B}">
              <a14:imgProps xmlns:a14="http://schemas.microsoft.com/office/drawing/2010/main">
                <a14:imgLayer r:embed="rId10">
                  <a14:imgEffect>
                    <a14:saturation sat="33000"/>
                  </a14:imgEffect>
                </a14:imgLayer>
              </a14:imgProps>
            </a:ext>
            <a:ext uri="{28A0092B-C50C-407E-A947-70E740481C1C}">
              <a14:useLocalDpi xmlns:a14="http://schemas.microsoft.com/office/drawing/2010/main" val="0"/>
            </a:ext>
          </a:extLst>
        </a:blip>
        <a:stretch>
          <a:fillRect/>
        </a:stretch>
      </xdr:blipFill>
      <xdr:spPr>
        <a:xfrm>
          <a:off x="14399560" y="896471"/>
          <a:ext cx="781159" cy="7335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56030</xdr:colOff>
      <xdr:row>1</xdr:row>
      <xdr:rowOff>44824</xdr:rowOff>
    </xdr:from>
    <xdr:to>
      <xdr:col>2</xdr:col>
      <xdr:colOff>248640</xdr:colOff>
      <xdr:row>4</xdr:row>
      <xdr:rowOff>134471</xdr:rowOff>
    </xdr:to>
    <xdr:pic>
      <xdr:nvPicPr>
        <xdr:cNvPr id="2" name="Imagem 1" descr="C:\Users\m06685507\Pictures\logo da fjp nova.jpg">
          <a:extLst>
            <a:ext uri="{FF2B5EF4-FFF2-40B4-BE49-F238E27FC236}">
              <a16:creationId xmlns:a16="http://schemas.microsoft.com/office/drawing/2014/main" xmlns="" id="{00000000-0008-0000-0200-000002000000}"/>
            </a:ext>
          </a:extLst>
        </xdr:cNvPr>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73399"/>
          <a:ext cx="1468960" cy="661147"/>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123265</xdr:colOff>
      <xdr:row>871</xdr:row>
      <xdr:rowOff>145678</xdr:rowOff>
    </xdr:from>
    <xdr:to>
      <xdr:col>16</xdr:col>
      <xdr:colOff>33618</xdr:colOff>
      <xdr:row>874</xdr:row>
      <xdr:rowOff>78442</xdr:rowOff>
    </xdr:to>
    <xdr:sp macro="" textlink="">
      <xdr:nvSpPr>
        <xdr:cNvPr id="3" name="Retângulo de cantos arredondados 2">
          <a:hlinkClick xmlns:r="http://schemas.openxmlformats.org/officeDocument/2006/relationships" r:id="rId2" tooltip="Ir para o começo"/>
          <a:extLst>
            <a:ext uri="{FF2B5EF4-FFF2-40B4-BE49-F238E27FC236}">
              <a16:creationId xmlns:a16="http://schemas.microsoft.com/office/drawing/2014/main" xmlns="" id="{00000000-0008-0000-0200-000003000000}"/>
            </a:ext>
          </a:extLst>
        </xdr:cNvPr>
        <xdr:cNvSpPr/>
      </xdr:nvSpPr>
      <xdr:spPr>
        <a:xfrm>
          <a:off x="15401365" y="165690178"/>
          <a:ext cx="900953" cy="504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t>Voltar ao topo!</a:t>
          </a:r>
        </a:p>
      </xdr:txBody>
    </xdr:sp>
    <xdr:clientData/>
  </xdr:twoCellAnchor>
  <xdr:twoCellAnchor editAs="oneCell">
    <xdr:from>
      <xdr:col>3</xdr:col>
      <xdr:colOff>44824</xdr:colOff>
      <xdr:row>1</xdr:row>
      <xdr:rowOff>166767</xdr:rowOff>
    </xdr:from>
    <xdr:to>
      <xdr:col>5</xdr:col>
      <xdr:colOff>750794</xdr:colOff>
      <xdr:row>3</xdr:row>
      <xdr:rowOff>130612</xdr:rowOff>
    </xdr:to>
    <xdr:pic>
      <xdr:nvPicPr>
        <xdr:cNvPr id="4" name="Imagem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30974" y="195342"/>
          <a:ext cx="2610970" cy="344845"/>
        </a:xfrm>
        <a:prstGeom prst="rect">
          <a:avLst/>
        </a:prstGeom>
      </xdr:spPr>
    </xdr:pic>
    <xdr:clientData/>
  </xdr:twoCellAnchor>
  <xdr:twoCellAnchor>
    <xdr:from>
      <xdr:col>15</xdr:col>
      <xdr:colOff>63500</xdr:colOff>
      <xdr:row>5</xdr:row>
      <xdr:rowOff>158750</xdr:rowOff>
    </xdr:from>
    <xdr:to>
      <xdr:col>15</xdr:col>
      <xdr:colOff>989853</xdr:colOff>
      <xdr:row>9</xdr:row>
      <xdr:rowOff>12139</xdr:rowOff>
    </xdr:to>
    <xdr:sp macro="" textlink="">
      <xdr:nvSpPr>
        <xdr:cNvPr id="5" name="Retângulo de cantos arredondados 4">
          <a:hlinkClick xmlns:r="http://schemas.openxmlformats.org/officeDocument/2006/relationships" r:id="rId4" tooltip="Ir para o final"/>
          <a:extLst>
            <a:ext uri="{FF2B5EF4-FFF2-40B4-BE49-F238E27FC236}">
              <a16:creationId xmlns:a16="http://schemas.microsoft.com/office/drawing/2014/main" xmlns="" id="{00000000-0008-0000-0200-000005000000}"/>
            </a:ext>
          </a:extLst>
        </xdr:cNvPr>
        <xdr:cNvSpPr/>
      </xdr:nvSpPr>
      <xdr:spPr>
        <a:xfrm>
          <a:off x="15341600" y="958850"/>
          <a:ext cx="926353" cy="51061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pt-BR" sz="1100" b="1"/>
            <a:t>Ir para o final</a:t>
          </a:r>
        </a:p>
      </xdr:txBody>
    </xdr:sp>
    <xdr:clientData/>
  </xdr:twoCellAnchor>
  <xdr:twoCellAnchor>
    <xdr:from>
      <xdr:col>15</xdr:col>
      <xdr:colOff>414618</xdr:colOff>
      <xdr:row>869</xdr:row>
      <xdr:rowOff>33617</xdr:rowOff>
    </xdr:from>
    <xdr:to>
      <xdr:col>15</xdr:col>
      <xdr:colOff>593912</xdr:colOff>
      <xdr:row>870</xdr:row>
      <xdr:rowOff>0</xdr:rowOff>
    </xdr:to>
    <xdr:sp macro="" textlink="">
      <xdr:nvSpPr>
        <xdr:cNvPr id="6" name="Seta para a direita 5">
          <a:hlinkClick xmlns:r="http://schemas.openxmlformats.org/officeDocument/2006/relationships" r:id="rId5"/>
          <a:extLst>
            <a:ext uri="{FF2B5EF4-FFF2-40B4-BE49-F238E27FC236}">
              <a16:creationId xmlns:a16="http://schemas.microsoft.com/office/drawing/2014/main" xmlns="" id="{00000000-0008-0000-0200-000006000000}"/>
            </a:ext>
          </a:extLst>
        </xdr:cNvPr>
        <xdr:cNvSpPr/>
      </xdr:nvSpPr>
      <xdr:spPr>
        <a:xfrm>
          <a:off x="15692718" y="165197117"/>
          <a:ext cx="179294" cy="156883"/>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930089</xdr:colOff>
      <xdr:row>1</xdr:row>
      <xdr:rowOff>134470</xdr:rowOff>
    </xdr:from>
    <xdr:to>
      <xdr:col>11</xdr:col>
      <xdr:colOff>44823</xdr:colOff>
      <xdr:row>4</xdr:row>
      <xdr:rowOff>66300</xdr:rowOff>
    </xdr:to>
    <xdr:sp macro="" textlink="">
      <xdr:nvSpPr>
        <xdr:cNvPr id="10" name="Retângulo de cantos arredondados 9">
          <a:hlinkClick xmlns:r="http://schemas.openxmlformats.org/officeDocument/2006/relationships" r:id="rId6" tooltip="Subcritério Mata Seca"/>
          <a:extLst>
            <a:ext uri="{FF2B5EF4-FFF2-40B4-BE49-F238E27FC236}">
              <a16:creationId xmlns:a16="http://schemas.microsoft.com/office/drawing/2014/main" xmlns="" id="{00000000-0008-0000-0200-00000A000000}"/>
            </a:ext>
          </a:extLst>
        </xdr:cNvPr>
        <xdr:cNvSpPr/>
      </xdr:nvSpPr>
      <xdr:spPr>
        <a:xfrm>
          <a:off x="9177618" y="168088"/>
          <a:ext cx="2073087" cy="503330"/>
        </a:xfrm>
        <a:prstGeom prst="roundRect">
          <a:avLst/>
        </a:prstGeom>
        <a:solidFill>
          <a:schemeClr val="accent4">
            <a:lumMod val="40000"/>
            <a:lumOff val="6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marL="0" indent="0" algn="ctr"/>
          <a:r>
            <a:rPr lang="pt-BR" sz="1100" b="1">
              <a:solidFill>
                <a:schemeClr val="tx1">
                  <a:lumMod val="65000"/>
                  <a:lumOff val="35000"/>
                </a:schemeClr>
              </a:solidFill>
              <a:latin typeface="+mn-lt"/>
              <a:ea typeface="+mn-ea"/>
              <a:cs typeface="+mn-cs"/>
            </a:rPr>
            <a:t>Subcritério Mata Seca</a:t>
          </a:r>
        </a:p>
      </xdr:txBody>
    </xdr:sp>
    <xdr:clientData/>
  </xdr:twoCellAnchor>
  <xdr:twoCellAnchor>
    <xdr:from>
      <xdr:col>11</xdr:col>
      <xdr:colOff>313768</xdr:colOff>
      <xdr:row>1</xdr:row>
      <xdr:rowOff>145676</xdr:rowOff>
    </xdr:from>
    <xdr:to>
      <xdr:col>12</xdr:col>
      <xdr:colOff>986118</xdr:colOff>
      <xdr:row>4</xdr:row>
      <xdr:rowOff>77506</xdr:rowOff>
    </xdr:to>
    <xdr:sp macro="" textlink="">
      <xdr:nvSpPr>
        <xdr:cNvPr id="11" name="Retângulo de cantos arredondados 10">
          <a:extLst>
            <a:ext uri="{FF2B5EF4-FFF2-40B4-BE49-F238E27FC236}">
              <a16:creationId xmlns:a16="http://schemas.microsoft.com/office/drawing/2014/main" xmlns="" id="{00000000-0008-0000-0200-00000B000000}"/>
            </a:ext>
          </a:extLst>
        </xdr:cNvPr>
        <xdr:cNvSpPr/>
      </xdr:nvSpPr>
      <xdr:spPr>
        <a:xfrm>
          <a:off x="11519650" y="179294"/>
          <a:ext cx="1692086" cy="503330"/>
        </a:xfrm>
        <a:prstGeom prst="roundRect">
          <a:avLst/>
        </a:prstGeom>
        <a:solidFill>
          <a:schemeClr val="accent2">
            <a:lumMod val="40000"/>
            <a:lumOff val="60000"/>
          </a:schemeClr>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marL="0" indent="0" algn="ctr"/>
          <a:r>
            <a:rPr lang="pt-BR" sz="1100" b="1">
              <a:solidFill>
                <a:schemeClr val="bg2">
                  <a:lumMod val="25000"/>
                </a:schemeClr>
              </a:solidFill>
              <a:latin typeface="+mn-lt"/>
              <a:ea typeface="+mn-ea"/>
              <a:cs typeface="+mn-cs"/>
            </a:rPr>
            <a:t>Subcritério Saneamento</a:t>
          </a:r>
        </a:p>
      </xdr:txBody>
    </xdr:sp>
    <xdr:clientData/>
  </xdr:twoCellAnchor>
  <xdr:twoCellAnchor>
    <xdr:from>
      <xdr:col>13</xdr:col>
      <xdr:colOff>242793</xdr:colOff>
      <xdr:row>1</xdr:row>
      <xdr:rowOff>145676</xdr:rowOff>
    </xdr:from>
    <xdr:to>
      <xdr:col>14</xdr:col>
      <xdr:colOff>941295</xdr:colOff>
      <xdr:row>4</xdr:row>
      <xdr:rowOff>77506</xdr:rowOff>
    </xdr:to>
    <xdr:sp macro="" textlink="">
      <xdr:nvSpPr>
        <xdr:cNvPr id="12" name="Retângulo de cantos arredondados 11">
          <a:hlinkClick xmlns:r="http://schemas.openxmlformats.org/officeDocument/2006/relationships" r:id="rId7" tooltip="Subcritério Unidades de conservação"/>
          <a:extLst>
            <a:ext uri="{FF2B5EF4-FFF2-40B4-BE49-F238E27FC236}">
              <a16:creationId xmlns:a16="http://schemas.microsoft.com/office/drawing/2014/main" xmlns="" id="{00000000-0008-0000-0200-00000C000000}"/>
            </a:ext>
          </a:extLst>
        </xdr:cNvPr>
        <xdr:cNvSpPr/>
      </xdr:nvSpPr>
      <xdr:spPr>
        <a:xfrm>
          <a:off x="13488146" y="179294"/>
          <a:ext cx="1718237" cy="503330"/>
        </a:xfrm>
        <a:prstGeom prst="roundRect">
          <a:avLst/>
        </a:prstGeom>
        <a:solidFill>
          <a:schemeClr val="accent4">
            <a:lumMod val="40000"/>
            <a:lumOff val="6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pt-BR" sz="1100" b="1">
              <a:solidFill>
                <a:schemeClr val="tx1">
                  <a:lumMod val="65000"/>
                  <a:lumOff val="35000"/>
                </a:schemeClr>
              </a:solidFill>
            </a:rPr>
            <a:t>Subcritério</a:t>
          </a:r>
          <a:endParaRPr lang="pt-BR" sz="1100" b="1" baseline="0">
            <a:solidFill>
              <a:schemeClr val="tx1">
                <a:lumMod val="65000"/>
                <a:lumOff val="35000"/>
              </a:schemeClr>
            </a:solidFill>
          </a:endParaRPr>
        </a:p>
        <a:p>
          <a:pPr algn="ctr"/>
          <a:r>
            <a:rPr lang="pt-BR" sz="1100" b="1" baseline="0">
              <a:solidFill>
                <a:schemeClr val="tx1">
                  <a:lumMod val="65000"/>
                  <a:lumOff val="35000"/>
                </a:schemeClr>
              </a:solidFill>
            </a:rPr>
            <a:t>Unidades de conservação</a:t>
          </a:r>
          <a:endParaRPr lang="pt-BR" sz="1100" b="1">
            <a:solidFill>
              <a:schemeClr val="tx1">
                <a:lumMod val="65000"/>
                <a:lumOff val="35000"/>
              </a:schemeClr>
            </a:solidFill>
          </a:endParaRPr>
        </a:p>
      </xdr:txBody>
    </xdr:sp>
    <xdr:clientData/>
  </xdr:twoCellAnchor>
  <xdr:twoCellAnchor editAs="oneCell">
    <xdr:from>
      <xdr:col>14</xdr:col>
      <xdr:colOff>123266</xdr:colOff>
      <xdr:row>5</xdr:row>
      <xdr:rowOff>89646</xdr:rowOff>
    </xdr:from>
    <xdr:to>
      <xdr:col>14</xdr:col>
      <xdr:colOff>904425</xdr:colOff>
      <xdr:row>9</xdr:row>
      <xdr:rowOff>173232</xdr:rowOff>
    </xdr:to>
    <xdr:pic>
      <xdr:nvPicPr>
        <xdr:cNvPr id="15" name="Imagem 14">
          <a:hlinkClick xmlns:r="http://schemas.openxmlformats.org/officeDocument/2006/relationships" r:id="rId8" tooltip="Voltar para a página principal"/>
          <a:extLst>
            <a:ext uri="{FF2B5EF4-FFF2-40B4-BE49-F238E27FC236}">
              <a16:creationId xmlns:a16="http://schemas.microsoft.com/office/drawing/2014/main" xmlns="" id="{00000000-0008-0000-0200-00000F000000}"/>
            </a:ext>
          </a:extLst>
        </xdr:cNvPr>
        <xdr:cNvPicPr>
          <a:picLocks noChangeAspect="1"/>
        </xdr:cNvPicPr>
      </xdr:nvPicPr>
      <xdr:blipFill>
        <a:blip xmlns:r="http://schemas.openxmlformats.org/officeDocument/2006/relationships" r:embed="rId9">
          <a:duotone>
            <a:schemeClr val="accent1">
              <a:shade val="45000"/>
              <a:satMod val="135000"/>
            </a:schemeClr>
            <a:prstClr val="white"/>
          </a:duotone>
          <a:extLst>
            <a:ext uri="{BEBA8EAE-BF5A-486C-A8C5-ECC9F3942E4B}">
              <a14:imgProps xmlns:a14="http://schemas.microsoft.com/office/drawing/2010/main">
                <a14:imgLayer r:embed="rId10">
                  <a14:imgEffect>
                    <a14:saturation sat="33000"/>
                  </a14:imgEffect>
                </a14:imgLayer>
              </a14:imgProps>
            </a:ext>
            <a:ext uri="{28A0092B-C50C-407E-A947-70E740481C1C}">
              <a14:useLocalDpi xmlns:a14="http://schemas.microsoft.com/office/drawing/2010/main" val="0"/>
            </a:ext>
          </a:extLst>
        </a:blip>
        <a:stretch>
          <a:fillRect/>
        </a:stretch>
      </xdr:blipFill>
      <xdr:spPr>
        <a:xfrm>
          <a:off x="14388354" y="896470"/>
          <a:ext cx="781159" cy="7335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56030</xdr:colOff>
      <xdr:row>1</xdr:row>
      <xdr:rowOff>44824</xdr:rowOff>
    </xdr:from>
    <xdr:to>
      <xdr:col>2</xdr:col>
      <xdr:colOff>248640</xdr:colOff>
      <xdr:row>4</xdr:row>
      <xdr:rowOff>134471</xdr:rowOff>
    </xdr:to>
    <xdr:pic>
      <xdr:nvPicPr>
        <xdr:cNvPr id="2" name="Imagem 1" descr="C:\Users\m06685507\Pictures\logo da fjp nova.jpg">
          <a:extLst>
            <a:ext uri="{FF2B5EF4-FFF2-40B4-BE49-F238E27FC236}">
              <a16:creationId xmlns:a16="http://schemas.microsoft.com/office/drawing/2014/main" xmlns="" id="{00000000-0008-0000-0300-000002000000}"/>
            </a:ext>
          </a:extLst>
        </xdr:cNvPr>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73399"/>
          <a:ext cx="1468960" cy="661147"/>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123265</xdr:colOff>
      <xdr:row>871</xdr:row>
      <xdr:rowOff>145678</xdr:rowOff>
    </xdr:from>
    <xdr:to>
      <xdr:col>16</xdr:col>
      <xdr:colOff>33618</xdr:colOff>
      <xdr:row>874</xdr:row>
      <xdr:rowOff>78442</xdr:rowOff>
    </xdr:to>
    <xdr:sp macro="" textlink="">
      <xdr:nvSpPr>
        <xdr:cNvPr id="3" name="Retângulo de cantos arredondados 2">
          <a:hlinkClick xmlns:r="http://schemas.openxmlformats.org/officeDocument/2006/relationships" r:id="rId2" tooltip="Ir para o começo"/>
          <a:extLst>
            <a:ext uri="{FF2B5EF4-FFF2-40B4-BE49-F238E27FC236}">
              <a16:creationId xmlns:a16="http://schemas.microsoft.com/office/drawing/2014/main" xmlns="" id="{00000000-0008-0000-0300-000003000000}"/>
            </a:ext>
          </a:extLst>
        </xdr:cNvPr>
        <xdr:cNvSpPr/>
      </xdr:nvSpPr>
      <xdr:spPr>
        <a:xfrm>
          <a:off x="15401365" y="165690178"/>
          <a:ext cx="900953" cy="504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t>Voltar ao topo!</a:t>
          </a:r>
        </a:p>
      </xdr:txBody>
    </xdr:sp>
    <xdr:clientData/>
  </xdr:twoCellAnchor>
  <xdr:twoCellAnchor editAs="oneCell">
    <xdr:from>
      <xdr:col>3</xdr:col>
      <xdr:colOff>44824</xdr:colOff>
      <xdr:row>1</xdr:row>
      <xdr:rowOff>166767</xdr:rowOff>
    </xdr:from>
    <xdr:to>
      <xdr:col>5</xdr:col>
      <xdr:colOff>750794</xdr:colOff>
      <xdr:row>3</xdr:row>
      <xdr:rowOff>130612</xdr:rowOff>
    </xdr:to>
    <xdr:pic>
      <xdr:nvPicPr>
        <xdr:cNvPr id="4" name="Imagem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30974" y="195342"/>
          <a:ext cx="2610970" cy="344845"/>
        </a:xfrm>
        <a:prstGeom prst="rect">
          <a:avLst/>
        </a:prstGeom>
      </xdr:spPr>
    </xdr:pic>
    <xdr:clientData/>
  </xdr:twoCellAnchor>
  <xdr:twoCellAnchor>
    <xdr:from>
      <xdr:col>15</xdr:col>
      <xdr:colOff>63500</xdr:colOff>
      <xdr:row>5</xdr:row>
      <xdr:rowOff>158750</xdr:rowOff>
    </xdr:from>
    <xdr:to>
      <xdr:col>15</xdr:col>
      <xdr:colOff>989853</xdr:colOff>
      <xdr:row>9</xdr:row>
      <xdr:rowOff>12139</xdr:rowOff>
    </xdr:to>
    <xdr:sp macro="" textlink="">
      <xdr:nvSpPr>
        <xdr:cNvPr id="5" name="Retângulo de cantos arredondados 4">
          <a:hlinkClick xmlns:r="http://schemas.openxmlformats.org/officeDocument/2006/relationships" r:id="rId4" tooltip="Ir para o final"/>
          <a:extLst>
            <a:ext uri="{FF2B5EF4-FFF2-40B4-BE49-F238E27FC236}">
              <a16:creationId xmlns:a16="http://schemas.microsoft.com/office/drawing/2014/main" xmlns="" id="{00000000-0008-0000-0300-000005000000}"/>
            </a:ext>
          </a:extLst>
        </xdr:cNvPr>
        <xdr:cNvSpPr/>
      </xdr:nvSpPr>
      <xdr:spPr>
        <a:xfrm>
          <a:off x="15341600" y="958850"/>
          <a:ext cx="926353" cy="51061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pt-BR" sz="1100" b="1"/>
            <a:t>Ir para o final</a:t>
          </a:r>
        </a:p>
      </xdr:txBody>
    </xdr:sp>
    <xdr:clientData/>
  </xdr:twoCellAnchor>
  <xdr:twoCellAnchor>
    <xdr:from>
      <xdr:col>15</xdr:col>
      <xdr:colOff>414618</xdr:colOff>
      <xdr:row>869</xdr:row>
      <xdr:rowOff>33617</xdr:rowOff>
    </xdr:from>
    <xdr:to>
      <xdr:col>15</xdr:col>
      <xdr:colOff>593912</xdr:colOff>
      <xdr:row>870</xdr:row>
      <xdr:rowOff>0</xdr:rowOff>
    </xdr:to>
    <xdr:sp macro="" textlink="">
      <xdr:nvSpPr>
        <xdr:cNvPr id="6" name="Seta para a direita 5">
          <a:hlinkClick xmlns:r="http://schemas.openxmlformats.org/officeDocument/2006/relationships" r:id="rId5"/>
          <a:extLst>
            <a:ext uri="{FF2B5EF4-FFF2-40B4-BE49-F238E27FC236}">
              <a16:creationId xmlns:a16="http://schemas.microsoft.com/office/drawing/2014/main" xmlns="" id="{00000000-0008-0000-0300-000006000000}"/>
            </a:ext>
          </a:extLst>
        </xdr:cNvPr>
        <xdr:cNvSpPr/>
      </xdr:nvSpPr>
      <xdr:spPr>
        <a:xfrm>
          <a:off x="15692718" y="165197117"/>
          <a:ext cx="179294" cy="156883"/>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930089</xdr:colOff>
      <xdr:row>1</xdr:row>
      <xdr:rowOff>134470</xdr:rowOff>
    </xdr:from>
    <xdr:to>
      <xdr:col>11</xdr:col>
      <xdr:colOff>44823</xdr:colOff>
      <xdr:row>4</xdr:row>
      <xdr:rowOff>66300</xdr:rowOff>
    </xdr:to>
    <xdr:sp macro="" textlink="">
      <xdr:nvSpPr>
        <xdr:cNvPr id="9" name="Retângulo de cantos arredondados 8">
          <a:hlinkClick xmlns:r="http://schemas.openxmlformats.org/officeDocument/2006/relationships" r:id="rId6" tooltip="Subcritério Mata Seca"/>
          <a:extLst>
            <a:ext uri="{FF2B5EF4-FFF2-40B4-BE49-F238E27FC236}">
              <a16:creationId xmlns:a16="http://schemas.microsoft.com/office/drawing/2014/main" xmlns="" id="{00000000-0008-0000-0300-000009000000}"/>
            </a:ext>
          </a:extLst>
        </xdr:cNvPr>
        <xdr:cNvSpPr/>
      </xdr:nvSpPr>
      <xdr:spPr>
        <a:xfrm>
          <a:off x="9178739" y="163045"/>
          <a:ext cx="2067484" cy="503330"/>
        </a:xfrm>
        <a:prstGeom prst="roundRect">
          <a:avLst/>
        </a:prstGeom>
        <a:solidFill>
          <a:schemeClr val="accent4">
            <a:lumMod val="40000"/>
            <a:lumOff val="6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marL="0" indent="0" algn="ctr"/>
          <a:r>
            <a:rPr lang="pt-BR" sz="1100" b="1">
              <a:solidFill>
                <a:schemeClr val="tx1">
                  <a:lumMod val="65000"/>
                  <a:lumOff val="35000"/>
                </a:schemeClr>
              </a:solidFill>
              <a:latin typeface="+mn-lt"/>
              <a:ea typeface="+mn-ea"/>
              <a:cs typeface="+mn-cs"/>
            </a:rPr>
            <a:t>Subcritério Mata Seca</a:t>
          </a:r>
        </a:p>
      </xdr:txBody>
    </xdr:sp>
    <xdr:clientData/>
  </xdr:twoCellAnchor>
  <xdr:twoCellAnchor>
    <xdr:from>
      <xdr:col>11</xdr:col>
      <xdr:colOff>313768</xdr:colOff>
      <xdr:row>1</xdr:row>
      <xdr:rowOff>145676</xdr:rowOff>
    </xdr:from>
    <xdr:to>
      <xdr:col>12</xdr:col>
      <xdr:colOff>986118</xdr:colOff>
      <xdr:row>4</xdr:row>
      <xdr:rowOff>77506</xdr:rowOff>
    </xdr:to>
    <xdr:sp macro="" textlink="">
      <xdr:nvSpPr>
        <xdr:cNvPr id="10" name="Retângulo de cantos arredondados 9">
          <a:hlinkClick xmlns:r="http://schemas.openxmlformats.org/officeDocument/2006/relationships" r:id="rId7" tooltip="Subcritério Saneamento"/>
          <a:extLst>
            <a:ext uri="{FF2B5EF4-FFF2-40B4-BE49-F238E27FC236}">
              <a16:creationId xmlns:a16="http://schemas.microsoft.com/office/drawing/2014/main" xmlns="" id="{00000000-0008-0000-0300-00000A000000}"/>
            </a:ext>
          </a:extLst>
        </xdr:cNvPr>
        <xdr:cNvSpPr/>
      </xdr:nvSpPr>
      <xdr:spPr>
        <a:xfrm>
          <a:off x="11515168" y="174251"/>
          <a:ext cx="1691525" cy="503330"/>
        </a:xfrm>
        <a:prstGeom prst="roundRect">
          <a:avLst/>
        </a:prstGeom>
        <a:solidFill>
          <a:schemeClr val="accent4">
            <a:lumMod val="40000"/>
            <a:lumOff val="6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pt-BR" sz="1100" b="1">
              <a:solidFill>
                <a:schemeClr val="tx1">
                  <a:lumMod val="65000"/>
                  <a:lumOff val="35000"/>
                </a:schemeClr>
              </a:solidFill>
            </a:rPr>
            <a:t>Subcritério</a:t>
          </a:r>
          <a:r>
            <a:rPr lang="pt-BR" sz="1100" b="1" baseline="0">
              <a:solidFill>
                <a:schemeClr val="tx1">
                  <a:lumMod val="65000"/>
                  <a:lumOff val="35000"/>
                </a:schemeClr>
              </a:solidFill>
            </a:rPr>
            <a:t> Saneamento</a:t>
          </a:r>
          <a:endParaRPr lang="pt-BR" sz="1100" b="1">
            <a:solidFill>
              <a:schemeClr val="tx1">
                <a:lumMod val="65000"/>
                <a:lumOff val="35000"/>
              </a:schemeClr>
            </a:solidFill>
          </a:endParaRPr>
        </a:p>
      </xdr:txBody>
    </xdr:sp>
    <xdr:clientData/>
  </xdr:twoCellAnchor>
  <xdr:twoCellAnchor>
    <xdr:from>
      <xdr:col>13</xdr:col>
      <xdr:colOff>242793</xdr:colOff>
      <xdr:row>1</xdr:row>
      <xdr:rowOff>145676</xdr:rowOff>
    </xdr:from>
    <xdr:to>
      <xdr:col>14</xdr:col>
      <xdr:colOff>941295</xdr:colOff>
      <xdr:row>4</xdr:row>
      <xdr:rowOff>77506</xdr:rowOff>
    </xdr:to>
    <xdr:sp macro="" textlink="">
      <xdr:nvSpPr>
        <xdr:cNvPr id="11" name="Retângulo de cantos arredondados 10">
          <a:extLst>
            <a:ext uri="{FF2B5EF4-FFF2-40B4-BE49-F238E27FC236}">
              <a16:creationId xmlns:a16="http://schemas.microsoft.com/office/drawing/2014/main" xmlns="" id="{00000000-0008-0000-0300-00000B000000}"/>
            </a:ext>
          </a:extLst>
        </xdr:cNvPr>
        <xdr:cNvSpPr/>
      </xdr:nvSpPr>
      <xdr:spPr>
        <a:xfrm>
          <a:off x="13482543" y="174251"/>
          <a:ext cx="1717677" cy="503330"/>
        </a:xfrm>
        <a:prstGeom prst="roundRect">
          <a:avLst/>
        </a:prstGeom>
        <a:solidFill>
          <a:schemeClr val="accent3">
            <a:lumMod val="60000"/>
            <a:lumOff val="4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pt-BR" sz="1100" b="1">
              <a:solidFill>
                <a:schemeClr val="tx1">
                  <a:lumMod val="65000"/>
                  <a:lumOff val="35000"/>
                </a:schemeClr>
              </a:solidFill>
            </a:rPr>
            <a:t>Subcritério</a:t>
          </a:r>
          <a:endParaRPr lang="pt-BR" sz="1100" b="1" baseline="0">
            <a:solidFill>
              <a:schemeClr val="tx1">
                <a:lumMod val="65000"/>
                <a:lumOff val="35000"/>
              </a:schemeClr>
            </a:solidFill>
          </a:endParaRPr>
        </a:p>
        <a:p>
          <a:pPr algn="ctr"/>
          <a:r>
            <a:rPr lang="pt-BR" sz="1100" b="1" baseline="0">
              <a:solidFill>
                <a:schemeClr val="tx1">
                  <a:lumMod val="65000"/>
                  <a:lumOff val="35000"/>
                </a:schemeClr>
              </a:solidFill>
            </a:rPr>
            <a:t>Unidades de conservação</a:t>
          </a:r>
          <a:endParaRPr lang="pt-BR" sz="1100" b="1">
            <a:solidFill>
              <a:schemeClr val="tx1">
                <a:lumMod val="65000"/>
                <a:lumOff val="35000"/>
              </a:schemeClr>
            </a:solidFill>
          </a:endParaRPr>
        </a:p>
      </xdr:txBody>
    </xdr:sp>
    <xdr:clientData/>
  </xdr:twoCellAnchor>
  <xdr:twoCellAnchor editAs="oneCell">
    <xdr:from>
      <xdr:col>14</xdr:col>
      <xdr:colOff>123266</xdr:colOff>
      <xdr:row>5</xdr:row>
      <xdr:rowOff>89646</xdr:rowOff>
    </xdr:from>
    <xdr:to>
      <xdr:col>14</xdr:col>
      <xdr:colOff>904425</xdr:colOff>
      <xdr:row>9</xdr:row>
      <xdr:rowOff>173232</xdr:rowOff>
    </xdr:to>
    <xdr:pic>
      <xdr:nvPicPr>
        <xdr:cNvPr id="13" name="Imagem 12">
          <a:hlinkClick xmlns:r="http://schemas.openxmlformats.org/officeDocument/2006/relationships" r:id="rId8" tooltip="Voltar para a página principal"/>
          <a:extLst>
            <a:ext uri="{FF2B5EF4-FFF2-40B4-BE49-F238E27FC236}">
              <a16:creationId xmlns:a16="http://schemas.microsoft.com/office/drawing/2014/main" xmlns="" id="{00000000-0008-0000-0300-00000D000000}"/>
            </a:ext>
          </a:extLst>
        </xdr:cNvPr>
        <xdr:cNvPicPr>
          <a:picLocks noChangeAspect="1"/>
        </xdr:cNvPicPr>
      </xdr:nvPicPr>
      <xdr:blipFill>
        <a:blip xmlns:r="http://schemas.openxmlformats.org/officeDocument/2006/relationships" r:embed="rId9">
          <a:extLst>
            <a:ext uri="{BEBA8EAE-BF5A-486C-A8C5-ECC9F3942E4B}">
              <a14:imgProps xmlns:a14="http://schemas.microsoft.com/office/drawing/2010/main">
                <a14:imgLayer r:embed="rId10">
                  <a14:imgEffect>
                    <a14:saturation sat="33000"/>
                  </a14:imgEffect>
                </a14:imgLayer>
              </a14:imgProps>
            </a:ext>
            <a:ext uri="{28A0092B-C50C-407E-A947-70E740481C1C}">
              <a14:useLocalDpi xmlns:a14="http://schemas.microsoft.com/office/drawing/2010/main" val="0"/>
            </a:ext>
          </a:extLst>
        </a:blip>
        <a:stretch>
          <a:fillRect/>
        </a:stretch>
      </xdr:blipFill>
      <xdr:spPr>
        <a:xfrm>
          <a:off x="14388354" y="896470"/>
          <a:ext cx="781159" cy="7335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152400</xdr:colOff>
      <xdr:row>7</xdr:row>
      <xdr:rowOff>28575</xdr:rowOff>
    </xdr:from>
    <xdr:to>
      <xdr:col>12</xdr:col>
      <xdr:colOff>47625</xdr:colOff>
      <xdr:row>26</xdr:row>
      <xdr:rowOff>123824</xdr:rowOff>
    </xdr:to>
    <xdr:sp macro="" textlink="">
      <xdr:nvSpPr>
        <xdr:cNvPr id="2" name="Retângulo de cantos arredondados 1">
          <a:extLst>
            <a:ext uri="{FF2B5EF4-FFF2-40B4-BE49-F238E27FC236}">
              <a16:creationId xmlns:a16="http://schemas.microsoft.com/office/drawing/2014/main" xmlns="" id="{00000000-0008-0000-0400-000002000000}"/>
            </a:ext>
          </a:extLst>
        </xdr:cNvPr>
        <xdr:cNvSpPr/>
      </xdr:nvSpPr>
      <xdr:spPr>
        <a:xfrm>
          <a:off x="762000" y="1171575"/>
          <a:ext cx="6600825" cy="3714749"/>
        </a:xfrm>
        <a:prstGeom prst="roundRect">
          <a:avLst>
            <a:gd name="adj" fmla="val 3285"/>
          </a:avLst>
        </a:prstGeom>
        <a:solidFill>
          <a:schemeClr val="bg2"/>
        </a:solidFill>
        <a:ln w="19050">
          <a:solidFill>
            <a:schemeClr val="bg1">
              <a:lumMod val="8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561976</xdr:colOff>
      <xdr:row>5</xdr:row>
      <xdr:rowOff>47625</xdr:rowOff>
    </xdr:from>
    <xdr:to>
      <xdr:col>4</xdr:col>
      <xdr:colOff>219076</xdr:colOff>
      <xdr:row>9</xdr:row>
      <xdr:rowOff>28575</xdr:rowOff>
    </xdr:to>
    <xdr:sp macro="" textlink="">
      <xdr:nvSpPr>
        <xdr:cNvPr id="3" name="Retângulo de cantos arredondados 2">
          <a:extLst>
            <a:ext uri="{FF2B5EF4-FFF2-40B4-BE49-F238E27FC236}">
              <a16:creationId xmlns:a16="http://schemas.microsoft.com/office/drawing/2014/main" xmlns="" id="{00000000-0008-0000-0400-000003000000}"/>
            </a:ext>
          </a:extLst>
        </xdr:cNvPr>
        <xdr:cNvSpPr/>
      </xdr:nvSpPr>
      <xdr:spPr>
        <a:xfrm>
          <a:off x="1171576" y="809625"/>
          <a:ext cx="1485900" cy="742950"/>
        </a:xfrm>
        <a:prstGeom prst="roundRect">
          <a:avLst/>
        </a:prstGeom>
        <a:solidFill>
          <a:srgbClr val="ACD993"/>
        </a:solidFill>
        <a:ln>
          <a:solidFill>
            <a:srgbClr val="62AA2C"/>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pt-BR" sz="1200" b="1"/>
            <a:t>Como é feita a atualização dos dados?</a:t>
          </a:r>
        </a:p>
      </xdr:txBody>
    </xdr:sp>
    <xdr:clientData/>
  </xdr:twoCellAnchor>
  <xdr:twoCellAnchor>
    <xdr:from>
      <xdr:col>5</xdr:col>
      <xdr:colOff>247651</xdr:colOff>
      <xdr:row>5</xdr:row>
      <xdr:rowOff>47625</xdr:rowOff>
    </xdr:from>
    <xdr:to>
      <xdr:col>7</xdr:col>
      <xdr:colOff>514351</xdr:colOff>
      <xdr:row>9</xdr:row>
      <xdr:rowOff>28575</xdr:rowOff>
    </xdr:to>
    <xdr:sp macro="" textlink="">
      <xdr:nvSpPr>
        <xdr:cNvPr id="4" name="Retângulo de cantos arredondados 3">
          <a:extLst>
            <a:ext uri="{FF2B5EF4-FFF2-40B4-BE49-F238E27FC236}">
              <a16:creationId xmlns:a16="http://schemas.microsoft.com/office/drawing/2014/main" xmlns="" id="{00000000-0008-0000-0400-000004000000}"/>
            </a:ext>
          </a:extLst>
        </xdr:cNvPr>
        <xdr:cNvSpPr/>
      </xdr:nvSpPr>
      <xdr:spPr>
        <a:xfrm>
          <a:off x="3295651" y="809625"/>
          <a:ext cx="1485900" cy="742950"/>
        </a:xfrm>
        <a:prstGeom prst="roundRect">
          <a:avLst/>
        </a:prstGeom>
        <a:solidFill>
          <a:srgbClr val="56A2D6"/>
        </a:solidFill>
        <a:ln>
          <a:solidFill>
            <a:srgbClr val="2D73AD"/>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endParaRPr lang="pt-BR" sz="500" b="1"/>
        </a:p>
        <a:p>
          <a:pPr algn="ctr"/>
          <a:r>
            <a:rPr lang="pt-BR" sz="1200" b="1"/>
            <a:t>Quando é feita essa atualização?</a:t>
          </a:r>
        </a:p>
      </xdr:txBody>
    </xdr:sp>
    <xdr:clientData/>
  </xdr:twoCellAnchor>
  <xdr:twoCellAnchor>
    <xdr:from>
      <xdr:col>9</xdr:col>
      <xdr:colOff>1</xdr:colOff>
      <xdr:row>5</xdr:row>
      <xdr:rowOff>47625</xdr:rowOff>
    </xdr:from>
    <xdr:to>
      <xdr:col>11</xdr:col>
      <xdr:colOff>266701</xdr:colOff>
      <xdr:row>9</xdr:row>
      <xdr:rowOff>28575</xdr:rowOff>
    </xdr:to>
    <xdr:sp macro="" textlink="">
      <xdr:nvSpPr>
        <xdr:cNvPr id="5" name="Retângulo de cantos arredondados 4">
          <a:extLst>
            <a:ext uri="{FF2B5EF4-FFF2-40B4-BE49-F238E27FC236}">
              <a16:creationId xmlns:a16="http://schemas.microsoft.com/office/drawing/2014/main" xmlns="" id="{00000000-0008-0000-0400-000005000000}"/>
            </a:ext>
          </a:extLst>
        </xdr:cNvPr>
        <xdr:cNvSpPr/>
      </xdr:nvSpPr>
      <xdr:spPr>
        <a:xfrm>
          <a:off x="5486401" y="809625"/>
          <a:ext cx="1485900" cy="742950"/>
        </a:xfrm>
        <a:prstGeom prst="roundRect">
          <a:avLst/>
        </a:prstGeom>
        <a:solidFill>
          <a:srgbClr val="C39AD0"/>
        </a:solidFill>
        <a:ln>
          <a:solidFill>
            <a:srgbClr val="A06497"/>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pt-BR" sz="1200" b="1"/>
            <a:t>Como posso conferir o andamento do processo?</a:t>
          </a:r>
        </a:p>
      </xdr:txBody>
    </xdr:sp>
    <xdr:clientData/>
  </xdr:twoCellAnchor>
  <xdr:twoCellAnchor>
    <xdr:from>
      <xdr:col>2</xdr:col>
      <xdr:colOff>561975</xdr:colOff>
      <xdr:row>9</xdr:row>
      <xdr:rowOff>123824</xdr:rowOff>
    </xdr:from>
    <xdr:to>
      <xdr:col>3</xdr:col>
      <xdr:colOff>219075</xdr:colOff>
      <xdr:row>11</xdr:row>
      <xdr:rowOff>38099</xdr:rowOff>
    </xdr:to>
    <xdr:sp macro="" textlink="">
      <xdr:nvSpPr>
        <xdr:cNvPr id="6" name="Seta para baixo 5">
          <a:extLst>
            <a:ext uri="{FF2B5EF4-FFF2-40B4-BE49-F238E27FC236}">
              <a16:creationId xmlns:a16="http://schemas.microsoft.com/office/drawing/2014/main" xmlns="" id="{00000000-0008-0000-0400-000006000000}"/>
            </a:ext>
          </a:extLst>
        </xdr:cNvPr>
        <xdr:cNvSpPr/>
      </xdr:nvSpPr>
      <xdr:spPr>
        <a:xfrm>
          <a:off x="1781175" y="1647824"/>
          <a:ext cx="266700" cy="295275"/>
        </a:xfrm>
        <a:prstGeom prst="downArrow">
          <a:avLst/>
        </a:prstGeom>
        <a:solidFill>
          <a:srgbClr val="ACD993"/>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247650</xdr:colOff>
      <xdr:row>9</xdr:row>
      <xdr:rowOff>123824</xdr:rowOff>
    </xdr:from>
    <xdr:to>
      <xdr:col>6</xdr:col>
      <xdr:colOff>514350</xdr:colOff>
      <xdr:row>11</xdr:row>
      <xdr:rowOff>38099</xdr:rowOff>
    </xdr:to>
    <xdr:sp macro="" textlink="">
      <xdr:nvSpPr>
        <xdr:cNvPr id="7" name="Seta para baixo 6">
          <a:extLst>
            <a:ext uri="{FF2B5EF4-FFF2-40B4-BE49-F238E27FC236}">
              <a16:creationId xmlns:a16="http://schemas.microsoft.com/office/drawing/2014/main" xmlns="" id="{00000000-0008-0000-0400-000007000000}"/>
            </a:ext>
          </a:extLst>
        </xdr:cNvPr>
        <xdr:cNvSpPr/>
      </xdr:nvSpPr>
      <xdr:spPr>
        <a:xfrm>
          <a:off x="3905250" y="1647824"/>
          <a:ext cx="266700" cy="295275"/>
        </a:xfrm>
        <a:prstGeom prst="downArrow">
          <a:avLst/>
        </a:prstGeom>
        <a:solidFill>
          <a:srgbClr val="56A2D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9525</xdr:colOff>
      <xdr:row>9</xdr:row>
      <xdr:rowOff>123824</xdr:rowOff>
    </xdr:from>
    <xdr:to>
      <xdr:col>10</xdr:col>
      <xdr:colOff>276225</xdr:colOff>
      <xdr:row>11</xdr:row>
      <xdr:rowOff>38099</xdr:rowOff>
    </xdr:to>
    <xdr:sp macro="" textlink="">
      <xdr:nvSpPr>
        <xdr:cNvPr id="8" name="Seta para baixo 7">
          <a:extLst>
            <a:ext uri="{FF2B5EF4-FFF2-40B4-BE49-F238E27FC236}">
              <a16:creationId xmlns:a16="http://schemas.microsoft.com/office/drawing/2014/main" xmlns="" id="{00000000-0008-0000-0400-000008000000}"/>
            </a:ext>
          </a:extLst>
        </xdr:cNvPr>
        <xdr:cNvSpPr/>
      </xdr:nvSpPr>
      <xdr:spPr>
        <a:xfrm>
          <a:off x="6105525" y="1647824"/>
          <a:ext cx="266700" cy="295275"/>
        </a:xfrm>
        <a:prstGeom prst="downArrow">
          <a:avLst/>
        </a:prstGeom>
        <a:solidFill>
          <a:srgbClr val="C39AD0"/>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285750</xdr:colOff>
      <xdr:row>11</xdr:row>
      <xdr:rowOff>152400</xdr:rowOff>
    </xdr:from>
    <xdr:to>
      <xdr:col>4</xdr:col>
      <xdr:colOff>333375</xdr:colOff>
      <xdr:row>26</xdr:row>
      <xdr:rowOff>85725</xdr:rowOff>
    </xdr:to>
    <xdr:sp macro="" textlink="">
      <xdr:nvSpPr>
        <xdr:cNvPr id="9" name="Retângulo 8">
          <a:extLst>
            <a:ext uri="{FF2B5EF4-FFF2-40B4-BE49-F238E27FC236}">
              <a16:creationId xmlns:a16="http://schemas.microsoft.com/office/drawing/2014/main" xmlns="" id="{00000000-0008-0000-0400-000009000000}"/>
            </a:ext>
          </a:extLst>
        </xdr:cNvPr>
        <xdr:cNvSpPr/>
      </xdr:nvSpPr>
      <xdr:spPr>
        <a:xfrm>
          <a:off x="895350" y="2057400"/>
          <a:ext cx="1876425" cy="2790825"/>
        </a:xfrm>
        <a:prstGeom prst="rect">
          <a:avLst/>
        </a:prstGeom>
        <a:noFill/>
        <a:ln w="19050">
          <a:noFill/>
          <a:prstDash val="dash"/>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pt-BR" sz="1200" i="1">
              <a:solidFill>
                <a:schemeClr val="tx1">
                  <a:lumMod val="65000"/>
                  <a:lumOff val="35000"/>
                </a:schemeClr>
              </a:solidFill>
            </a:rPr>
            <a:t>A SEF MG publica mensalmente o</a:t>
          </a:r>
          <a:r>
            <a:rPr lang="pt-BR" sz="1200" i="1" baseline="0">
              <a:solidFill>
                <a:schemeClr val="tx1">
                  <a:lumMod val="65000"/>
                  <a:lumOff val="35000"/>
                </a:schemeClr>
              </a:solidFill>
            </a:rPr>
            <a:t> balanço dos valores efetivamente repassados a cada município no mês anterior, com base na arrecadação efetiva e no índice de participação publicado pela Fundação João Pinheiro. Somente após a publicação desses valores a FJP calcula o montante relacionado a cada critério.</a:t>
          </a:r>
          <a:endParaRPr lang="pt-BR" sz="1200" i="1">
            <a:solidFill>
              <a:schemeClr val="tx1">
                <a:lumMod val="65000"/>
                <a:lumOff val="35000"/>
              </a:schemeClr>
            </a:solidFill>
          </a:endParaRPr>
        </a:p>
      </xdr:txBody>
    </xdr:sp>
    <xdr:clientData/>
  </xdr:twoCellAnchor>
  <xdr:twoCellAnchor>
    <xdr:from>
      <xdr:col>5</xdr:col>
      <xdr:colOff>133350</xdr:colOff>
      <xdr:row>11</xdr:row>
      <xdr:rowOff>152400</xdr:rowOff>
    </xdr:from>
    <xdr:to>
      <xdr:col>8</xdr:col>
      <xdr:colOff>28575</xdr:colOff>
      <xdr:row>26</xdr:row>
      <xdr:rowOff>85725</xdr:rowOff>
    </xdr:to>
    <xdr:sp macro="" textlink="">
      <xdr:nvSpPr>
        <xdr:cNvPr id="10" name="Retângulo 9">
          <a:extLst>
            <a:ext uri="{FF2B5EF4-FFF2-40B4-BE49-F238E27FC236}">
              <a16:creationId xmlns:a16="http://schemas.microsoft.com/office/drawing/2014/main" xmlns="" id="{00000000-0008-0000-0400-00000A000000}"/>
            </a:ext>
          </a:extLst>
        </xdr:cNvPr>
        <xdr:cNvSpPr/>
      </xdr:nvSpPr>
      <xdr:spPr>
        <a:xfrm>
          <a:off x="3181350" y="2057400"/>
          <a:ext cx="1724025" cy="2790825"/>
        </a:xfrm>
        <a:prstGeom prst="rect">
          <a:avLst/>
        </a:prstGeom>
        <a:noFill/>
        <a:ln w="19050">
          <a:no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200" i="1">
              <a:solidFill>
                <a:schemeClr val="tx1">
                  <a:lumMod val="65000"/>
                  <a:lumOff val="35000"/>
                </a:schemeClr>
              </a:solidFill>
            </a:rPr>
            <a:t>Geralmente a SEF MG publica uma portaria com</a:t>
          </a:r>
          <a:r>
            <a:rPr lang="pt-BR" sz="1200" i="1" baseline="0">
              <a:solidFill>
                <a:schemeClr val="tx1">
                  <a:lumMod val="65000"/>
                  <a:lumOff val="35000"/>
                </a:schemeClr>
              </a:solidFill>
            </a:rPr>
            <a:t> os dados relativos às transferências na terceira ou quarta semana do mês subsequente. Após essa publicação, a FJP tarda cerca de 5 dias úteis para atualizar os cálculos por critério e publicá-los no site da Lei Robin Hood.</a:t>
          </a:r>
          <a:endParaRPr lang="pt-BR" sz="1200" i="1">
            <a:solidFill>
              <a:schemeClr val="tx1">
                <a:lumMod val="65000"/>
                <a:lumOff val="35000"/>
              </a:schemeClr>
            </a:solidFill>
          </a:endParaRPr>
        </a:p>
      </xdr:txBody>
    </xdr:sp>
    <xdr:clientData/>
  </xdr:twoCellAnchor>
  <xdr:twoCellAnchor>
    <xdr:from>
      <xdr:col>8</xdr:col>
      <xdr:colOff>533400</xdr:colOff>
      <xdr:row>11</xdr:row>
      <xdr:rowOff>152400</xdr:rowOff>
    </xdr:from>
    <xdr:to>
      <xdr:col>11</xdr:col>
      <xdr:colOff>428625</xdr:colOff>
      <xdr:row>26</xdr:row>
      <xdr:rowOff>85725</xdr:rowOff>
    </xdr:to>
    <xdr:sp macro="" textlink="">
      <xdr:nvSpPr>
        <xdr:cNvPr id="11" name="Retângulo 10">
          <a:extLst>
            <a:ext uri="{FF2B5EF4-FFF2-40B4-BE49-F238E27FC236}">
              <a16:creationId xmlns:a16="http://schemas.microsoft.com/office/drawing/2014/main" xmlns="" id="{00000000-0008-0000-0400-00000B000000}"/>
            </a:ext>
          </a:extLst>
        </xdr:cNvPr>
        <xdr:cNvSpPr/>
      </xdr:nvSpPr>
      <xdr:spPr>
        <a:xfrm>
          <a:off x="5410200" y="2057400"/>
          <a:ext cx="1724025" cy="2790825"/>
        </a:xfrm>
        <a:prstGeom prst="rect">
          <a:avLst/>
        </a:prstGeom>
        <a:noFill/>
        <a:ln w="19050">
          <a:no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200" i="1">
              <a:solidFill>
                <a:schemeClr val="tx1">
                  <a:lumMod val="65000"/>
                  <a:lumOff val="35000"/>
                </a:schemeClr>
              </a:solidFill>
            </a:rPr>
            <a:t>Consulte na página da SEF</a:t>
          </a:r>
          <a:r>
            <a:rPr lang="pt-BR" sz="1200" i="1" baseline="0">
              <a:solidFill>
                <a:schemeClr val="tx1">
                  <a:lumMod val="65000"/>
                  <a:lumOff val="35000"/>
                </a:schemeClr>
              </a:solidFill>
            </a:rPr>
            <a:t> se já foi disponibilizada a portaria com os repasses do mês desejado, clicando no link abaixo. Lembre-se de que os dados desta planilha serão atualizados alguns dias após a portaria.</a:t>
          </a:r>
          <a:endParaRPr lang="pt-BR" sz="1200" i="1">
            <a:solidFill>
              <a:schemeClr val="tx1">
                <a:lumMod val="65000"/>
                <a:lumOff val="35000"/>
              </a:schemeClr>
            </a:solidFill>
          </a:endParaRPr>
        </a:p>
      </xdr:txBody>
    </xdr:sp>
    <xdr:clientData/>
  </xdr:twoCellAnchor>
  <xdr:twoCellAnchor editAs="oneCell">
    <xdr:from>
      <xdr:col>9</xdr:col>
      <xdr:colOff>152400</xdr:colOff>
      <xdr:row>22</xdr:row>
      <xdr:rowOff>149160</xdr:rowOff>
    </xdr:from>
    <xdr:to>
      <xdr:col>11</xdr:col>
      <xdr:colOff>180975</xdr:colOff>
      <xdr:row>24</xdr:row>
      <xdr:rowOff>158685</xdr:rowOff>
    </xdr:to>
    <xdr:pic>
      <xdr:nvPicPr>
        <xdr:cNvPr id="12" name="Imagem 11">
          <a:hlinkClick xmlns:r="http://schemas.openxmlformats.org/officeDocument/2006/relationships" r:id="rId1"/>
          <a:extLst>
            <a:ext uri="{FF2B5EF4-FFF2-40B4-BE49-F238E27FC236}">
              <a16:creationId xmlns:a16="http://schemas.microsoft.com/office/drawing/2014/main" xmlns=""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38800" y="4149660"/>
          <a:ext cx="1247775" cy="390525"/>
        </a:xfrm>
        <a:prstGeom prst="rect">
          <a:avLst/>
        </a:prstGeom>
      </xdr:spPr>
    </xdr:pic>
    <xdr:clientData/>
  </xdr:twoCellAnchor>
  <xdr:twoCellAnchor>
    <xdr:from>
      <xdr:col>5</xdr:col>
      <xdr:colOff>371474</xdr:colOff>
      <xdr:row>28</xdr:row>
      <xdr:rowOff>95250</xdr:rowOff>
    </xdr:from>
    <xdr:to>
      <xdr:col>7</xdr:col>
      <xdr:colOff>438149</xdr:colOff>
      <xdr:row>31</xdr:row>
      <xdr:rowOff>28014</xdr:rowOff>
    </xdr:to>
    <xdr:sp macro="" textlink="">
      <xdr:nvSpPr>
        <xdr:cNvPr id="13" name="Retângulo de cantos arredondados 12">
          <a:hlinkClick xmlns:r="http://schemas.openxmlformats.org/officeDocument/2006/relationships" r:id="rId3"/>
          <a:extLst>
            <a:ext uri="{FF2B5EF4-FFF2-40B4-BE49-F238E27FC236}">
              <a16:creationId xmlns:a16="http://schemas.microsoft.com/office/drawing/2014/main" xmlns="" id="{00000000-0008-0000-0400-00000D000000}"/>
            </a:ext>
          </a:extLst>
        </xdr:cNvPr>
        <xdr:cNvSpPr/>
      </xdr:nvSpPr>
      <xdr:spPr>
        <a:xfrm>
          <a:off x="3419474" y="5238750"/>
          <a:ext cx="1285875" cy="504264"/>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100" b="1"/>
            <a:t>Voltar à página inicial</a:t>
          </a:r>
        </a:p>
      </xdr:txBody>
    </xdr:sp>
    <xdr:clientData/>
  </xdr:twoCellAnchor>
  <xdr:twoCellAnchor>
    <xdr:from>
      <xdr:col>2</xdr:col>
      <xdr:colOff>28575</xdr:colOff>
      <xdr:row>1</xdr:row>
      <xdr:rowOff>19051</xdr:rowOff>
    </xdr:from>
    <xdr:to>
      <xdr:col>8</xdr:col>
      <xdr:colOff>200025</xdr:colOff>
      <xdr:row>4</xdr:row>
      <xdr:rowOff>76201</xdr:rowOff>
    </xdr:to>
    <xdr:sp macro="" textlink="">
      <xdr:nvSpPr>
        <xdr:cNvPr id="14" name="Retângulo de cantos arredondados 13">
          <a:extLst>
            <a:ext uri="{FF2B5EF4-FFF2-40B4-BE49-F238E27FC236}">
              <a16:creationId xmlns:a16="http://schemas.microsoft.com/office/drawing/2014/main" xmlns="" id="{00000000-0008-0000-0400-00000E000000}"/>
            </a:ext>
          </a:extLst>
        </xdr:cNvPr>
        <xdr:cNvSpPr/>
      </xdr:nvSpPr>
      <xdr:spPr>
        <a:xfrm>
          <a:off x="1247775" y="209551"/>
          <a:ext cx="3829050" cy="438150"/>
        </a:xfrm>
        <a:prstGeom prst="roundRect">
          <a:avLst/>
        </a:prstGeom>
        <a:no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pt-BR" sz="1600" b="1">
              <a:solidFill>
                <a:schemeClr val="tx1">
                  <a:lumMod val="75000"/>
                  <a:lumOff val="25000"/>
                </a:schemeClr>
              </a:solidFill>
            </a:rPr>
            <a:t>Fluxo de atualização dos dados</a:t>
          </a:r>
        </a:p>
      </xdr:txBody>
    </xdr:sp>
    <xdr:clientData/>
  </xdr:twoCellAnchor>
  <xdr:twoCellAnchor editAs="oneCell">
    <xdr:from>
      <xdr:col>1</xdr:col>
      <xdr:colOff>133350</xdr:colOff>
      <xdr:row>0</xdr:row>
      <xdr:rowOff>171450</xdr:rowOff>
    </xdr:from>
    <xdr:to>
      <xdr:col>2</xdr:col>
      <xdr:colOff>42208</xdr:colOff>
      <xdr:row>3</xdr:row>
      <xdr:rowOff>31998</xdr:rowOff>
    </xdr:to>
    <xdr:pic>
      <xdr:nvPicPr>
        <xdr:cNvPr id="15" name="Imagem 14">
          <a:extLst>
            <a:ext uri="{FF2B5EF4-FFF2-40B4-BE49-F238E27FC236}">
              <a16:creationId xmlns:a16="http://schemas.microsoft.com/office/drawing/2014/main" xmlns="" id="{00000000-0008-0000-04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2950" y="171450"/>
          <a:ext cx="518458" cy="432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371475</xdr:colOff>
      <xdr:row>7</xdr:row>
      <xdr:rowOff>152400</xdr:rowOff>
    </xdr:from>
    <xdr:to>
      <xdr:col>8</xdr:col>
      <xdr:colOff>190130</xdr:colOff>
      <xdr:row>9</xdr:row>
      <xdr:rowOff>190500</xdr:rowOff>
    </xdr:to>
    <xdr:pic>
      <xdr:nvPicPr>
        <xdr:cNvPr id="2" name="Imagem 1">
          <a:hlinkClick xmlns:r="http://schemas.openxmlformats.org/officeDocument/2006/relationships" r:id="rId1" tooltip="Voltar para página principal"/>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15125" y="1143000"/>
          <a:ext cx="1723655" cy="542925"/>
        </a:xfrm>
        <a:prstGeom prst="rect">
          <a:avLst/>
        </a:prstGeom>
      </xdr:spPr>
    </xdr:pic>
    <xdr:clientData/>
  </xdr:twoCellAnchor>
  <xdr:twoCellAnchor editAs="oneCell">
    <xdr:from>
      <xdr:col>0</xdr:col>
      <xdr:colOff>56030</xdr:colOff>
      <xdr:row>1</xdr:row>
      <xdr:rowOff>44824</xdr:rowOff>
    </xdr:from>
    <xdr:to>
      <xdr:col>2</xdr:col>
      <xdr:colOff>248640</xdr:colOff>
      <xdr:row>4</xdr:row>
      <xdr:rowOff>134471</xdr:rowOff>
    </xdr:to>
    <xdr:pic>
      <xdr:nvPicPr>
        <xdr:cNvPr id="3" name="Imagem 2" descr="C:\Users\m06685507\Pictures\logo da fjp nova.jpg">
          <a:extLst>
            <a:ext uri="{FF2B5EF4-FFF2-40B4-BE49-F238E27FC236}">
              <a16:creationId xmlns:a16="http://schemas.microsoft.com/office/drawing/2014/main" xmlns="" id="{00000000-0008-0000-0500-000003000000}"/>
            </a:ext>
          </a:extLst>
        </xdr:cNvPr>
        <xdr:cNvPicPr/>
      </xdr:nvPicPr>
      <xdr:blipFill rotWithShape="1">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73399"/>
          <a:ext cx="1468960" cy="66114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44824</xdr:colOff>
      <xdr:row>1</xdr:row>
      <xdr:rowOff>166767</xdr:rowOff>
    </xdr:from>
    <xdr:to>
      <xdr:col>5</xdr:col>
      <xdr:colOff>750794</xdr:colOff>
      <xdr:row>3</xdr:row>
      <xdr:rowOff>130612</xdr:rowOff>
    </xdr:to>
    <xdr:pic>
      <xdr:nvPicPr>
        <xdr:cNvPr id="4" name="Imagem 3">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30974" y="195342"/>
          <a:ext cx="2610970" cy="344845"/>
        </a:xfrm>
        <a:prstGeom prst="rect">
          <a:avLst/>
        </a:prstGeom>
      </xdr:spPr>
    </xdr:pic>
    <xdr:clientData/>
  </xdr:twoCellAnchor>
  <xdr:twoCellAnchor>
    <xdr:from>
      <xdr:col>3</xdr:col>
      <xdr:colOff>0</xdr:colOff>
      <xdr:row>10</xdr:row>
      <xdr:rowOff>95250</xdr:rowOff>
    </xdr:from>
    <xdr:to>
      <xdr:col>6</xdr:col>
      <xdr:colOff>752475</xdr:colOff>
      <xdr:row>11</xdr:row>
      <xdr:rowOff>123825</xdr:rowOff>
    </xdr:to>
    <xdr:sp macro="" textlink="">
      <xdr:nvSpPr>
        <xdr:cNvPr id="6" name="Retângulo de cantos arredondados 5">
          <a:extLst>
            <a:ext uri="{FF2B5EF4-FFF2-40B4-BE49-F238E27FC236}">
              <a16:creationId xmlns:a16="http://schemas.microsoft.com/office/drawing/2014/main" xmlns="" id="{00000000-0008-0000-0500-000006000000}"/>
            </a:ext>
          </a:extLst>
        </xdr:cNvPr>
        <xdr:cNvSpPr/>
      </xdr:nvSpPr>
      <xdr:spPr>
        <a:xfrm>
          <a:off x="3486150" y="1828800"/>
          <a:ext cx="3609975" cy="2667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rgbClr val="C00000"/>
              </a:solidFill>
            </a:rPr>
            <a:t>Informe o</a:t>
          </a:r>
          <a:r>
            <a:rPr lang="pt-BR" sz="1200" b="1" baseline="0">
              <a:solidFill>
                <a:srgbClr val="C00000"/>
              </a:solidFill>
            </a:rPr>
            <a:t> município para o qual deseja informações</a:t>
          </a:r>
          <a:endParaRPr lang="pt-BR" sz="1200" b="1">
            <a:solidFill>
              <a:srgbClr val="C00000"/>
            </a:solidFill>
          </a:endParaRPr>
        </a:p>
      </xdr:txBody>
    </xdr:sp>
    <xdr:clientData/>
  </xdr:twoCellAnchor>
  <xdr:twoCellAnchor>
    <xdr:from>
      <xdr:col>7</xdr:col>
      <xdr:colOff>714373</xdr:colOff>
      <xdr:row>10</xdr:row>
      <xdr:rowOff>238124</xdr:rowOff>
    </xdr:from>
    <xdr:to>
      <xdr:col>15</xdr:col>
      <xdr:colOff>1019174</xdr:colOff>
      <xdr:row>27</xdr:row>
      <xdr:rowOff>47625</xdr:rowOff>
    </xdr:to>
    <xdr:graphicFrame macro="">
      <xdr:nvGraphicFramePr>
        <xdr:cNvPr id="7" name="Gráfico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266700</xdr:colOff>
      <xdr:row>6</xdr:row>
      <xdr:rowOff>0</xdr:rowOff>
    </xdr:from>
    <xdr:to>
      <xdr:col>13</xdr:col>
      <xdr:colOff>809625</xdr:colOff>
      <xdr:row>9</xdr:row>
      <xdr:rowOff>114300</xdr:rowOff>
    </xdr:to>
    <xdr:sp macro="" textlink="">
      <xdr:nvSpPr>
        <xdr:cNvPr id="8" name="Text Box 7">
          <a:extLst>
            <a:ext uri="{FF2B5EF4-FFF2-40B4-BE49-F238E27FC236}">
              <a16:creationId xmlns:a16="http://schemas.microsoft.com/office/drawing/2014/main" xmlns="" id="{00000000-0008-0000-0500-000008000000}"/>
            </a:ext>
          </a:extLst>
        </xdr:cNvPr>
        <xdr:cNvSpPr txBox="1">
          <a:spLocks noChangeArrowheads="1"/>
        </xdr:cNvSpPr>
      </xdr:nvSpPr>
      <xdr:spPr bwMode="auto">
        <a:xfrm>
          <a:off x="8515350" y="990600"/>
          <a:ext cx="5534025" cy="619125"/>
        </a:xfrm>
        <a:prstGeom prst="rect">
          <a:avLst/>
        </a:prstGeom>
        <a:solidFill>
          <a:srgbClr val="FFFFFF"/>
        </a:solidFill>
        <a:ln w="9525">
          <a:noFill/>
          <a:miter lim="800000"/>
          <a:headEnd/>
          <a:tailEnd/>
        </a:ln>
      </xdr:spPr>
      <xdr:txBody>
        <a:bodyPr vertOverflow="clip" wrap="square" lIns="27432" tIns="27432" rIns="0" bIns="0" anchor="t" upright="1"/>
        <a:lstStyle/>
        <a:p>
          <a:pPr algn="ctr" rtl="0">
            <a:defRPr sz="1000"/>
          </a:pPr>
          <a:r>
            <a:rPr lang="pt-BR" sz="1050" b="0" i="1" u="none" strike="noStrike" baseline="0">
              <a:solidFill>
                <a:schemeClr val="tx1">
                  <a:lumMod val="75000"/>
                  <a:lumOff val="25000"/>
                </a:schemeClr>
              </a:solidFill>
              <a:latin typeface="Calibri"/>
            </a:rPr>
            <a:t>Utilize esta aba para pesquisar pelas informações de um município específico. Você pode pesquisar pelo nome, pelo código da Secretaria de Estado da Fazenda (SEF) ou pelo código do Instituto Brasileiro de Geografia e Estatística (IBGE)</a:t>
          </a:r>
        </a:p>
      </xdr:txBody>
    </xdr:sp>
    <xdr:clientData/>
  </xdr:twoCellAnchor>
  <xdr:twoCellAnchor>
    <xdr:from>
      <xdr:col>15</xdr:col>
      <xdr:colOff>168276</xdr:colOff>
      <xdr:row>5</xdr:row>
      <xdr:rowOff>85725</xdr:rowOff>
    </xdr:from>
    <xdr:to>
      <xdr:col>15</xdr:col>
      <xdr:colOff>897322</xdr:colOff>
      <xdr:row>9</xdr:row>
      <xdr:rowOff>47625</xdr:rowOff>
    </xdr:to>
    <xdr:grpSp>
      <xdr:nvGrpSpPr>
        <xdr:cNvPr id="9" name="Grupo 8">
          <a:hlinkClick xmlns:r="http://schemas.openxmlformats.org/officeDocument/2006/relationships" r:id="rId1" tooltip="Voltar para página principal"/>
          <a:extLst>
            <a:ext uri="{FF2B5EF4-FFF2-40B4-BE49-F238E27FC236}">
              <a16:creationId xmlns:a16="http://schemas.microsoft.com/office/drawing/2014/main" xmlns="" id="{00000000-0008-0000-0500-000009000000}"/>
            </a:ext>
          </a:extLst>
        </xdr:cNvPr>
        <xdr:cNvGrpSpPr/>
      </xdr:nvGrpSpPr>
      <xdr:grpSpPr>
        <a:xfrm>
          <a:off x="15446376" y="885825"/>
          <a:ext cx="729046" cy="657225"/>
          <a:chOff x="14903450" y="1002506"/>
          <a:chExt cx="803275" cy="721518"/>
        </a:xfrm>
      </xdr:grpSpPr>
      <xdr:sp macro="" textlink="">
        <xdr:nvSpPr>
          <xdr:cNvPr id="10" name="Retângulo de cantos arredondados 9">
            <a:extLst>
              <a:ext uri="{FF2B5EF4-FFF2-40B4-BE49-F238E27FC236}">
                <a16:creationId xmlns:a16="http://schemas.microsoft.com/office/drawing/2014/main" xmlns="" id="{00000000-0008-0000-0500-00000A000000}"/>
              </a:ext>
            </a:extLst>
          </xdr:cNvPr>
          <xdr:cNvSpPr/>
        </xdr:nvSpPr>
        <xdr:spPr>
          <a:xfrm>
            <a:off x="14903450" y="1409699"/>
            <a:ext cx="803275" cy="314325"/>
          </a:xfrm>
          <a:prstGeom prst="roundRect">
            <a:avLst/>
          </a:prstGeom>
          <a:ln>
            <a:solidFill>
              <a:schemeClr val="accent2">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pt-BR" sz="1400" b="0" i="0">
                <a:gradFill flip="none" rotWithShape="1">
                  <a:gsLst>
                    <a:gs pos="0">
                      <a:schemeClr val="bg2">
                        <a:lumMod val="50000"/>
                        <a:shade val="30000"/>
                        <a:satMod val="115000"/>
                      </a:schemeClr>
                    </a:gs>
                    <a:gs pos="50000">
                      <a:schemeClr val="bg2">
                        <a:lumMod val="50000"/>
                        <a:shade val="67500"/>
                        <a:satMod val="115000"/>
                      </a:schemeClr>
                    </a:gs>
                    <a:gs pos="100000">
                      <a:schemeClr val="bg2">
                        <a:lumMod val="50000"/>
                        <a:shade val="100000"/>
                        <a:satMod val="115000"/>
                      </a:schemeClr>
                    </a:gs>
                  </a:gsLst>
                  <a:lin ang="0" scaled="1"/>
                  <a:tileRect/>
                </a:gradFill>
                <a:latin typeface="Kalam" panose="02000000000000000000" pitchFamily="2" charset="0"/>
                <a:ea typeface="Comspot" pitchFamily="34" charset="0"/>
                <a:cs typeface="Kalam" panose="02000000000000000000" pitchFamily="2" charset="0"/>
              </a:rPr>
              <a:t>Voltar</a:t>
            </a:r>
          </a:p>
        </xdr:txBody>
      </xdr:sp>
      <xdr:pic>
        <xdr:nvPicPr>
          <xdr:cNvPr id="11" name="Imagem 10">
            <a:extLst>
              <a:ext uri="{FF2B5EF4-FFF2-40B4-BE49-F238E27FC236}">
                <a16:creationId xmlns:a16="http://schemas.microsoft.com/office/drawing/2014/main" xmlns="" id="{00000000-0008-0000-0500-00000B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7">
                    <a14:imgEffect>
                      <a14:artisticPlasticWrap/>
                    </a14:imgEffect>
                  </a14:imgLayer>
                </a14:imgProps>
              </a:ext>
              <a:ext uri="{28A0092B-C50C-407E-A947-70E740481C1C}">
                <a14:useLocalDpi xmlns:a14="http://schemas.microsoft.com/office/drawing/2010/main" val="0"/>
              </a:ext>
            </a:extLst>
          </a:blip>
          <a:stretch>
            <a:fillRect/>
          </a:stretch>
        </xdr:blipFill>
        <xdr:spPr>
          <a:xfrm>
            <a:off x="15078075" y="1002506"/>
            <a:ext cx="447675" cy="461204"/>
          </a:xfrm>
          <a:prstGeom prst="rect">
            <a:avLst/>
          </a:prstGeom>
        </xdr:spPr>
      </xdr:pic>
    </xdr:grpSp>
    <xdr:clientData/>
  </xdr:twoCellAnchor>
  <xdr:twoCellAnchor>
    <xdr:from>
      <xdr:col>1</xdr:col>
      <xdr:colOff>219075</xdr:colOff>
      <xdr:row>32</xdr:row>
      <xdr:rowOff>57150</xdr:rowOff>
    </xdr:from>
    <xdr:to>
      <xdr:col>1</xdr:col>
      <xdr:colOff>398369</xdr:colOff>
      <xdr:row>32</xdr:row>
      <xdr:rowOff>214033</xdr:rowOff>
    </xdr:to>
    <xdr:sp macro="" textlink="">
      <xdr:nvSpPr>
        <xdr:cNvPr id="12" name="Seta para a direita 11">
          <a:extLst>
            <a:ext uri="{FF2B5EF4-FFF2-40B4-BE49-F238E27FC236}">
              <a16:creationId xmlns:a16="http://schemas.microsoft.com/office/drawing/2014/main" xmlns="" id="{00000000-0008-0000-0500-00000C000000}"/>
            </a:ext>
          </a:extLst>
        </xdr:cNvPr>
        <xdr:cNvSpPr/>
      </xdr:nvSpPr>
      <xdr:spPr>
        <a:xfrm>
          <a:off x="1066800" y="6467475"/>
          <a:ext cx="179294" cy="156883"/>
        </a:xfrm>
        <a:prstGeom prst="righ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tables/table1.xml><?xml version="1.0" encoding="utf-8"?>
<table xmlns="http://schemas.openxmlformats.org/spreadsheetml/2006/main" id="2" name="Tabela2" displayName="Tabela2" ref="A11:P866" totalsRowShown="0" headerRowDxfId="3" tableBorderDxfId="2" headerRowCellStyle="Normal_VAF">
  <tableColumns count="16">
    <tableColumn id="1" name="IBGE"/>
    <tableColumn id="2" name="SEF"/>
    <tableColumn id="3" name="MUNICÍPIO"/>
    <tableColumn id="4" name="JANEIRO"/>
    <tableColumn id="5" name="FEVEREIRO"/>
    <tableColumn id="6" name="MARÇO"/>
    <tableColumn id="7" name="ABRIL"/>
    <tableColumn id="8" name="MAIO"/>
    <tableColumn id="9" name="JUNHO"/>
    <tableColumn id="10" name="JULHO"/>
    <tableColumn id="11" name="AGOSTO"/>
    <tableColumn id="12" name="SETEMBRO"/>
    <tableColumn id="13" name="OUTUBRO"/>
    <tableColumn id="14" name="NOVEMBRO"/>
    <tableColumn id="15" name="DEZEMBRO"/>
    <tableColumn id="16" name="TOTAL" dataDxfId="1"/>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Fundição">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2"/>
  <sheetViews>
    <sheetView tabSelected="1" zoomScale="95" zoomScaleNormal="95" zoomScaleSheetLayoutView="85" zoomScalePageLayoutView="85" workbookViewId="0">
      <pane xSplit="3" ySplit="11" topLeftCell="D12" activePane="bottomRight" state="frozen"/>
      <selection pane="topRight" activeCell="D1" sqref="D1"/>
      <selection pane="bottomLeft" activeCell="A12" sqref="A12"/>
      <selection pane="bottomRight" activeCell="A12" sqref="A12"/>
    </sheetView>
  </sheetViews>
  <sheetFormatPr defaultRowHeight="1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140625" style="1" customWidth="1"/>
    <col min="17" max="17" width="4" style="1" hidden="1" customWidth="1"/>
    <col min="18" max="18" width="29.7109375" style="1" hidden="1" customWidth="1"/>
    <col min="19" max="19" width="0" style="1" hidden="1" customWidth="1"/>
    <col min="20" max="16384" width="9.140625" style="1"/>
  </cols>
  <sheetData>
    <row r="1" spans="1:19" ht="2.25" customHeight="1"/>
    <row r="2" spans="1:19">
      <c r="A2" s="12"/>
      <c r="B2" s="12"/>
      <c r="C2" s="12"/>
      <c r="D2" s="12"/>
      <c r="E2" s="12"/>
      <c r="F2" s="12"/>
      <c r="G2" s="12"/>
      <c r="H2" s="12"/>
      <c r="I2" s="12"/>
      <c r="J2" s="13"/>
      <c r="K2" s="13"/>
      <c r="L2" s="12"/>
      <c r="M2" s="13"/>
      <c r="N2" s="12"/>
      <c r="O2" s="12"/>
      <c r="P2" s="12"/>
    </row>
    <row r="3" spans="1:19" ht="15" customHeight="1">
      <c r="A3" s="12"/>
      <c r="B3" s="12"/>
      <c r="C3" s="12"/>
      <c r="D3" s="12"/>
      <c r="E3" s="12"/>
      <c r="F3" s="12"/>
      <c r="G3" s="12"/>
      <c r="H3" s="12"/>
      <c r="I3" s="143" t="s">
        <v>15</v>
      </c>
      <c r="J3" s="144" t="s">
        <v>25</v>
      </c>
      <c r="K3" s="145"/>
      <c r="L3" s="142" t="s">
        <v>898</v>
      </c>
      <c r="M3" s="140" t="s">
        <v>39</v>
      </c>
      <c r="N3" s="12"/>
      <c r="O3" s="12"/>
      <c r="P3" s="12"/>
    </row>
    <row r="4" spans="1:19" ht="15" customHeight="1">
      <c r="A4" s="12"/>
      <c r="B4" s="12"/>
      <c r="C4" s="12"/>
      <c r="D4" s="12"/>
      <c r="E4" s="12"/>
      <c r="F4" s="12"/>
      <c r="G4" s="12"/>
      <c r="H4" s="12"/>
      <c r="I4" s="143"/>
      <c r="J4" s="146"/>
      <c r="K4" s="147"/>
      <c r="L4" s="142"/>
      <c r="M4" s="141"/>
      <c r="N4" s="12"/>
      <c r="O4" s="12"/>
      <c r="P4" s="12"/>
    </row>
    <row r="5" spans="1:19" ht="15.75" thickBot="1">
      <c r="A5" s="14"/>
      <c r="B5" s="14"/>
      <c r="C5" s="14"/>
      <c r="D5" s="14"/>
      <c r="E5" s="14"/>
      <c r="F5" s="14"/>
      <c r="G5" s="14"/>
      <c r="H5" s="14"/>
      <c r="I5" s="14"/>
      <c r="J5" s="15"/>
      <c r="K5" s="15"/>
      <c r="L5" s="16"/>
      <c r="M5" s="15"/>
      <c r="N5" s="14"/>
      <c r="O5" s="14"/>
      <c r="P5" s="14"/>
    </row>
    <row r="6" spans="1:19" ht="15" customHeight="1">
      <c r="A6" s="1" t="s">
        <v>899</v>
      </c>
      <c r="D6" s="11"/>
      <c r="E6" s="11"/>
      <c r="P6" s="39" t="str">
        <f>J3</f>
        <v>Meio Ambiente</v>
      </c>
    </row>
    <row r="7" spans="1:19" ht="15" hidden="1" customHeight="1"/>
    <row r="8" spans="1:19" ht="18">
      <c r="A8" s="148" t="s">
        <v>924</v>
      </c>
      <c r="B8" s="148"/>
      <c r="C8" s="148"/>
      <c r="D8" s="148"/>
      <c r="E8" s="148"/>
      <c r="F8" s="148"/>
      <c r="G8" s="148"/>
      <c r="H8" s="18"/>
      <c r="I8" s="18"/>
      <c r="J8" s="18"/>
      <c r="K8" s="18"/>
      <c r="L8" s="18"/>
      <c r="M8" s="18"/>
      <c r="N8" s="18"/>
      <c r="O8" s="18"/>
      <c r="P8" s="18"/>
    </row>
    <row r="9" spans="1:19" ht="18.75" customHeight="1">
      <c r="A9" s="149" t="str">
        <f>"Estimativa de valor repassado pelo critério "&amp;J3&amp;" até "&amp;M3&amp;" de 2023"</f>
        <v>Estimativa de valor repassado pelo critério Meio Ambiente até Dezembro de 2023</v>
      </c>
      <c r="B9" s="149"/>
      <c r="C9" s="149"/>
      <c r="D9" s="149"/>
      <c r="E9" s="149"/>
      <c r="F9" s="149"/>
      <c r="G9" s="149"/>
      <c r="H9" s="19"/>
      <c r="I9" s="19"/>
      <c r="J9" s="19"/>
      <c r="K9" s="19"/>
      <c r="L9" s="19"/>
      <c r="M9" s="19"/>
      <c r="N9" s="19"/>
      <c r="O9" s="19"/>
      <c r="P9" s="19"/>
    </row>
    <row r="10" spans="1:19" ht="18.75" customHeight="1">
      <c r="A10" s="150" t="s">
        <v>921</v>
      </c>
      <c r="B10" s="150"/>
      <c r="C10" s="150"/>
      <c r="D10" s="150"/>
      <c r="E10" s="150"/>
      <c r="F10" s="150"/>
      <c r="G10" s="150"/>
      <c r="H10" s="20"/>
      <c r="I10" s="20"/>
      <c r="J10" s="20"/>
      <c r="K10" s="20"/>
      <c r="L10" s="20"/>
      <c r="M10" s="20"/>
      <c r="N10" s="20"/>
      <c r="O10" s="20"/>
      <c r="P10" s="20"/>
    </row>
    <row r="11" spans="1:19" s="10" customFormat="1">
      <c r="A11" s="17" t="s">
        <v>14</v>
      </c>
      <c r="B11" s="17" t="s">
        <v>42</v>
      </c>
      <c r="C11" s="17" t="s">
        <v>2</v>
      </c>
      <c r="D11" s="17" t="s">
        <v>0</v>
      </c>
      <c r="E11" s="17" t="s">
        <v>3</v>
      </c>
      <c r="F11" s="21" t="s">
        <v>4</v>
      </c>
      <c r="G11" s="21" t="s">
        <v>5</v>
      </c>
      <c r="H11" s="21" t="s">
        <v>6</v>
      </c>
      <c r="I11" s="21" t="s">
        <v>7</v>
      </c>
      <c r="J11" s="21" t="s">
        <v>8</v>
      </c>
      <c r="K11" s="21" t="s">
        <v>9</v>
      </c>
      <c r="L11" s="21" t="s">
        <v>10</v>
      </c>
      <c r="M11" s="21" t="s">
        <v>11</v>
      </c>
      <c r="N11" s="21" t="s">
        <v>12</v>
      </c>
      <c r="O11" s="21" t="s">
        <v>13</v>
      </c>
      <c r="P11" s="32" t="s">
        <v>1</v>
      </c>
      <c r="R11" s="6" t="s">
        <v>40</v>
      </c>
      <c r="S11" s="6" t="s">
        <v>41</v>
      </c>
    </row>
    <row r="12" spans="1:19" s="2" customFormat="1">
      <c r="A12" s="22">
        <v>310010</v>
      </c>
      <c r="B12" s="23">
        <v>1</v>
      </c>
      <c r="C12" s="24" t="s">
        <v>521</v>
      </c>
      <c r="D12" s="25">
        <v>0</v>
      </c>
      <c r="E12" s="25">
        <v>0</v>
      </c>
      <c r="F12" s="25">
        <v>0</v>
      </c>
      <c r="G12" s="25">
        <v>8380.44</v>
      </c>
      <c r="H12" s="25">
        <v>11155.82</v>
      </c>
      <c r="I12" s="25">
        <v>9712.74</v>
      </c>
      <c r="J12" s="25">
        <v>10874.74</v>
      </c>
      <c r="K12" s="25">
        <v>14128.83</v>
      </c>
      <c r="L12" s="25">
        <v>11974.12</v>
      </c>
      <c r="M12" s="25">
        <v>17159.47</v>
      </c>
      <c r="N12" s="25">
        <v>14471.02</v>
      </c>
      <c r="O12" s="25">
        <v>17127.82</v>
      </c>
      <c r="P12" s="33">
        <v>114985</v>
      </c>
      <c r="R12" s="5" t="s">
        <v>19</v>
      </c>
      <c r="S12" s="5">
        <v>1</v>
      </c>
    </row>
    <row r="13" spans="1:19" s="2" customFormat="1">
      <c r="A13" s="26">
        <v>310020</v>
      </c>
      <c r="B13" s="27">
        <v>2</v>
      </c>
      <c r="C13" s="28" t="s">
        <v>557</v>
      </c>
      <c r="D13" s="29">
        <v>0</v>
      </c>
      <c r="E13" s="29">
        <v>0</v>
      </c>
      <c r="F13" s="29">
        <v>0</v>
      </c>
      <c r="G13" s="29">
        <v>0</v>
      </c>
      <c r="H13" s="29">
        <v>0</v>
      </c>
      <c r="I13" s="29">
        <v>0</v>
      </c>
      <c r="J13" s="29">
        <v>0</v>
      </c>
      <c r="K13" s="29">
        <v>0</v>
      </c>
      <c r="L13" s="29">
        <v>0</v>
      </c>
      <c r="M13" s="29">
        <v>0</v>
      </c>
      <c r="N13" s="29">
        <v>0</v>
      </c>
      <c r="O13" s="29">
        <v>0</v>
      </c>
      <c r="P13" s="33">
        <v>0</v>
      </c>
      <c r="R13" s="5" t="s">
        <v>29</v>
      </c>
      <c r="S13" s="5">
        <v>2</v>
      </c>
    </row>
    <row r="14" spans="1:19" s="2" customFormat="1">
      <c r="A14" s="22">
        <v>310030</v>
      </c>
      <c r="B14" s="23">
        <v>3</v>
      </c>
      <c r="C14" s="24" t="s">
        <v>43</v>
      </c>
      <c r="D14" s="25">
        <v>0</v>
      </c>
      <c r="E14" s="25">
        <v>0</v>
      </c>
      <c r="F14" s="25">
        <v>0</v>
      </c>
      <c r="G14" s="25">
        <v>0</v>
      </c>
      <c r="H14" s="25">
        <v>0</v>
      </c>
      <c r="I14" s="25">
        <v>0</v>
      </c>
      <c r="J14" s="25">
        <v>0</v>
      </c>
      <c r="K14" s="25">
        <v>0</v>
      </c>
      <c r="L14" s="25">
        <v>0</v>
      </c>
      <c r="M14" s="25">
        <v>0</v>
      </c>
      <c r="N14" s="25">
        <v>0</v>
      </c>
      <c r="O14" s="25">
        <v>0</v>
      </c>
      <c r="P14" s="33">
        <v>0</v>
      </c>
      <c r="R14" s="5" t="s">
        <v>30</v>
      </c>
      <c r="S14" s="5">
        <v>3</v>
      </c>
    </row>
    <row r="15" spans="1:19" s="2" customFormat="1">
      <c r="A15" s="26">
        <v>310040</v>
      </c>
      <c r="B15" s="27">
        <v>4</v>
      </c>
      <c r="C15" s="28" t="s">
        <v>44</v>
      </c>
      <c r="D15" s="29">
        <v>13145.98</v>
      </c>
      <c r="E15" s="29">
        <v>8292.9370054415995</v>
      </c>
      <c r="F15" s="29">
        <v>9646.57</v>
      </c>
      <c r="G15" s="29">
        <v>11172.41</v>
      </c>
      <c r="H15" s="29">
        <v>12271.4</v>
      </c>
      <c r="I15" s="29">
        <v>10684.01</v>
      </c>
      <c r="J15" s="29">
        <v>11962.21</v>
      </c>
      <c r="K15" s="29">
        <v>15541.71</v>
      </c>
      <c r="L15" s="29">
        <v>13171.53</v>
      </c>
      <c r="M15" s="29">
        <v>18875.419999999998</v>
      </c>
      <c r="N15" s="29">
        <v>15918.12</v>
      </c>
      <c r="O15" s="29">
        <v>18840.61</v>
      </c>
      <c r="P15" s="33">
        <v>159522.90700544161</v>
      </c>
      <c r="R15" s="5" t="s">
        <v>31</v>
      </c>
      <c r="S15" s="5">
        <v>4</v>
      </c>
    </row>
    <row r="16" spans="1:19" s="2" customFormat="1">
      <c r="A16" s="22">
        <v>310050</v>
      </c>
      <c r="B16" s="23">
        <v>5</v>
      </c>
      <c r="C16" s="24" t="s">
        <v>558</v>
      </c>
      <c r="D16" s="25">
        <v>15214.76</v>
      </c>
      <c r="E16" s="25">
        <v>9891.3866977062607</v>
      </c>
      <c r="F16" s="25">
        <v>11412.97</v>
      </c>
      <c r="G16" s="25">
        <v>18806.54</v>
      </c>
      <c r="H16" s="25">
        <v>21957.49</v>
      </c>
      <c r="I16" s="25">
        <v>19117.14</v>
      </c>
      <c r="J16" s="25">
        <v>19278.63</v>
      </c>
      <c r="K16" s="25">
        <v>24695.759999999998</v>
      </c>
      <c r="L16" s="25">
        <v>20929.560000000001</v>
      </c>
      <c r="M16" s="25">
        <v>27535.9</v>
      </c>
      <c r="N16" s="25">
        <v>22983.46</v>
      </c>
      <c r="O16" s="25">
        <v>27203.1</v>
      </c>
      <c r="P16" s="33">
        <v>239026.69669770627</v>
      </c>
      <c r="R16" s="5" t="s">
        <v>32</v>
      </c>
      <c r="S16" s="5">
        <v>5</v>
      </c>
    </row>
    <row r="17" spans="1:19" s="2" customFormat="1">
      <c r="A17" s="26">
        <v>310060</v>
      </c>
      <c r="B17" s="27">
        <v>6</v>
      </c>
      <c r="C17" s="28" t="s">
        <v>559</v>
      </c>
      <c r="D17" s="29">
        <v>0</v>
      </c>
      <c r="E17" s="29">
        <v>0</v>
      </c>
      <c r="F17" s="29">
        <v>0</v>
      </c>
      <c r="G17" s="29">
        <v>0</v>
      </c>
      <c r="H17" s="29">
        <v>0</v>
      </c>
      <c r="I17" s="29">
        <v>0</v>
      </c>
      <c r="J17" s="29">
        <v>0</v>
      </c>
      <c r="K17" s="29">
        <v>0</v>
      </c>
      <c r="L17" s="29">
        <v>0</v>
      </c>
      <c r="M17" s="29">
        <v>0</v>
      </c>
      <c r="N17" s="29">
        <v>0</v>
      </c>
      <c r="O17" s="29">
        <v>0</v>
      </c>
      <c r="P17" s="33">
        <v>0</v>
      </c>
      <c r="R17" s="5" t="s">
        <v>33</v>
      </c>
      <c r="S17" s="5">
        <v>6</v>
      </c>
    </row>
    <row r="18" spans="1:19" s="2" customFormat="1">
      <c r="A18" s="22">
        <v>310070</v>
      </c>
      <c r="B18" s="23">
        <v>7</v>
      </c>
      <c r="C18" s="24" t="s">
        <v>560</v>
      </c>
      <c r="D18" s="25">
        <v>19724.14</v>
      </c>
      <c r="E18" s="25">
        <v>15903.6177910569</v>
      </c>
      <c r="F18" s="25">
        <v>18416.189999999999</v>
      </c>
      <c r="G18" s="25">
        <v>21329.14</v>
      </c>
      <c r="H18" s="25">
        <v>23427.22</v>
      </c>
      <c r="I18" s="25">
        <v>20396.75</v>
      </c>
      <c r="J18" s="25">
        <v>2579.66</v>
      </c>
      <c r="K18" s="25">
        <v>0</v>
      </c>
      <c r="L18" s="25">
        <v>0</v>
      </c>
      <c r="M18" s="25">
        <v>0</v>
      </c>
      <c r="N18" s="25">
        <v>0</v>
      </c>
      <c r="O18" s="25">
        <v>0</v>
      </c>
      <c r="P18" s="33">
        <v>121776.7177910569</v>
      </c>
      <c r="R18" s="5" t="s">
        <v>34</v>
      </c>
      <c r="S18" s="5">
        <v>7</v>
      </c>
    </row>
    <row r="19" spans="1:19" s="2" customFormat="1">
      <c r="A19" s="26">
        <v>310080</v>
      </c>
      <c r="B19" s="27">
        <v>8</v>
      </c>
      <c r="C19" s="28" t="s">
        <v>45</v>
      </c>
      <c r="D19" s="29">
        <v>18784.900000000001</v>
      </c>
      <c r="E19" s="29">
        <v>15175.682835997501</v>
      </c>
      <c r="F19" s="29">
        <v>17539.23</v>
      </c>
      <c r="G19" s="29">
        <v>23536.43</v>
      </c>
      <c r="H19" s="29">
        <v>26601.96</v>
      </c>
      <c r="I19" s="29">
        <v>23160.82</v>
      </c>
      <c r="J19" s="29">
        <v>25087.42</v>
      </c>
      <c r="K19" s="29">
        <v>32454.74</v>
      </c>
      <c r="L19" s="29">
        <v>27505.26</v>
      </c>
      <c r="M19" s="29">
        <v>7660.63</v>
      </c>
      <c r="N19" s="29">
        <v>3381.06</v>
      </c>
      <c r="O19" s="29">
        <v>4001.8</v>
      </c>
      <c r="P19" s="33">
        <v>224889.93283599749</v>
      </c>
      <c r="R19" s="5" t="s">
        <v>35</v>
      </c>
      <c r="S19" s="5">
        <v>8</v>
      </c>
    </row>
    <row r="20" spans="1:19" s="2" customFormat="1">
      <c r="A20" s="22">
        <v>310090</v>
      </c>
      <c r="B20" s="23">
        <v>9</v>
      </c>
      <c r="C20" s="24" t="s">
        <v>561</v>
      </c>
      <c r="D20" s="25">
        <v>0</v>
      </c>
      <c r="E20" s="25">
        <v>0</v>
      </c>
      <c r="F20" s="25">
        <v>0</v>
      </c>
      <c r="G20" s="25">
        <v>0</v>
      </c>
      <c r="H20" s="25">
        <v>0</v>
      </c>
      <c r="I20" s="25">
        <v>0</v>
      </c>
      <c r="J20" s="25">
        <v>0</v>
      </c>
      <c r="K20" s="25">
        <v>0</v>
      </c>
      <c r="L20" s="25">
        <v>0</v>
      </c>
      <c r="M20" s="25">
        <v>0</v>
      </c>
      <c r="N20" s="25">
        <v>0</v>
      </c>
      <c r="O20" s="25">
        <v>0</v>
      </c>
      <c r="P20" s="33">
        <v>0</v>
      </c>
      <c r="R20" s="5" t="s">
        <v>36</v>
      </c>
      <c r="S20" s="5">
        <v>9</v>
      </c>
    </row>
    <row r="21" spans="1:19" s="2" customFormat="1">
      <c r="A21" s="26">
        <v>310100</v>
      </c>
      <c r="B21" s="27">
        <v>10</v>
      </c>
      <c r="C21" s="28" t="s">
        <v>562</v>
      </c>
      <c r="D21" s="29">
        <v>5633.27</v>
      </c>
      <c r="E21" s="29">
        <v>3950.59827458066</v>
      </c>
      <c r="F21" s="29">
        <v>4562.1099999999997</v>
      </c>
      <c r="G21" s="29">
        <v>5235.67</v>
      </c>
      <c r="H21" s="29">
        <v>5739.5</v>
      </c>
      <c r="I21" s="29">
        <v>4997.0600000000004</v>
      </c>
      <c r="J21" s="29">
        <v>4906.07</v>
      </c>
      <c r="K21" s="29">
        <v>6260.17</v>
      </c>
      <c r="L21" s="29">
        <v>5305.46</v>
      </c>
      <c r="M21" s="29">
        <v>6154.8</v>
      </c>
      <c r="N21" s="29">
        <v>5050.07</v>
      </c>
      <c r="O21" s="29">
        <v>5977.23</v>
      </c>
      <c r="P21" s="33">
        <v>63772.008274580658</v>
      </c>
      <c r="R21" s="5" t="s">
        <v>37</v>
      </c>
      <c r="S21" s="5">
        <v>10</v>
      </c>
    </row>
    <row r="22" spans="1:19" s="2" customFormat="1">
      <c r="A22" s="22">
        <v>310110</v>
      </c>
      <c r="B22" s="23">
        <v>11</v>
      </c>
      <c r="C22" s="24" t="s">
        <v>563</v>
      </c>
      <c r="D22" s="25">
        <v>26254.5</v>
      </c>
      <c r="E22" s="25">
        <v>16769.6650273903</v>
      </c>
      <c r="F22" s="25">
        <v>19444.650000000001</v>
      </c>
      <c r="G22" s="25">
        <v>14106.06</v>
      </c>
      <c r="H22" s="25">
        <v>13534.74</v>
      </c>
      <c r="I22" s="25">
        <v>11783.93</v>
      </c>
      <c r="J22" s="25">
        <v>22371.91</v>
      </c>
      <c r="K22" s="25">
        <v>30584.87</v>
      </c>
      <c r="L22" s="25">
        <v>25920.55</v>
      </c>
      <c r="M22" s="25">
        <v>36604.199999999997</v>
      </c>
      <c r="N22" s="25">
        <v>30816.79</v>
      </c>
      <c r="O22" s="25">
        <v>36474.58</v>
      </c>
      <c r="P22" s="33">
        <v>284666.44502739026</v>
      </c>
      <c r="R22" s="5" t="s">
        <v>38</v>
      </c>
      <c r="S22" s="5">
        <v>11</v>
      </c>
    </row>
    <row r="23" spans="1:19" s="2" customFormat="1">
      <c r="A23" s="26">
        <v>310120</v>
      </c>
      <c r="B23" s="27">
        <v>12</v>
      </c>
      <c r="C23" s="28" t="s">
        <v>46</v>
      </c>
      <c r="D23" s="29">
        <v>35197.269999999997</v>
      </c>
      <c r="E23" s="29">
        <v>23752.943093195601</v>
      </c>
      <c r="F23" s="29">
        <v>27505.55</v>
      </c>
      <c r="G23" s="29">
        <v>31539.55</v>
      </c>
      <c r="H23" s="29">
        <v>34568.269999999997</v>
      </c>
      <c r="I23" s="29">
        <v>30096.63</v>
      </c>
      <c r="J23" s="29">
        <v>30272.98</v>
      </c>
      <c r="K23" s="29">
        <v>38765.129999999997</v>
      </c>
      <c r="L23" s="29">
        <v>32853.29</v>
      </c>
      <c r="M23" s="29">
        <v>41680.15</v>
      </c>
      <c r="N23" s="29">
        <v>34626.29</v>
      </c>
      <c r="O23" s="29">
        <v>40983.49</v>
      </c>
      <c r="P23" s="33">
        <v>401841.54309319559</v>
      </c>
      <c r="R23" s="5" t="s">
        <v>39</v>
      </c>
      <c r="S23" s="5">
        <v>12</v>
      </c>
    </row>
    <row r="24" spans="1:19" s="2" customFormat="1">
      <c r="A24" s="22">
        <v>310130</v>
      </c>
      <c r="B24" s="23">
        <v>13</v>
      </c>
      <c r="C24" s="24" t="s">
        <v>47</v>
      </c>
      <c r="D24" s="25">
        <v>51764.2</v>
      </c>
      <c r="E24" s="25">
        <v>37346.257492208497</v>
      </c>
      <c r="F24" s="25">
        <v>43085.81</v>
      </c>
      <c r="G24" s="25">
        <v>49292.4</v>
      </c>
      <c r="H24" s="25">
        <v>53999.47</v>
      </c>
      <c r="I24" s="25">
        <v>47014.28</v>
      </c>
      <c r="J24" s="25">
        <v>36992.79</v>
      </c>
      <c r="K24" s="25">
        <v>45473.62</v>
      </c>
      <c r="L24" s="25">
        <v>38538.71</v>
      </c>
      <c r="M24" s="25">
        <v>44653.79</v>
      </c>
      <c r="N24" s="25">
        <v>36632.33</v>
      </c>
      <c r="O24" s="25">
        <v>43357.83</v>
      </c>
      <c r="P24" s="33">
        <v>528151.48749220849</v>
      </c>
    </row>
    <row r="25" spans="1:19" s="2" customFormat="1">
      <c r="A25" s="26">
        <v>310140</v>
      </c>
      <c r="B25" s="27">
        <v>14</v>
      </c>
      <c r="C25" s="28" t="s">
        <v>48</v>
      </c>
      <c r="D25" s="29">
        <v>10331.69</v>
      </c>
      <c r="E25" s="29">
        <v>8357.4275415595093</v>
      </c>
      <c r="F25" s="29">
        <v>9646.57</v>
      </c>
      <c r="G25" s="29">
        <v>11172.41</v>
      </c>
      <c r="H25" s="29">
        <v>12271.4</v>
      </c>
      <c r="I25" s="29">
        <v>10684.01</v>
      </c>
      <c r="J25" s="29">
        <v>1351.25</v>
      </c>
      <c r="K25" s="29">
        <v>0</v>
      </c>
      <c r="L25" s="29">
        <v>0</v>
      </c>
      <c r="M25" s="29">
        <v>0</v>
      </c>
      <c r="N25" s="29">
        <v>0</v>
      </c>
      <c r="O25" s="29">
        <v>0</v>
      </c>
      <c r="P25" s="33">
        <v>63814.757541559513</v>
      </c>
      <c r="R25" s="4" t="s">
        <v>28</v>
      </c>
    </row>
    <row r="26" spans="1:19" s="2" customFormat="1">
      <c r="A26" s="22">
        <v>310150</v>
      </c>
      <c r="B26" s="23">
        <v>15</v>
      </c>
      <c r="C26" s="24" t="s">
        <v>564</v>
      </c>
      <c r="D26" s="25">
        <v>16863.61</v>
      </c>
      <c r="E26" s="25">
        <v>11007.201887323299</v>
      </c>
      <c r="F26" s="25">
        <v>12748.35</v>
      </c>
      <c r="G26" s="25">
        <v>14694.25</v>
      </c>
      <c r="H26" s="25">
        <v>16123.25</v>
      </c>
      <c r="I26" s="25">
        <v>14037.6</v>
      </c>
      <c r="J26" s="25">
        <v>14739.49</v>
      </c>
      <c r="K26" s="25">
        <v>18988.310000000001</v>
      </c>
      <c r="L26" s="25">
        <v>16092.52</v>
      </c>
      <c r="M26" s="25">
        <v>21931.34</v>
      </c>
      <c r="N26" s="25">
        <v>18385.689999999999</v>
      </c>
      <c r="O26" s="25">
        <v>21761.21</v>
      </c>
      <c r="P26" s="33">
        <v>197372.82188732331</v>
      </c>
      <c r="R26" s="7" t="s">
        <v>17</v>
      </c>
    </row>
    <row r="27" spans="1:19" s="2" customFormat="1">
      <c r="A27" s="26">
        <v>310160</v>
      </c>
      <c r="B27" s="27">
        <v>16</v>
      </c>
      <c r="C27" s="28" t="s">
        <v>49</v>
      </c>
      <c r="D27" s="29">
        <v>24681.97</v>
      </c>
      <c r="E27" s="29">
        <v>15687.925013084599</v>
      </c>
      <c r="F27" s="29">
        <v>18171.080000000002</v>
      </c>
      <c r="G27" s="29">
        <v>21034.06</v>
      </c>
      <c r="H27" s="29">
        <v>23100.5</v>
      </c>
      <c r="I27" s="29">
        <v>20112.3</v>
      </c>
      <c r="J27" s="29">
        <v>22363.23</v>
      </c>
      <c r="K27" s="29">
        <v>29029.37</v>
      </c>
      <c r="L27" s="29">
        <v>24602.27</v>
      </c>
      <c r="M27" s="29">
        <v>35076.75</v>
      </c>
      <c r="N27" s="29">
        <v>29563.72</v>
      </c>
      <c r="O27" s="29">
        <v>34991.46</v>
      </c>
      <c r="P27" s="33">
        <v>298414.63501308463</v>
      </c>
      <c r="R27" s="7" t="s">
        <v>20</v>
      </c>
    </row>
    <row r="28" spans="1:19" s="2" customFormat="1">
      <c r="A28" s="22">
        <v>310163</v>
      </c>
      <c r="B28" s="23">
        <v>724</v>
      </c>
      <c r="C28" s="24" t="s">
        <v>50</v>
      </c>
      <c r="D28" s="25">
        <v>11950.89</v>
      </c>
      <c r="E28" s="25">
        <v>7604.9498396459403</v>
      </c>
      <c r="F28" s="25">
        <v>8769.61</v>
      </c>
      <c r="G28" s="25">
        <v>10994.78</v>
      </c>
      <c r="H28" s="25">
        <v>12271.4</v>
      </c>
      <c r="I28" s="25">
        <v>10684.01</v>
      </c>
      <c r="J28" s="25">
        <v>11962.21</v>
      </c>
      <c r="K28" s="25">
        <v>15541.71</v>
      </c>
      <c r="L28" s="25">
        <v>13171.53</v>
      </c>
      <c r="M28" s="25">
        <v>18875.419999999998</v>
      </c>
      <c r="N28" s="25">
        <v>15918.12</v>
      </c>
      <c r="O28" s="25">
        <v>18840.61</v>
      </c>
      <c r="P28" s="33">
        <v>156585.23983964592</v>
      </c>
      <c r="R28" s="7" t="s">
        <v>21</v>
      </c>
    </row>
    <row r="29" spans="1:19" s="2" customFormat="1">
      <c r="A29" s="26">
        <v>310170</v>
      </c>
      <c r="B29" s="27">
        <v>17</v>
      </c>
      <c r="C29" s="28" t="s">
        <v>51</v>
      </c>
      <c r="D29" s="29">
        <v>12541.34</v>
      </c>
      <c r="E29" s="29">
        <v>7981.5507211943504</v>
      </c>
      <c r="F29" s="29">
        <v>9247.7999999999993</v>
      </c>
      <c r="G29" s="29">
        <v>10702.16</v>
      </c>
      <c r="H29" s="29">
        <v>11752.93</v>
      </c>
      <c r="I29" s="29">
        <v>10232.61</v>
      </c>
      <c r="J29" s="29">
        <v>11329.1</v>
      </c>
      <c r="K29" s="29">
        <v>14698.02</v>
      </c>
      <c r="L29" s="29">
        <v>12456.51</v>
      </c>
      <c r="M29" s="29">
        <v>17718.419999999998</v>
      </c>
      <c r="N29" s="29">
        <v>14929.56</v>
      </c>
      <c r="O29" s="29">
        <v>17670.55</v>
      </c>
      <c r="P29" s="33">
        <v>151260.55072119433</v>
      </c>
      <c r="R29" s="7" t="s">
        <v>22</v>
      </c>
    </row>
    <row r="30" spans="1:19" s="2" customFormat="1">
      <c r="A30" s="22">
        <v>310180</v>
      </c>
      <c r="B30" s="23">
        <v>18</v>
      </c>
      <c r="C30" s="24" t="s">
        <v>52</v>
      </c>
      <c r="D30" s="25">
        <v>0</v>
      </c>
      <c r="E30" s="25">
        <v>0</v>
      </c>
      <c r="F30" s="25">
        <v>0</v>
      </c>
      <c r="G30" s="25">
        <v>0</v>
      </c>
      <c r="H30" s="25">
        <v>0</v>
      </c>
      <c r="I30" s="25">
        <v>0</v>
      </c>
      <c r="J30" s="25">
        <v>0</v>
      </c>
      <c r="K30" s="25">
        <v>0</v>
      </c>
      <c r="L30" s="25">
        <v>0</v>
      </c>
      <c r="M30" s="25">
        <v>0</v>
      </c>
      <c r="N30" s="25">
        <v>0</v>
      </c>
      <c r="O30" s="25">
        <v>0</v>
      </c>
      <c r="P30" s="33">
        <v>0</v>
      </c>
      <c r="R30" s="7" t="s">
        <v>16</v>
      </c>
    </row>
    <row r="31" spans="1:19" s="2" customFormat="1">
      <c r="A31" s="26">
        <v>310190</v>
      </c>
      <c r="B31" s="27">
        <v>19</v>
      </c>
      <c r="C31" s="28" t="s">
        <v>565</v>
      </c>
      <c r="D31" s="29">
        <v>21343.34</v>
      </c>
      <c r="E31" s="29">
        <v>15150.1658962608</v>
      </c>
      <c r="F31" s="29">
        <v>17539.23</v>
      </c>
      <c r="G31" s="29">
        <v>20313.47</v>
      </c>
      <c r="H31" s="29">
        <v>22311.64</v>
      </c>
      <c r="I31" s="29">
        <v>19425.48</v>
      </c>
      <c r="J31" s="29">
        <v>21749.47</v>
      </c>
      <c r="K31" s="29">
        <v>28257.65</v>
      </c>
      <c r="L31" s="29">
        <v>23948.240000000002</v>
      </c>
      <c r="M31" s="29">
        <v>34318.94</v>
      </c>
      <c r="N31" s="29">
        <v>28942.05</v>
      </c>
      <c r="O31" s="29">
        <v>34255.65</v>
      </c>
      <c r="P31" s="33">
        <v>287555.32589626079</v>
      </c>
      <c r="R31" s="7" t="s">
        <v>18</v>
      </c>
    </row>
    <row r="32" spans="1:19" s="2" customFormat="1">
      <c r="A32" s="22">
        <v>310200</v>
      </c>
      <c r="B32" s="23">
        <v>20</v>
      </c>
      <c r="C32" s="24" t="s">
        <v>53</v>
      </c>
      <c r="D32" s="25">
        <v>23999.93</v>
      </c>
      <c r="E32" s="25">
        <v>15241.677382199099</v>
      </c>
      <c r="F32" s="25">
        <v>17618.71</v>
      </c>
      <c r="G32" s="25">
        <v>12023.68</v>
      </c>
      <c r="H32" s="25">
        <v>11255.05</v>
      </c>
      <c r="I32" s="25">
        <v>9799.14</v>
      </c>
      <c r="J32" s="25">
        <v>10951.94</v>
      </c>
      <c r="K32" s="25">
        <v>14225.9</v>
      </c>
      <c r="L32" s="25">
        <v>12056.39</v>
      </c>
      <c r="M32" s="25">
        <v>17254.8</v>
      </c>
      <c r="N32" s="25">
        <v>14549.22</v>
      </c>
      <c r="O32" s="25">
        <v>17220.38</v>
      </c>
      <c r="P32" s="33">
        <v>176196.81738219911</v>
      </c>
      <c r="R32" s="7" t="s">
        <v>23</v>
      </c>
    </row>
    <row r="33" spans="1:18" s="2" customFormat="1">
      <c r="A33" s="26">
        <v>310205</v>
      </c>
      <c r="B33" s="27">
        <v>769</v>
      </c>
      <c r="C33" s="28" t="s">
        <v>566</v>
      </c>
      <c r="D33" s="29">
        <v>33704.46</v>
      </c>
      <c r="E33" s="29">
        <v>22907.105522411199</v>
      </c>
      <c r="F33" s="29">
        <v>26387.47</v>
      </c>
      <c r="G33" s="29">
        <v>30248.9</v>
      </c>
      <c r="H33" s="29">
        <v>33151.660000000003</v>
      </c>
      <c r="I33" s="29">
        <v>28863.27</v>
      </c>
      <c r="J33" s="29">
        <v>45617.24</v>
      </c>
      <c r="K33" s="29">
        <v>61468.09</v>
      </c>
      <c r="L33" s="29">
        <v>52093.95</v>
      </c>
      <c r="M33" s="29">
        <v>63645.26</v>
      </c>
      <c r="N33" s="29">
        <v>52606.27</v>
      </c>
      <c r="O33" s="29">
        <v>62264.49</v>
      </c>
      <c r="P33" s="33">
        <v>512958.16552241117</v>
      </c>
      <c r="R33" s="7" t="s">
        <v>24</v>
      </c>
    </row>
    <row r="34" spans="1:18" s="2" customFormat="1">
      <c r="A34" s="22">
        <v>310210</v>
      </c>
      <c r="B34" s="23">
        <v>21</v>
      </c>
      <c r="C34" s="24" t="s">
        <v>54</v>
      </c>
      <c r="D34" s="25">
        <v>33783.089999999997</v>
      </c>
      <c r="E34" s="25">
        <v>22918.3090205958</v>
      </c>
      <c r="F34" s="25">
        <v>26451.16</v>
      </c>
      <c r="G34" s="25">
        <v>30321.52</v>
      </c>
      <c r="H34" s="25">
        <v>33231.160000000003</v>
      </c>
      <c r="I34" s="25">
        <v>28932.49</v>
      </c>
      <c r="J34" s="25">
        <v>29245.23</v>
      </c>
      <c r="K34" s="25">
        <v>37475.449999999997</v>
      </c>
      <c r="L34" s="25">
        <v>31760.29</v>
      </c>
      <c r="M34" s="25">
        <v>24695.32</v>
      </c>
      <c r="N34" s="25">
        <v>18807.41</v>
      </c>
      <c r="O34" s="25">
        <v>22260.35</v>
      </c>
      <c r="P34" s="33">
        <v>339881.77902059571</v>
      </c>
      <c r="R34" s="7" t="s">
        <v>25</v>
      </c>
    </row>
    <row r="35" spans="1:18" s="2" customFormat="1">
      <c r="A35" s="26">
        <v>310220</v>
      </c>
      <c r="B35" s="27">
        <v>22</v>
      </c>
      <c r="C35" s="28" t="s">
        <v>55</v>
      </c>
      <c r="D35" s="29">
        <v>9392.4500000000007</v>
      </c>
      <c r="E35" s="29">
        <v>7573.1649312169302</v>
      </c>
      <c r="F35" s="29">
        <v>8769.61</v>
      </c>
      <c r="G35" s="29">
        <v>10156.74</v>
      </c>
      <c r="H35" s="29">
        <v>11155.82</v>
      </c>
      <c r="I35" s="29">
        <v>9712.74</v>
      </c>
      <c r="J35" s="29">
        <v>10874.74</v>
      </c>
      <c r="K35" s="29">
        <v>14128.83</v>
      </c>
      <c r="L35" s="29">
        <v>11974.12</v>
      </c>
      <c r="M35" s="29">
        <v>17159.47</v>
      </c>
      <c r="N35" s="29">
        <v>14471.02</v>
      </c>
      <c r="O35" s="29">
        <v>17127.82</v>
      </c>
      <c r="P35" s="33">
        <v>142496.52493121693</v>
      </c>
      <c r="R35" s="7" t="s">
        <v>26</v>
      </c>
    </row>
    <row r="36" spans="1:18" s="2" customFormat="1">
      <c r="A36" s="22">
        <v>310230</v>
      </c>
      <c r="B36" s="23">
        <v>23</v>
      </c>
      <c r="C36" s="24" t="s">
        <v>567</v>
      </c>
      <c r="D36" s="25">
        <v>0</v>
      </c>
      <c r="E36" s="25">
        <v>0</v>
      </c>
      <c r="F36" s="25">
        <v>0</v>
      </c>
      <c r="G36" s="25">
        <v>0</v>
      </c>
      <c r="H36" s="25">
        <v>0</v>
      </c>
      <c r="I36" s="25">
        <v>0</v>
      </c>
      <c r="J36" s="25">
        <v>0</v>
      </c>
      <c r="K36" s="25">
        <v>0</v>
      </c>
      <c r="L36" s="25">
        <v>0</v>
      </c>
      <c r="M36" s="25">
        <v>0</v>
      </c>
      <c r="N36" s="25">
        <v>0</v>
      </c>
      <c r="O36" s="25">
        <v>0</v>
      </c>
      <c r="P36" s="33">
        <v>0</v>
      </c>
      <c r="R36" s="7" t="s">
        <v>27</v>
      </c>
    </row>
    <row r="37" spans="1:18" s="2" customFormat="1">
      <c r="A37" s="26">
        <v>310240</v>
      </c>
      <c r="B37" s="27">
        <v>24</v>
      </c>
      <c r="C37" s="28" t="s">
        <v>460</v>
      </c>
      <c r="D37" s="29">
        <v>9392.4500000000007</v>
      </c>
      <c r="E37" s="29">
        <v>7573.1512851798898</v>
      </c>
      <c r="F37" s="29">
        <v>8769.61</v>
      </c>
      <c r="G37" s="29">
        <v>10156.74</v>
      </c>
      <c r="H37" s="29">
        <v>11155.82</v>
      </c>
      <c r="I37" s="29">
        <v>9712.74</v>
      </c>
      <c r="J37" s="29">
        <v>1228.4100000000001</v>
      </c>
      <c r="K37" s="29">
        <v>0</v>
      </c>
      <c r="L37" s="29">
        <v>0</v>
      </c>
      <c r="M37" s="29">
        <v>0</v>
      </c>
      <c r="N37" s="29">
        <v>0</v>
      </c>
      <c r="O37" s="29">
        <v>0</v>
      </c>
      <c r="P37" s="33">
        <v>57988.921285179895</v>
      </c>
    </row>
    <row r="38" spans="1:18" s="2" customFormat="1">
      <c r="A38" s="22">
        <v>310250</v>
      </c>
      <c r="B38" s="23">
        <v>25</v>
      </c>
      <c r="C38" s="24" t="s">
        <v>498</v>
      </c>
      <c r="D38" s="25">
        <v>10331.69</v>
      </c>
      <c r="E38" s="25">
        <v>8383.3393213076506</v>
      </c>
      <c r="F38" s="25">
        <v>9646.57</v>
      </c>
      <c r="G38" s="25">
        <v>11172.41</v>
      </c>
      <c r="H38" s="25">
        <v>12271.4</v>
      </c>
      <c r="I38" s="25">
        <v>10684.01</v>
      </c>
      <c r="J38" s="25">
        <v>11962.21</v>
      </c>
      <c r="K38" s="25">
        <v>15541.71</v>
      </c>
      <c r="L38" s="25">
        <v>13171.53</v>
      </c>
      <c r="M38" s="25">
        <v>1946.57</v>
      </c>
      <c r="N38" s="25">
        <v>0</v>
      </c>
      <c r="O38" s="25">
        <v>0</v>
      </c>
      <c r="P38" s="33">
        <v>105111.43932130764</v>
      </c>
    </row>
    <row r="39" spans="1:18" s="2" customFormat="1">
      <c r="A39" s="26">
        <v>310260</v>
      </c>
      <c r="B39" s="27">
        <v>26</v>
      </c>
      <c r="C39" s="28" t="s">
        <v>56</v>
      </c>
      <c r="D39" s="29">
        <v>12210.18</v>
      </c>
      <c r="E39" s="29">
        <v>9849.2849849285994</v>
      </c>
      <c r="F39" s="29">
        <v>11400.5</v>
      </c>
      <c r="G39" s="29">
        <v>13203.76</v>
      </c>
      <c r="H39" s="29">
        <v>14502.57</v>
      </c>
      <c r="I39" s="29">
        <v>12626.56</v>
      </c>
      <c r="J39" s="29">
        <v>1596.93</v>
      </c>
      <c r="K39" s="29">
        <v>0</v>
      </c>
      <c r="L39" s="29">
        <v>0</v>
      </c>
      <c r="M39" s="29">
        <v>0</v>
      </c>
      <c r="N39" s="29">
        <v>0</v>
      </c>
      <c r="O39" s="29">
        <v>0</v>
      </c>
      <c r="P39" s="33">
        <v>75389.784984928599</v>
      </c>
    </row>
    <row r="40" spans="1:18" s="2" customFormat="1">
      <c r="A40" s="22">
        <v>310270</v>
      </c>
      <c r="B40" s="23">
        <v>27</v>
      </c>
      <c r="C40" s="24" t="s">
        <v>568</v>
      </c>
      <c r="D40" s="25">
        <v>6091.24</v>
      </c>
      <c r="E40" s="25">
        <v>4288.9493156767403</v>
      </c>
      <c r="F40" s="25">
        <v>4932.24</v>
      </c>
      <c r="G40" s="25">
        <v>5660.45</v>
      </c>
      <c r="H40" s="25">
        <v>6205.16</v>
      </c>
      <c r="I40" s="25">
        <v>5402.48</v>
      </c>
      <c r="J40" s="25">
        <v>5304.11</v>
      </c>
      <c r="K40" s="25">
        <v>6768.06</v>
      </c>
      <c r="L40" s="25">
        <v>5735.9</v>
      </c>
      <c r="M40" s="25">
        <v>6642.67</v>
      </c>
      <c r="N40" s="25">
        <v>5449</v>
      </c>
      <c r="O40" s="25">
        <v>6449.4</v>
      </c>
      <c r="P40" s="33">
        <v>68929.659315676734</v>
      </c>
    </row>
    <row r="41" spans="1:18" s="2" customFormat="1">
      <c r="A41" s="26">
        <v>310280</v>
      </c>
      <c r="B41" s="27">
        <v>28</v>
      </c>
      <c r="C41" s="28" t="s">
        <v>569</v>
      </c>
      <c r="D41" s="29">
        <v>9913.11</v>
      </c>
      <c r="E41" s="29">
        <v>7961.5580342877101</v>
      </c>
      <c r="F41" s="29">
        <v>9191.2900000000009</v>
      </c>
      <c r="G41" s="29">
        <v>10637.64</v>
      </c>
      <c r="H41" s="29">
        <v>11682.28</v>
      </c>
      <c r="I41" s="29">
        <v>10171.1</v>
      </c>
      <c r="J41" s="29">
        <v>11284.34</v>
      </c>
      <c r="K41" s="29">
        <v>14643.85</v>
      </c>
      <c r="L41" s="29">
        <v>12410.6</v>
      </c>
      <c r="M41" s="29">
        <v>2275.35</v>
      </c>
      <c r="N41" s="29">
        <v>414.89</v>
      </c>
      <c r="O41" s="29">
        <v>491.06</v>
      </c>
      <c r="P41" s="33">
        <v>101077.06803428773</v>
      </c>
    </row>
    <row r="42" spans="1:18" s="2" customFormat="1">
      <c r="A42" s="22">
        <v>310285</v>
      </c>
      <c r="B42" s="23">
        <v>770</v>
      </c>
      <c r="C42" s="24" t="s">
        <v>570</v>
      </c>
      <c r="D42" s="25">
        <v>51098.94</v>
      </c>
      <c r="E42" s="25">
        <v>35894.729452493499</v>
      </c>
      <c r="F42" s="25">
        <v>41384.199999999997</v>
      </c>
      <c r="G42" s="25">
        <v>47196.32</v>
      </c>
      <c r="H42" s="25">
        <v>51668.03</v>
      </c>
      <c r="I42" s="25">
        <v>44984.42</v>
      </c>
      <c r="J42" s="25">
        <v>40198.660000000003</v>
      </c>
      <c r="K42" s="25">
        <v>50545.23</v>
      </c>
      <c r="L42" s="25">
        <v>42836.88</v>
      </c>
      <c r="M42" s="25">
        <v>49633.96</v>
      </c>
      <c r="N42" s="25">
        <v>40717.89</v>
      </c>
      <c r="O42" s="25">
        <v>48193.47</v>
      </c>
      <c r="P42" s="33">
        <v>544352.7294524936</v>
      </c>
    </row>
    <row r="43" spans="1:18" s="2" customFormat="1">
      <c r="A43" s="26">
        <v>310290</v>
      </c>
      <c r="B43" s="27">
        <v>29</v>
      </c>
      <c r="C43" s="28" t="s">
        <v>571</v>
      </c>
      <c r="D43" s="29">
        <v>12076.03</v>
      </c>
      <c r="E43" s="29">
        <v>7675.4627626891197</v>
      </c>
      <c r="F43" s="29">
        <v>8870.9599999999991</v>
      </c>
      <c r="G43" s="29">
        <v>10272.31</v>
      </c>
      <c r="H43" s="29">
        <v>11282.35</v>
      </c>
      <c r="I43" s="29">
        <v>9822.9</v>
      </c>
      <c r="J43" s="29">
        <v>10973.18</v>
      </c>
      <c r="K43" s="29">
        <v>14252.61</v>
      </c>
      <c r="L43" s="29">
        <v>12079.02</v>
      </c>
      <c r="M43" s="29">
        <v>17281.02</v>
      </c>
      <c r="N43" s="29">
        <v>14570.74</v>
      </c>
      <c r="O43" s="29">
        <v>17245.84</v>
      </c>
      <c r="P43" s="33">
        <v>146402.42276268912</v>
      </c>
    </row>
    <row r="44" spans="1:18" s="2" customFormat="1">
      <c r="A44" s="22">
        <v>310300</v>
      </c>
      <c r="B44" s="23">
        <v>30</v>
      </c>
      <c r="C44" s="24" t="s">
        <v>572</v>
      </c>
      <c r="D44" s="25">
        <v>14275.99</v>
      </c>
      <c r="E44" s="25">
        <v>9193.7862257753404</v>
      </c>
      <c r="F44" s="25">
        <v>10652.67</v>
      </c>
      <c r="G44" s="25">
        <v>12304.25</v>
      </c>
      <c r="H44" s="25">
        <v>13506.81</v>
      </c>
      <c r="I44" s="25">
        <v>11759.61</v>
      </c>
      <c r="J44" s="25">
        <v>12703.85</v>
      </c>
      <c r="K44" s="25">
        <v>16428.72</v>
      </c>
      <c r="L44" s="25">
        <v>13923.28</v>
      </c>
      <c r="M44" s="25">
        <v>19417.900000000001</v>
      </c>
      <c r="N44" s="25">
        <v>16323.76</v>
      </c>
      <c r="O44" s="25">
        <v>19320.71</v>
      </c>
      <c r="P44" s="33">
        <v>169811.33622577533</v>
      </c>
    </row>
    <row r="45" spans="1:18" s="2" customFormat="1">
      <c r="A45" s="26">
        <v>310310</v>
      </c>
      <c r="B45" s="27">
        <v>31</v>
      </c>
      <c r="C45" s="28" t="s">
        <v>573</v>
      </c>
      <c r="D45" s="29">
        <v>9392.4500000000007</v>
      </c>
      <c r="E45" s="29">
        <v>7573.15825398983</v>
      </c>
      <c r="F45" s="29">
        <v>8769.61</v>
      </c>
      <c r="G45" s="29">
        <v>10156.74</v>
      </c>
      <c r="H45" s="29">
        <v>11155.82</v>
      </c>
      <c r="I45" s="29">
        <v>9712.74</v>
      </c>
      <c r="J45" s="29">
        <v>1228.4100000000001</v>
      </c>
      <c r="K45" s="29">
        <v>0</v>
      </c>
      <c r="L45" s="29">
        <v>0</v>
      </c>
      <c r="M45" s="29">
        <v>0</v>
      </c>
      <c r="N45" s="29">
        <v>0</v>
      </c>
      <c r="O45" s="29">
        <v>0</v>
      </c>
      <c r="P45" s="33">
        <v>57988.928253989834</v>
      </c>
    </row>
    <row r="46" spans="1:18" s="2" customFormat="1">
      <c r="A46" s="22">
        <v>310320</v>
      </c>
      <c r="B46" s="23">
        <v>32</v>
      </c>
      <c r="C46" s="24" t="s">
        <v>574</v>
      </c>
      <c r="D46" s="25">
        <v>9392.4500000000007</v>
      </c>
      <c r="E46" s="25">
        <v>7573.1617038950299</v>
      </c>
      <c r="F46" s="25">
        <v>8769.61</v>
      </c>
      <c r="G46" s="25">
        <v>10156.74</v>
      </c>
      <c r="H46" s="25">
        <v>11155.82</v>
      </c>
      <c r="I46" s="25">
        <v>9712.74</v>
      </c>
      <c r="J46" s="25">
        <v>1228.4100000000001</v>
      </c>
      <c r="K46" s="25">
        <v>0</v>
      </c>
      <c r="L46" s="25">
        <v>0</v>
      </c>
      <c r="M46" s="25">
        <v>0</v>
      </c>
      <c r="N46" s="25">
        <v>0</v>
      </c>
      <c r="O46" s="25">
        <v>0</v>
      </c>
      <c r="P46" s="33">
        <v>57988.931703895032</v>
      </c>
    </row>
    <row r="47" spans="1:18" s="2" customFormat="1">
      <c r="A47" s="26">
        <v>310330</v>
      </c>
      <c r="B47" s="27">
        <v>33</v>
      </c>
      <c r="C47" s="28" t="s">
        <v>57</v>
      </c>
      <c r="D47" s="29">
        <v>9392.4500000000007</v>
      </c>
      <c r="E47" s="29">
        <v>7573.1620106304099</v>
      </c>
      <c r="F47" s="29">
        <v>8769.61</v>
      </c>
      <c r="G47" s="29">
        <v>10156.74</v>
      </c>
      <c r="H47" s="29">
        <v>11155.82</v>
      </c>
      <c r="I47" s="29">
        <v>9712.74</v>
      </c>
      <c r="J47" s="29">
        <v>1228.4100000000001</v>
      </c>
      <c r="K47" s="29">
        <v>0</v>
      </c>
      <c r="L47" s="29">
        <v>0</v>
      </c>
      <c r="M47" s="29">
        <v>0</v>
      </c>
      <c r="N47" s="29">
        <v>0</v>
      </c>
      <c r="O47" s="29">
        <v>0</v>
      </c>
      <c r="P47" s="33">
        <v>57988.932010630415</v>
      </c>
    </row>
    <row r="48" spans="1:18" s="2" customFormat="1">
      <c r="A48" s="22">
        <v>310340</v>
      </c>
      <c r="B48" s="23">
        <v>34</v>
      </c>
      <c r="C48" s="24" t="s">
        <v>575</v>
      </c>
      <c r="D48" s="25">
        <v>43600.77</v>
      </c>
      <c r="E48" s="25">
        <v>29632.221738709599</v>
      </c>
      <c r="F48" s="25">
        <v>34377.1</v>
      </c>
      <c r="G48" s="25">
        <v>31164.560000000001</v>
      </c>
      <c r="H48" s="25">
        <v>32216.31</v>
      </c>
      <c r="I48" s="25">
        <v>28048.92</v>
      </c>
      <c r="J48" s="25">
        <v>27538.17</v>
      </c>
      <c r="K48" s="25">
        <v>35138.82</v>
      </c>
      <c r="L48" s="25">
        <v>29780.01</v>
      </c>
      <c r="M48" s="25">
        <v>34547.39</v>
      </c>
      <c r="N48" s="25">
        <v>28346.46</v>
      </c>
      <c r="O48" s="25">
        <v>33550.71</v>
      </c>
      <c r="P48" s="33">
        <v>387941.44173870963</v>
      </c>
    </row>
    <row r="49" spans="1:16" s="2" customFormat="1">
      <c r="A49" s="26">
        <v>310350</v>
      </c>
      <c r="B49" s="27">
        <v>35</v>
      </c>
      <c r="C49" s="28" t="s">
        <v>58</v>
      </c>
      <c r="D49" s="29">
        <v>1111.2</v>
      </c>
      <c r="E49" s="29">
        <v>777.00799667886395</v>
      </c>
      <c r="F49" s="29">
        <v>899.95</v>
      </c>
      <c r="G49" s="29">
        <v>1026.3399999999999</v>
      </c>
      <c r="H49" s="29">
        <v>1123.58</v>
      </c>
      <c r="I49" s="29">
        <v>978.24</v>
      </c>
      <c r="J49" s="29">
        <v>1032.9100000000001</v>
      </c>
      <c r="K49" s="29">
        <v>1331.68</v>
      </c>
      <c r="L49" s="29">
        <v>1128.5899999999999</v>
      </c>
      <c r="M49" s="29">
        <v>1307.67</v>
      </c>
      <c r="N49" s="29">
        <v>1072.76</v>
      </c>
      <c r="O49" s="29">
        <v>1269.72</v>
      </c>
      <c r="P49" s="33">
        <v>13059.647996678863</v>
      </c>
    </row>
    <row r="50" spans="1:16" s="2" customFormat="1">
      <c r="A50" s="22">
        <v>310360</v>
      </c>
      <c r="B50" s="23">
        <v>36</v>
      </c>
      <c r="C50" s="24" t="s">
        <v>59</v>
      </c>
      <c r="D50" s="25">
        <v>9392.4500000000007</v>
      </c>
      <c r="E50" s="25">
        <v>7623.5900186074796</v>
      </c>
      <c r="F50" s="25">
        <v>8769.61</v>
      </c>
      <c r="G50" s="25">
        <v>10156.74</v>
      </c>
      <c r="H50" s="25">
        <v>11155.82</v>
      </c>
      <c r="I50" s="25">
        <v>9712.74</v>
      </c>
      <c r="J50" s="25">
        <v>10874.74</v>
      </c>
      <c r="K50" s="25">
        <v>14128.83</v>
      </c>
      <c r="L50" s="25">
        <v>11974.12</v>
      </c>
      <c r="M50" s="25">
        <v>1769.61</v>
      </c>
      <c r="N50" s="25">
        <v>0</v>
      </c>
      <c r="O50" s="25">
        <v>0</v>
      </c>
      <c r="P50" s="33">
        <v>95558.250018607476</v>
      </c>
    </row>
    <row r="51" spans="1:16" s="2" customFormat="1">
      <c r="A51" s="26">
        <v>310370</v>
      </c>
      <c r="B51" s="27">
        <v>37</v>
      </c>
      <c r="C51" s="28" t="s">
        <v>60</v>
      </c>
      <c r="D51" s="29">
        <v>123682.92</v>
      </c>
      <c r="E51" s="29">
        <v>85060.293907931104</v>
      </c>
      <c r="F51" s="29">
        <v>98350.34</v>
      </c>
      <c r="G51" s="29">
        <v>112473.93</v>
      </c>
      <c r="H51" s="29">
        <v>123204.03</v>
      </c>
      <c r="I51" s="29">
        <v>107266.77</v>
      </c>
      <c r="J51" s="29">
        <v>105564.59</v>
      </c>
      <c r="K51" s="29">
        <v>134748.22</v>
      </c>
      <c r="L51" s="29">
        <v>114198.56</v>
      </c>
      <c r="M51" s="29">
        <v>138889.60999999999</v>
      </c>
      <c r="N51" s="29">
        <v>114728</v>
      </c>
      <c r="O51" s="29">
        <v>135791.43</v>
      </c>
      <c r="P51" s="33">
        <v>1393958.6939079307</v>
      </c>
    </row>
    <row r="52" spans="1:16" s="2" customFormat="1">
      <c r="A52" s="22">
        <v>310375</v>
      </c>
      <c r="B52" s="23">
        <v>725</v>
      </c>
      <c r="C52" s="24" t="s">
        <v>576</v>
      </c>
      <c r="D52" s="25">
        <v>11950.89</v>
      </c>
      <c r="E52" s="25">
        <v>7573.1512741410697</v>
      </c>
      <c r="F52" s="25">
        <v>8769.61</v>
      </c>
      <c r="G52" s="25">
        <v>10156.74</v>
      </c>
      <c r="H52" s="25">
        <v>11155.82</v>
      </c>
      <c r="I52" s="25">
        <v>9712.74</v>
      </c>
      <c r="J52" s="25">
        <v>10874.74</v>
      </c>
      <c r="K52" s="25">
        <v>14128.83</v>
      </c>
      <c r="L52" s="25">
        <v>11974.12</v>
      </c>
      <c r="M52" s="25">
        <v>17159.47</v>
      </c>
      <c r="N52" s="25">
        <v>14471.02</v>
      </c>
      <c r="O52" s="25">
        <v>17127.82</v>
      </c>
      <c r="P52" s="33">
        <v>145054.95127414106</v>
      </c>
    </row>
    <row r="53" spans="1:16" s="2" customFormat="1">
      <c r="A53" s="26">
        <v>310380</v>
      </c>
      <c r="B53" s="27">
        <v>38</v>
      </c>
      <c r="C53" s="28" t="s">
        <v>577</v>
      </c>
      <c r="D53" s="29">
        <v>9392.4500000000007</v>
      </c>
      <c r="E53" s="29">
        <v>7573.1574776174002</v>
      </c>
      <c r="F53" s="29">
        <v>8769.61</v>
      </c>
      <c r="G53" s="29">
        <v>10156.74</v>
      </c>
      <c r="H53" s="29">
        <v>11155.82</v>
      </c>
      <c r="I53" s="29">
        <v>9712.74</v>
      </c>
      <c r="J53" s="29">
        <v>10874.74</v>
      </c>
      <c r="K53" s="29">
        <v>14128.83</v>
      </c>
      <c r="L53" s="29">
        <v>11974.12</v>
      </c>
      <c r="M53" s="29">
        <v>17159.47</v>
      </c>
      <c r="N53" s="29">
        <v>14471.02</v>
      </c>
      <c r="O53" s="29">
        <v>17127.82</v>
      </c>
      <c r="P53" s="33">
        <v>142496.5174776174</v>
      </c>
    </row>
    <row r="54" spans="1:16" s="2" customFormat="1">
      <c r="A54" s="22">
        <v>310390</v>
      </c>
      <c r="B54" s="23">
        <v>39</v>
      </c>
      <c r="C54" s="24" t="s">
        <v>578</v>
      </c>
      <c r="D54" s="25">
        <v>0</v>
      </c>
      <c r="E54" s="25">
        <v>0</v>
      </c>
      <c r="F54" s="25">
        <v>0</v>
      </c>
      <c r="G54" s="25">
        <v>0</v>
      </c>
      <c r="H54" s="25">
        <v>0</v>
      </c>
      <c r="I54" s="25">
        <v>0</v>
      </c>
      <c r="J54" s="25">
        <v>0</v>
      </c>
      <c r="K54" s="25">
        <v>0</v>
      </c>
      <c r="L54" s="25">
        <v>0</v>
      </c>
      <c r="M54" s="25">
        <v>0</v>
      </c>
      <c r="N54" s="25">
        <v>0</v>
      </c>
      <c r="O54" s="25">
        <v>0</v>
      </c>
      <c r="P54" s="33">
        <v>0</v>
      </c>
    </row>
    <row r="55" spans="1:16" s="2" customFormat="1">
      <c r="A55" s="26">
        <v>310400</v>
      </c>
      <c r="B55" s="27">
        <v>40</v>
      </c>
      <c r="C55" s="28" t="s">
        <v>579</v>
      </c>
      <c r="D55" s="29">
        <v>25036.02</v>
      </c>
      <c r="E55" s="29">
        <v>15936.6286444208</v>
      </c>
      <c r="F55" s="29">
        <v>18457.82</v>
      </c>
      <c r="G55" s="29">
        <v>21361.07</v>
      </c>
      <c r="H55" s="29">
        <v>23458.5</v>
      </c>
      <c r="I55" s="29">
        <v>20423.990000000002</v>
      </c>
      <c r="J55" s="29">
        <v>22641.75</v>
      </c>
      <c r="K55" s="29">
        <v>29379.59</v>
      </c>
      <c r="L55" s="29">
        <v>24899.08</v>
      </c>
      <c r="M55" s="29">
        <v>20030.79</v>
      </c>
      <c r="N55" s="29">
        <v>15374.83</v>
      </c>
      <c r="O55" s="29">
        <v>18197.560000000001</v>
      </c>
      <c r="P55" s="33">
        <v>255197.62864442077</v>
      </c>
    </row>
    <row r="56" spans="1:16" s="2" customFormat="1">
      <c r="A56" s="22">
        <v>310410</v>
      </c>
      <c r="B56" s="23">
        <v>41</v>
      </c>
      <c r="C56" s="24" t="s">
        <v>61</v>
      </c>
      <c r="D56" s="25">
        <v>11950.89</v>
      </c>
      <c r="E56" s="25">
        <v>7584.9484821476499</v>
      </c>
      <c r="F56" s="25">
        <v>8769.61</v>
      </c>
      <c r="G56" s="25">
        <v>10156.74</v>
      </c>
      <c r="H56" s="25">
        <v>11155.82</v>
      </c>
      <c r="I56" s="25">
        <v>9712.74</v>
      </c>
      <c r="J56" s="25">
        <v>10874.74</v>
      </c>
      <c r="K56" s="25">
        <v>14128.83</v>
      </c>
      <c r="L56" s="25">
        <v>11974.12</v>
      </c>
      <c r="M56" s="25">
        <v>17159.47</v>
      </c>
      <c r="N56" s="25">
        <v>14471.02</v>
      </c>
      <c r="O56" s="25">
        <v>17127.82</v>
      </c>
      <c r="P56" s="33">
        <v>145066.74848214764</v>
      </c>
    </row>
    <row r="57" spans="1:16" s="2" customFormat="1">
      <c r="A57" s="26">
        <v>310420</v>
      </c>
      <c r="B57" s="27">
        <v>42</v>
      </c>
      <c r="C57" s="28" t="s">
        <v>62</v>
      </c>
      <c r="D57" s="29">
        <v>16245.52</v>
      </c>
      <c r="E57" s="29">
        <v>10577.0402922552</v>
      </c>
      <c r="F57" s="29">
        <v>12247.76</v>
      </c>
      <c r="G57" s="29">
        <v>14123.36</v>
      </c>
      <c r="H57" s="29">
        <v>15498.27</v>
      </c>
      <c r="I57" s="29">
        <v>13493.47</v>
      </c>
      <c r="J57" s="29">
        <v>14295</v>
      </c>
      <c r="K57" s="29">
        <v>18438.07</v>
      </c>
      <c r="L57" s="29">
        <v>15626.19</v>
      </c>
      <c r="M57" s="29">
        <v>21391.02</v>
      </c>
      <c r="N57" s="29">
        <v>17942.43</v>
      </c>
      <c r="O57" s="29">
        <v>21236.57</v>
      </c>
      <c r="P57" s="33">
        <v>191114.70029225521</v>
      </c>
    </row>
    <row r="58" spans="1:16" s="2" customFormat="1">
      <c r="A58" s="22">
        <v>310430</v>
      </c>
      <c r="B58" s="23">
        <v>43</v>
      </c>
      <c r="C58" s="24" t="s">
        <v>63</v>
      </c>
      <c r="D58" s="25">
        <v>0</v>
      </c>
      <c r="E58" s="25">
        <v>0</v>
      </c>
      <c r="F58" s="25">
        <v>0</v>
      </c>
      <c r="G58" s="25">
        <v>0</v>
      </c>
      <c r="H58" s="25">
        <v>0</v>
      </c>
      <c r="I58" s="25">
        <v>0</v>
      </c>
      <c r="J58" s="25">
        <v>0</v>
      </c>
      <c r="K58" s="25">
        <v>0</v>
      </c>
      <c r="L58" s="25">
        <v>0</v>
      </c>
      <c r="M58" s="25">
        <v>0</v>
      </c>
      <c r="N58" s="25">
        <v>0</v>
      </c>
      <c r="O58" s="25">
        <v>0</v>
      </c>
      <c r="P58" s="33">
        <v>0</v>
      </c>
    </row>
    <row r="59" spans="1:16" s="2" customFormat="1">
      <c r="A59" s="26">
        <v>310440</v>
      </c>
      <c r="B59" s="27">
        <v>44</v>
      </c>
      <c r="C59" s="28" t="s">
        <v>64</v>
      </c>
      <c r="D59" s="29">
        <v>16600.169999999998</v>
      </c>
      <c r="E59" s="29">
        <v>12663.586984498799</v>
      </c>
      <c r="F59" s="29">
        <v>14607.03</v>
      </c>
      <c r="G59" s="29">
        <v>16813.98</v>
      </c>
      <c r="H59" s="29">
        <v>18443.810000000001</v>
      </c>
      <c r="I59" s="29">
        <v>16057.98</v>
      </c>
      <c r="J59" s="29">
        <v>16544.93</v>
      </c>
      <c r="K59" s="29">
        <v>21258.44</v>
      </c>
      <c r="L59" s="29">
        <v>18016.439999999999</v>
      </c>
      <c r="M59" s="29">
        <v>24160.55</v>
      </c>
      <c r="N59" s="29">
        <v>20214.45</v>
      </c>
      <c r="O59" s="29">
        <v>23925.72</v>
      </c>
      <c r="P59" s="33">
        <v>219307.0869844988</v>
      </c>
    </row>
    <row r="60" spans="1:16" s="2" customFormat="1">
      <c r="A60" s="22">
        <v>310445</v>
      </c>
      <c r="B60" s="23">
        <v>771</v>
      </c>
      <c r="C60" s="24" t="s">
        <v>65</v>
      </c>
      <c r="D60" s="25">
        <v>32140.14</v>
      </c>
      <c r="E60" s="25">
        <v>22571.371390194399</v>
      </c>
      <c r="F60" s="25">
        <v>26029.78</v>
      </c>
      <c r="G60" s="25">
        <v>29685.47</v>
      </c>
      <c r="H60" s="25">
        <v>32498.09</v>
      </c>
      <c r="I60" s="25">
        <v>28294.240000000002</v>
      </c>
      <c r="J60" s="25">
        <v>28425.7</v>
      </c>
      <c r="K60" s="25">
        <v>36393.33</v>
      </c>
      <c r="L60" s="25">
        <v>30843.19</v>
      </c>
      <c r="M60" s="25">
        <v>35737.199999999997</v>
      </c>
      <c r="N60" s="25">
        <v>29317.49</v>
      </c>
      <c r="O60" s="25">
        <v>34700.019999999997</v>
      </c>
      <c r="P60" s="33">
        <v>366636.02139019442</v>
      </c>
    </row>
    <row r="61" spans="1:16" s="2" customFormat="1">
      <c r="A61" s="26">
        <v>310450</v>
      </c>
      <c r="B61" s="27">
        <v>45</v>
      </c>
      <c r="C61" s="28" t="s">
        <v>66</v>
      </c>
      <c r="D61" s="29">
        <v>12602.08</v>
      </c>
      <c r="E61" s="29">
        <v>9787.7720298063705</v>
      </c>
      <c r="F61" s="29">
        <v>11369.04</v>
      </c>
      <c r="G61" s="29">
        <v>13121.24</v>
      </c>
      <c r="H61" s="29">
        <v>14401.2</v>
      </c>
      <c r="I61" s="29">
        <v>12538.31</v>
      </c>
      <c r="J61" s="29">
        <v>3860.4</v>
      </c>
      <c r="K61" s="29">
        <v>3331.62</v>
      </c>
      <c r="L61" s="29">
        <v>2823.53</v>
      </c>
      <c r="M61" s="29">
        <v>3271.55</v>
      </c>
      <c r="N61" s="29">
        <v>2683.86</v>
      </c>
      <c r="O61" s="29">
        <v>3176.6</v>
      </c>
      <c r="P61" s="33">
        <v>92967.202029806373</v>
      </c>
    </row>
    <row r="62" spans="1:16" s="2" customFormat="1">
      <c r="A62" s="22">
        <v>310460</v>
      </c>
      <c r="B62" s="23">
        <v>46</v>
      </c>
      <c r="C62" s="24" t="s">
        <v>67</v>
      </c>
      <c r="D62" s="25">
        <v>11950.89</v>
      </c>
      <c r="E62" s="25">
        <v>7590.9287518690198</v>
      </c>
      <c r="F62" s="25">
        <v>8769.61</v>
      </c>
      <c r="G62" s="25">
        <v>13817.99</v>
      </c>
      <c r="H62" s="25">
        <v>16029.59</v>
      </c>
      <c r="I62" s="25">
        <v>13956.05</v>
      </c>
      <c r="J62" s="25">
        <v>14666.62</v>
      </c>
      <c r="K62" s="25">
        <v>18896.68</v>
      </c>
      <c r="L62" s="25">
        <v>16014.86</v>
      </c>
      <c r="M62" s="25">
        <v>21841.37</v>
      </c>
      <c r="N62" s="25">
        <v>18311.88</v>
      </c>
      <c r="O62" s="25">
        <v>21673.84</v>
      </c>
      <c r="P62" s="33">
        <v>183520.30875186902</v>
      </c>
    </row>
    <row r="63" spans="1:16" s="2" customFormat="1">
      <c r="A63" s="26">
        <v>310470</v>
      </c>
      <c r="B63" s="27">
        <v>47</v>
      </c>
      <c r="C63" s="28" t="s">
        <v>580</v>
      </c>
      <c r="D63" s="29">
        <v>0</v>
      </c>
      <c r="E63" s="29">
        <v>0</v>
      </c>
      <c r="F63" s="29">
        <v>0</v>
      </c>
      <c r="G63" s="29">
        <v>0</v>
      </c>
      <c r="H63" s="29">
        <v>0</v>
      </c>
      <c r="I63" s="29">
        <v>0</v>
      </c>
      <c r="J63" s="29">
        <v>0</v>
      </c>
      <c r="K63" s="29">
        <v>0</v>
      </c>
      <c r="L63" s="29">
        <v>0</v>
      </c>
      <c r="M63" s="29">
        <v>0</v>
      </c>
      <c r="N63" s="29">
        <v>0</v>
      </c>
      <c r="O63" s="29">
        <v>0</v>
      </c>
      <c r="P63" s="33">
        <v>0</v>
      </c>
    </row>
    <row r="64" spans="1:16" s="2" customFormat="1">
      <c r="A64" s="22">
        <v>310480</v>
      </c>
      <c r="B64" s="23">
        <v>48</v>
      </c>
      <c r="C64" s="24" t="s">
        <v>461</v>
      </c>
      <c r="D64" s="25">
        <v>297.12</v>
      </c>
      <c r="E64" s="25">
        <v>208.84197395875799</v>
      </c>
      <c r="F64" s="25">
        <v>240.62</v>
      </c>
      <c r="G64" s="25">
        <v>276.14999999999998</v>
      </c>
      <c r="H64" s="25">
        <v>302.72000000000003</v>
      </c>
      <c r="I64" s="25">
        <v>263.56</v>
      </c>
      <c r="J64" s="25">
        <v>258.76</v>
      </c>
      <c r="K64" s="25">
        <v>330.18</v>
      </c>
      <c r="L64" s="25">
        <v>279.83</v>
      </c>
      <c r="M64" s="25">
        <v>324.62</v>
      </c>
      <c r="N64" s="25">
        <v>266.36</v>
      </c>
      <c r="O64" s="25">
        <v>315.26</v>
      </c>
      <c r="P64" s="33">
        <v>3364.0219739587583</v>
      </c>
    </row>
    <row r="65" spans="1:16" s="2" customFormat="1">
      <c r="A65" s="26">
        <v>310490</v>
      </c>
      <c r="B65" s="27">
        <v>49</v>
      </c>
      <c r="C65" s="28" t="s">
        <v>68</v>
      </c>
      <c r="D65" s="29">
        <v>53149.79</v>
      </c>
      <c r="E65" s="29">
        <v>38224.8020958583</v>
      </c>
      <c r="F65" s="29">
        <v>44207.97</v>
      </c>
      <c r="G65" s="29">
        <v>50572.160000000003</v>
      </c>
      <c r="H65" s="29">
        <v>55400.49</v>
      </c>
      <c r="I65" s="29">
        <v>48234.06</v>
      </c>
      <c r="J65" s="29">
        <v>47566.9</v>
      </c>
      <c r="K65" s="29">
        <v>60735.4</v>
      </c>
      <c r="L65" s="29">
        <v>51473</v>
      </c>
      <c r="M65" s="29">
        <v>62925.78</v>
      </c>
      <c r="N65" s="29">
        <v>52016.03</v>
      </c>
      <c r="O65" s="29">
        <v>61565.89</v>
      </c>
      <c r="P65" s="33">
        <v>626072.27209585835</v>
      </c>
    </row>
    <row r="66" spans="1:16" s="2" customFormat="1">
      <c r="A66" s="22">
        <v>310500</v>
      </c>
      <c r="B66" s="23">
        <v>50</v>
      </c>
      <c r="C66" s="24" t="s">
        <v>69</v>
      </c>
      <c r="D66" s="25">
        <v>11950.89</v>
      </c>
      <c r="E66" s="25">
        <v>7609.1745886358804</v>
      </c>
      <c r="F66" s="25">
        <v>8769.61</v>
      </c>
      <c r="G66" s="25">
        <v>10156.74</v>
      </c>
      <c r="H66" s="25">
        <v>11155.82</v>
      </c>
      <c r="I66" s="25">
        <v>9712.74</v>
      </c>
      <c r="J66" s="25">
        <v>10874.74</v>
      </c>
      <c r="K66" s="25">
        <v>14128.83</v>
      </c>
      <c r="L66" s="25">
        <v>11974.12</v>
      </c>
      <c r="M66" s="25">
        <v>17159.47</v>
      </c>
      <c r="N66" s="25">
        <v>14471.02</v>
      </c>
      <c r="O66" s="25">
        <v>17127.82</v>
      </c>
      <c r="P66" s="33">
        <v>145090.97458863587</v>
      </c>
    </row>
    <row r="67" spans="1:16" s="2" customFormat="1">
      <c r="A67" s="26">
        <v>310510</v>
      </c>
      <c r="B67" s="27">
        <v>51</v>
      </c>
      <c r="C67" s="28" t="s">
        <v>581</v>
      </c>
      <c r="D67" s="29">
        <v>11950.89</v>
      </c>
      <c r="E67" s="29">
        <v>7573.7366020678401</v>
      </c>
      <c r="F67" s="29">
        <v>8769.61</v>
      </c>
      <c r="G67" s="29">
        <v>10156.74</v>
      </c>
      <c r="H67" s="29">
        <v>11155.82</v>
      </c>
      <c r="I67" s="29">
        <v>9712.74</v>
      </c>
      <c r="J67" s="29">
        <v>10874.74</v>
      </c>
      <c r="K67" s="29">
        <v>14128.83</v>
      </c>
      <c r="L67" s="29">
        <v>11974.12</v>
      </c>
      <c r="M67" s="29">
        <v>17159.47</v>
      </c>
      <c r="N67" s="29">
        <v>14471.02</v>
      </c>
      <c r="O67" s="29">
        <v>17127.82</v>
      </c>
      <c r="P67" s="33">
        <v>145055.53660206785</v>
      </c>
    </row>
    <row r="68" spans="1:16" s="2" customFormat="1">
      <c r="A68" s="22">
        <v>310520</v>
      </c>
      <c r="B68" s="23">
        <v>52</v>
      </c>
      <c r="C68" s="24" t="s">
        <v>70</v>
      </c>
      <c r="D68" s="25">
        <v>15753.28</v>
      </c>
      <c r="E68" s="25">
        <v>10978.1943115949</v>
      </c>
      <c r="F68" s="25">
        <v>12758.32</v>
      </c>
      <c r="G68" s="25">
        <v>14550.14</v>
      </c>
      <c r="H68" s="25">
        <v>15928.72</v>
      </c>
      <c r="I68" s="25">
        <v>13868.24</v>
      </c>
      <c r="J68" s="25">
        <v>40217.56</v>
      </c>
      <c r="K68" s="25">
        <v>56337.01</v>
      </c>
      <c r="L68" s="25">
        <v>47745.38</v>
      </c>
      <c r="M68" s="25">
        <v>55321.32</v>
      </c>
      <c r="N68" s="25">
        <v>45383.59</v>
      </c>
      <c r="O68" s="25">
        <v>53715.76</v>
      </c>
      <c r="P68" s="33">
        <v>382557.51431159489</v>
      </c>
    </row>
    <row r="69" spans="1:16" s="2" customFormat="1">
      <c r="A69" s="26">
        <v>310530</v>
      </c>
      <c r="B69" s="27">
        <v>53</v>
      </c>
      <c r="C69" s="28" t="s">
        <v>499</v>
      </c>
      <c r="D69" s="29">
        <v>0</v>
      </c>
      <c r="E69" s="29">
        <v>0</v>
      </c>
      <c r="F69" s="29">
        <v>0</v>
      </c>
      <c r="G69" s="29">
        <v>0</v>
      </c>
      <c r="H69" s="29">
        <v>0</v>
      </c>
      <c r="I69" s="29">
        <v>0</v>
      </c>
      <c r="J69" s="29">
        <v>0</v>
      </c>
      <c r="K69" s="29">
        <v>0</v>
      </c>
      <c r="L69" s="29">
        <v>0</v>
      </c>
      <c r="M69" s="29">
        <v>0</v>
      </c>
      <c r="N69" s="29">
        <v>0</v>
      </c>
      <c r="O69" s="29">
        <v>0</v>
      </c>
      <c r="P69" s="33">
        <v>0</v>
      </c>
    </row>
    <row r="70" spans="1:16" s="2" customFormat="1">
      <c r="A70" s="22">
        <v>310540</v>
      </c>
      <c r="B70" s="23">
        <v>54</v>
      </c>
      <c r="C70" s="24" t="s">
        <v>582</v>
      </c>
      <c r="D70" s="25">
        <v>62.92</v>
      </c>
      <c r="E70" s="25">
        <v>44.010039158786</v>
      </c>
      <c r="F70" s="25">
        <v>50.96</v>
      </c>
      <c r="G70" s="25">
        <v>58.12</v>
      </c>
      <c r="H70" s="25">
        <v>63.62</v>
      </c>
      <c r="I70" s="25">
        <v>55.39</v>
      </c>
      <c r="J70" s="25">
        <v>40.39</v>
      </c>
      <c r="K70" s="25">
        <v>48.9</v>
      </c>
      <c r="L70" s="25">
        <v>41.45</v>
      </c>
      <c r="M70" s="25">
        <v>48.02</v>
      </c>
      <c r="N70" s="25">
        <v>39.4</v>
      </c>
      <c r="O70" s="25">
        <v>46.63</v>
      </c>
      <c r="P70" s="33">
        <v>599.81003915878591</v>
      </c>
    </row>
    <row r="71" spans="1:16" s="2" customFormat="1">
      <c r="A71" s="26">
        <v>310550</v>
      </c>
      <c r="B71" s="27">
        <v>55</v>
      </c>
      <c r="C71" s="28" t="s">
        <v>583</v>
      </c>
      <c r="D71" s="29">
        <v>9392.4500000000007</v>
      </c>
      <c r="E71" s="29">
        <v>7593.1291604328298</v>
      </c>
      <c r="F71" s="29">
        <v>8769.61</v>
      </c>
      <c r="G71" s="29">
        <v>10156.74</v>
      </c>
      <c r="H71" s="29">
        <v>11155.82</v>
      </c>
      <c r="I71" s="29">
        <v>9712.74</v>
      </c>
      <c r="J71" s="29">
        <v>10874.74</v>
      </c>
      <c r="K71" s="29">
        <v>14128.83</v>
      </c>
      <c r="L71" s="29">
        <v>11974.12</v>
      </c>
      <c r="M71" s="29">
        <v>1769.61</v>
      </c>
      <c r="N71" s="29">
        <v>0</v>
      </c>
      <c r="O71" s="29">
        <v>0</v>
      </c>
      <c r="P71" s="33">
        <v>95527.789160432832</v>
      </c>
    </row>
    <row r="72" spans="1:16" s="2" customFormat="1">
      <c r="A72" s="22">
        <v>310560</v>
      </c>
      <c r="B72" s="23">
        <v>56</v>
      </c>
      <c r="C72" s="24" t="s">
        <v>71</v>
      </c>
      <c r="D72" s="25">
        <v>11950.89</v>
      </c>
      <c r="E72" s="25">
        <v>7573.5009496552002</v>
      </c>
      <c r="F72" s="25">
        <v>8769.61</v>
      </c>
      <c r="G72" s="25">
        <v>10156.74</v>
      </c>
      <c r="H72" s="25">
        <v>11155.82</v>
      </c>
      <c r="I72" s="25">
        <v>9712.74</v>
      </c>
      <c r="J72" s="25">
        <v>10874.74</v>
      </c>
      <c r="K72" s="25">
        <v>14128.83</v>
      </c>
      <c r="L72" s="25">
        <v>11974.12</v>
      </c>
      <c r="M72" s="25">
        <v>1769.61</v>
      </c>
      <c r="N72" s="25">
        <v>0</v>
      </c>
      <c r="O72" s="25">
        <v>0</v>
      </c>
      <c r="P72" s="33">
        <v>98066.6009496552</v>
      </c>
    </row>
    <row r="73" spans="1:16" s="2" customFormat="1">
      <c r="A73" s="26">
        <v>310570</v>
      </c>
      <c r="B73" s="27">
        <v>57</v>
      </c>
      <c r="C73" s="28" t="s">
        <v>72</v>
      </c>
      <c r="D73" s="29">
        <v>0</v>
      </c>
      <c r="E73" s="29">
        <v>0</v>
      </c>
      <c r="F73" s="29">
        <v>0</v>
      </c>
      <c r="G73" s="29">
        <v>0</v>
      </c>
      <c r="H73" s="29">
        <v>0</v>
      </c>
      <c r="I73" s="29">
        <v>0</v>
      </c>
      <c r="J73" s="29">
        <v>0</v>
      </c>
      <c r="K73" s="29">
        <v>0</v>
      </c>
      <c r="L73" s="29">
        <v>0</v>
      </c>
      <c r="M73" s="29">
        <v>0</v>
      </c>
      <c r="N73" s="29">
        <v>0</v>
      </c>
      <c r="O73" s="29">
        <v>0</v>
      </c>
      <c r="P73" s="33">
        <v>0</v>
      </c>
    </row>
    <row r="74" spans="1:16" s="2" customFormat="1">
      <c r="A74" s="22">
        <v>310590</v>
      </c>
      <c r="B74" s="23">
        <v>59</v>
      </c>
      <c r="C74" s="24" t="s">
        <v>73</v>
      </c>
      <c r="D74" s="25">
        <v>13145.98</v>
      </c>
      <c r="E74" s="25">
        <v>8334.5839306202397</v>
      </c>
      <c r="F74" s="25">
        <v>9646.57</v>
      </c>
      <c r="G74" s="25">
        <v>11172.41</v>
      </c>
      <c r="H74" s="25">
        <v>12271.4</v>
      </c>
      <c r="I74" s="25">
        <v>10684.01</v>
      </c>
      <c r="J74" s="25">
        <v>11962.21</v>
      </c>
      <c r="K74" s="25">
        <v>15541.71</v>
      </c>
      <c r="L74" s="25">
        <v>13171.53</v>
      </c>
      <c r="M74" s="25">
        <v>18875.419999999998</v>
      </c>
      <c r="N74" s="25">
        <v>15918.12</v>
      </c>
      <c r="O74" s="25">
        <v>18840.61</v>
      </c>
      <c r="P74" s="33">
        <v>159564.55393062026</v>
      </c>
    </row>
    <row r="75" spans="1:16" s="2" customFormat="1">
      <c r="A75" s="26">
        <v>310600</v>
      </c>
      <c r="B75" s="27">
        <v>60</v>
      </c>
      <c r="C75" s="28" t="s">
        <v>462</v>
      </c>
      <c r="D75" s="29">
        <v>0</v>
      </c>
      <c r="E75" s="29">
        <v>0</v>
      </c>
      <c r="F75" s="29">
        <v>0</v>
      </c>
      <c r="G75" s="29">
        <v>0</v>
      </c>
      <c r="H75" s="29">
        <v>0</v>
      </c>
      <c r="I75" s="29">
        <v>0</v>
      </c>
      <c r="J75" s="29">
        <v>0</v>
      </c>
      <c r="K75" s="29">
        <v>0</v>
      </c>
      <c r="L75" s="29">
        <v>0</v>
      </c>
      <c r="M75" s="29">
        <v>0</v>
      </c>
      <c r="N75" s="29">
        <v>0</v>
      </c>
      <c r="O75" s="29">
        <v>0</v>
      </c>
      <c r="P75" s="33">
        <v>0</v>
      </c>
    </row>
    <row r="76" spans="1:16" s="2" customFormat="1">
      <c r="A76" s="22">
        <v>310610</v>
      </c>
      <c r="B76" s="23">
        <v>61</v>
      </c>
      <c r="C76" s="24" t="s">
        <v>74</v>
      </c>
      <c r="D76" s="25">
        <v>9392.4500000000007</v>
      </c>
      <c r="E76" s="25">
        <v>7558.2485542089798</v>
      </c>
      <c r="F76" s="25">
        <v>8769.61</v>
      </c>
      <c r="G76" s="25">
        <v>10156.74</v>
      </c>
      <c r="H76" s="25">
        <v>11155.82</v>
      </c>
      <c r="I76" s="25">
        <v>9712.74</v>
      </c>
      <c r="J76" s="25">
        <v>10874.74</v>
      </c>
      <c r="K76" s="25">
        <v>14128.83</v>
      </c>
      <c r="L76" s="25">
        <v>11974.12</v>
      </c>
      <c r="M76" s="25">
        <v>1769.61</v>
      </c>
      <c r="N76" s="25">
        <v>0</v>
      </c>
      <c r="O76" s="25">
        <v>0</v>
      </c>
      <c r="P76" s="33">
        <v>95492.908554208974</v>
      </c>
    </row>
    <row r="77" spans="1:16" s="2" customFormat="1">
      <c r="A77" s="26">
        <v>310620</v>
      </c>
      <c r="B77" s="27">
        <v>62</v>
      </c>
      <c r="C77" s="28" t="s">
        <v>75</v>
      </c>
      <c r="D77" s="29">
        <v>15295.57</v>
      </c>
      <c r="E77" s="29">
        <v>10693.1700067285</v>
      </c>
      <c r="F77" s="29">
        <v>12387.63</v>
      </c>
      <c r="G77" s="29">
        <v>14127.38</v>
      </c>
      <c r="H77" s="29">
        <v>15465.91</v>
      </c>
      <c r="I77" s="29">
        <v>13465.29</v>
      </c>
      <c r="J77" s="29">
        <v>11599.92</v>
      </c>
      <c r="K77" s="29">
        <v>14495.84</v>
      </c>
      <c r="L77" s="29">
        <v>12285.17</v>
      </c>
      <c r="M77" s="29">
        <v>14234.5</v>
      </c>
      <c r="N77" s="29">
        <v>11677.46</v>
      </c>
      <c r="O77" s="29">
        <v>13821.38</v>
      </c>
      <c r="P77" s="33">
        <v>159549.22000672849</v>
      </c>
    </row>
    <row r="78" spans="1:16" s="2" customFormat="1">
      <c r="A78" s="22">
        <v>310630</v>
      </c>
      <c r="B78" s="23">
        <v>63</v>
      </c>
      <c r="C78" s="24" t="s">
        <v>76</v>
      </c>
      <c r="D78" s="25">
        <v>9392.4500000000007</v>
      </c>
      <c r="E78" s="25">
        <v>7574.9628478641098</v>
      </c>
      <c r="F78" s="25">
        <v>8769.61</v>
      </c>
      <c r="G78" s="25">
        <v>10156.74</v>
      </c>
      <c r="H78" s="25">
        <v>11155.82</v>
      </c>
      <c r="I78" s="25">
        <v>9712.74</v>
      </c>
      <c r="J78" s="25">
        <v>7711.9</v>
      </c>
      <c r="K78" s="25">
        <v>9496.27</v>
      </c>
      <c r="L78" s="25">
        <v>8048.05</v>
      </c>
      <c r="M78" s="25">
        <v>9325.06</v>
      </c>
      <c r="N78" s="25">
        <v>7649.94</v>
      </c>
      <c r="O78" s="25">
        <v>9054.43</v>
      </c>
      <c r="P78" s="33">
        <v>108047.97284786412</v>
      </c>
    </row>
    <row r="79" spans="1:16" s="2" customFormat="1">
      <c r="A79" s="26">
        <v>310640</v>
      </c>
      <c r="B79" s="27">
        <v>64</v>
      </c>
      <c r="C79" s="28" t="s">
        <v>77</v>
      </c>
      <c r="D79" s="29">
        <v>11950.89</v>
      </c>
      <c r="E79" s="29">
        <v>7573.1541139804203</v>
      </c>
      <c r="F79" s="29">
        <v>8769.61</v>
      </c>
      <c r="G79" s="29">
        <v>10156.74</v>
      </c>
      <c r="H79" s="29">
        <v>11155.82</v>
      </c>
      <c r="I79" s="29">
        <v>9712.74</v>
      </c>
      <c r="J79" s="29">
        <v>10874.74</v>
      </c>
      <c r="K79" s="29">
        <v>14128.83</v>
      </c>
      <c r="L79" s="29">
        <v>11974.12</v>
      </c>
      <c r="M79" s="29">
        <v>1769.61</v>
      </c>
      <c r="N79" s="29">
        <v>0</v>
      </c>
      <c r="O79" s="29">
        <v>0</v>
      </c>
      <c r="P79" s="33">
        <v>98066.254113980423</v>
      </c>
    </row>
    <row r="80" spans="1:16" s="2" customFormat="1">
      <c r="A80" s="22">
        <v>310650</v>
      </c>
      <c r="B80" s="23">
        <v>65</v>
      </c>
      <c r="C80" s="24" t="s">
        <v>78</v>
      </c>
      <c r="D80" s="25">
        <v>22079.26</v>
      </c>
      <c r="E80" s="25">
        <v>15343.002071958999</v>
      </c>
      <c r="F80" s="25">
        <v>17880.09</v>
      </c>
      <c r="G80" s="25">
        <v>20519.96</v>
      </c>
      <c r="H80" s="25">
        <v>22494.61</v>
      </c>
      <c r="I80" s="25">
        <v>19584.78</v>
      </c>
      <c r="J80" s="25">
        <v>19228.16</v>
      </c>
      <c r="K80" s="25">
        <v>24535.22</v>
      </c>
      <c r="L80" s="25">
        <v>20793.490000000002</v>
      </c>
      <c r="M80" s="25">
        <v>24122.25</v>
      </c>
      <c r="N80" s="25">
        <v>19792.54</v>
      </c>
      <c r="O80" s="25">
        <v>23426.34</v>
      </c>
      <c r="P80" s="33">
        <v>249799.70207195898</v>
      </c>
    </row>
    <row r="81" spans="1:16" s="2" customFormat="1">
      <c r="A81" s="26">
        <v>310660</v>
      </c>
      <c r="B81" s="27">
        <v>66</v>
      </c>
      <c r="C81" s="28" t="s">
        <v>584</v>
      </c>
      <c r="D81" s="29">
        <v>12885.58</v>
      </c>
      <c r="E81" s="29">
        <v>8956.9952026713599</v>
      </c>
      <c r="F81" s="29">
        <v>10435.82</v>
      </c>
      <c r="G81" s="29">
        <v>11901.46</v>
      </c>
      <c r="H81" s="29">
        <v>13029.09</v>
      </c>
      <c r="I81" s="29">
        <v>11343.69</v>
      </c>
      <c r="J81" s="29">
        <v>10136.870000000001</v>
      </c>
      <c r="K81" s="29">
        <v>12745.95</v>
      </c>
      <c r="L81" s="29">
        <v>10802.14</v>
      </c>
      <c r="M81" s="29">
        <v>12516.16</v>
      </c>
      <c r="N81" s="29">
        <v>10267.799999999999</v>
      </c>
      <c r="O81" s="29">
        <v>12152.91</v>
      </c>
      <c r="P81" s="33">
        <v>137174.46520267136</v>
      </c>
    </row>
    <row r="82" spans="1:16" s="2" customFormat="1">
      <c r="A82" s="22">
        <v>310665</v>
      </c>
      <c r="B82" s="23">
        <v>772</v>
      </c>
      <c r="C82" s="24" t="s">
        <v>79</v>
      </c>
      <c r="D82" s="25">
        <v>539.94000000000005</v>
      </c>
      <c r="E82" s="25">
        <v>379.03932807372701</v>
      </c>
      <c r="F82" s="25">
        <v>437.27</v>
      </c>
      <c r="G82" s="25">
        <v>501.83</v>
      </c>
      <c r="H82" s="25">
        <v>550.12</v>
      </c>
      <c r="I82" s="25">
        <v>478.96</v>
      </c>
      <c r="J82" s="25">
        <v>470.24</v>
      </c>
      <c r="K82" s="25">
        <v>600.02</v>
      </c>
      <c r="L82" s="25">
        <v>508.52</v>
      </c>
      <c r="M82" s="25">
        <v>589.91999999999996</v>
      </c>
      <c r="N82" s="25">
        <v>484.04</v>
      </c>
      <c r="O82" s="25">
        <v>572.9</v>
      </c>
      <c r="P82" s="33">
        <v>6112.7993280737264</v>
      </c>
    </row>
    <row r="83" spans="1:16" s="2" customFormat="1">
      <c r="A83" s="26">
        <v>310670</v>
      </c>
      <c r="B83" s="27">
        <v>67</v>
      </c>
      <c r="C83" s="28" t="s">
        <v>585</v>
      </c>
      <c r="D83" s="29">
        <v>12741.75</v>
      </c>
      <c r="E83" s="29">
        <v>8125.1685119410104</v>
      </c>
      <c r="F83" s="29">
        <v>9410.1200000000008</v>
      </c>
      <c r="G83" s="29">
        <v>10887.19</v>
      </c>
      <c r="H83" s="29">
        <v>11955.49</v>
      </c>
      <c r="I83" s="29">
        <v>10408.959999999999</v>
      </c>
      <c r="J83" s="29">
        <v>11478.6</v>
      </c>
      <c r="K83" s="29">
        <v>14884.32</v>
      </c>
      <c r="L83" s="29">
        <v>12614.4</v>
      </c>
      <c r="M83" s="29">
        <v>17901.34</v>
      </c>
      <c r="N83" s="29">
        <v>15079.63</v>
      </c>
      <c r="O83" s="29">
        <v>17848.16</v>
      </c>
      <c r="P83" s="33">
        <v>153335.128511941</v>
      </c>
    </row>
    <row r="84" spans="1:16" s="2" customFormat="1">
      <c r="A84" s="22">
        <v>310680</v>
      </c>
      <c r="B84" s="23">
        <v>68</v>
      </c>
      <c r="C84" s="24" t="s">
        <v>80</v>
      </c>
      <c r="D84" s="25">
        <v>9392.4500000000007</v>
      </c>
      <c r="E84" s="25">
        <v>7573.1653729986001</v>
      </c>
      <c r="F84" s="25">
        <v>8769.61</v>
      </c>
      <c r="G84" s="25">
        <v>10156.74</v>
      </c>
      <c r="H84" s="25">
        <v>11155.82</v>
      </c>
      <c r="I84" s="25">
        <v>9712.74</v>
      </c>
      <c r="J84" s="25">
        <v>10874.74</v>
      </c>
      <c r="K84" s="25">
        <v>14128.83</v>
      </c>
      <c r="L84" s="25">
        <v>11974.12</v>
      </c>
      <c r="M84" s="25">
        <v>1769.61</v>
      </c>
      <c r="N84" s="25">
        <v>0</v>
      </c>
      <c r="O84" s="25">
        <v>0</v>
      </c>
      <c r="P84" s="33">
        <v>95507.825372998603</v>
      </c>
    </row>
    <row r="85" spans="1:16" s="2" customFormat="1">
      <c r="A85" s="26">
        <v>310690</v>
      </c>
      <c r="B85" s="27">
        <v>69</v>
      </c>
      <c r="C85" s="28" t="s">
        <v>81</v>
      </c>
      <c r="D85" s="29">
        <v>15536.16</v>
      </c>
      <c r="E85" s="29">
        <v>9863.2531804143891</v>
      </c>
      <c r="F85" s="29">
        <v>11400.5</v>
      </c>
      <c r="G85" s="29">
        <v>13203.76</v>
      </c>
      <c r="H85" s="29">
        <v>14502.57</v>
      </c>
      <c r="I85" s="29">
        <v>12626.56</v>
      </c>
      <c r="J85" s="29">
        <v>14137.16</v>
      </c>
      <c r="K85" s="29">
        <v>18367.47</v>
      </c>
      <c r="L85" s="29">
        <v>15566.36</v>
      </c>
      <c r="M85" s="29">
        <v>22307.31</v>
      </c>
      <c r="N85" s="29">
        <v>18812.330000000002</v>
      </c>
      <c r="O85" s="29">
        <v>22266.17</v>
      </c>
      <c r="P85" s="33">
        <v>188589.60318041441</v>
      </c>
    </row>
    <row r="86" spans="1:16" s="2" customFormat="1">
      <c r="A86" s="22">
        <v>310700</v>
      </c>
      <c r="B86" s="23">
        <v>70</v>
      </c>
      <c r="C86" s="24" t="s">
        <v>82</v>
      </c>
      <c r="D86" s="25">
        <v>0</v>
      </c>
      <c r="E86" s="25">
        <v>0</v>
      </c>
      <c r="F86" s="25">
        <v>0</v>
      </c>
      <c r="G86" s="25">
        <v>0</v>
      </c>
      <c r="H86" s="25">
        <v>0</v>
      </c>
      <c r="I86" s="25">
        <v>0</v>
      </c>
      <c r="J86" s="25">
        <v>0</v>
      </c>
      <c r="K86" s="25">
        <v>0</v>
      </c>
      <c r="L86" s="25">
        <v>0</v>
      </c>
      <c r="M86" s="25">
        <v>0</v>
      </c>
      <c r="N86" s="25">
        <v>0</v>
      </c>
      <c r="O86" s="25">
        <v>0</v>
      </c>
      <c r="P86" s="33">
        <v>0</v>
      </c>
    </row>
    <row r="87" spans="1:16" s="2" customFormat="1">
      <c r="A87" s="26">
        <v>310710</v>
      </c>
      <c r="B87" s="27">
        <v>71</v>
      </c>
      <c r="C87" s="28" t="s">
        <v>586</v>
      </c>
      <c r="D87" s="29">
        <v>42453.24</v>
      </c>
      <c r="E87" s="29">
        <v>28118.967686764099</v>
      </c>
      <c r="F87" s="29">
        <v>32563.75</v>
      </c>
      <c r="G87" s="29">
        <v>37448.07</v>
      </c>
      <c r="H87" s="29">
        <v>41069.699999999997</v>
      </c>
      <c r="I87" s="29">
        <v>35757.06</v>
      </c>
      <c r="J87" s="29">
        <v>32970.5</v>
      </c>
      <c r="K87" s="29">
        <v>41667.58</v>
      </c>
      <c r="L87" s="29">
        <v>35313.1</v>
      </c>
      <c r="M87" s="29">
        <v>47487.1</v>
      </c>
      <c r="N87" s="29">
        <v>39744.720000000001</v>
      </c>
      <c r="O87" s="29">
        <v>47041.64</v>
      </c>
      <c r="P87" s="33">
        <v>461635.42768676404</v>
      </c>
    </row>
    <row r="88" spans="1:16" s="2" customFormat="1">
      <c r="A88" s="22">
        <v>310720</v>
      </c>
      <c r="B88" s="23">
        <v>72</v>
      </c>
      <c r="C88" s="24" t="s">
        <v>463</v>
      </c>
      <c r="D88" s="25">
        <v>19343.59</v>
      </c>
      <c r="E88" s="25">
        <v>14600.408207280399</v>
      </c>
      <c r="F88" s="25">
        <v>16828.88</v>
      </c>
      <c r="G88" s="25">
        <v>19347.87</v>
      </c>
      <c r="H88" s="25">
        <v>21217.79</v>
      </c>
      <c r="I88" s="25">
        <v>18473.13</v>
      </c>
      <c r="J88" s="25">
        <v>19014.849999999999</v>
      </c>
      <c r="K88" s="25">
        <v>24428.71</v>
      </c>
      <c r="L88" s="25">
        <v>20703.23</v>
      </c>
      <c r="M88" s="25">
        <v>27273.66</v>
      </c>
      <c r="N88" s="25">
        <v>22768.33</v>
      </c>
      <c r="O88" s="25">
        <v>26948.48</v>
      </c>
      <c r="P88" s="33">
        <v>250948.92820728043</v>
      </c>
    </row>
    <row r="89" spans="1:16" s="2" customFormat="1">
      <c r="A89" s="26">
        <v>310730</v>
      </c>
      <c r="B89" s="27">
        <v>73</v>
      </c>
      <c r="C89" s="28" t="s">
        <v>587</v>
      </c>
      <c r="D89" s="29">
        <v>38188.25</v>
      </c>
      <c r="E89" s="29">
        <v>25882.501792503201</v>
      </c>
      <c r="F89" s="29">
        <v>30018.77</v>
      </c>
      <c r="G89" s="29">
        <v>34399.25</v>
      </c>
      <c r="H89" s="29">
        <v>37697.379999999997</v>
      </c>
      <c r="I89" s="29">
        <v>32820.97</v>
      </c>
      <c r="J89" s="29">
        <v>32662.23</v>
      </c>
      <c r="K89" s="29">
        <v>41759.949999999997</v>
      </c>
      <c r="L89" s="29">
        <v>35391.379999999997</v>
      </c>
      <c r="M89" s="29">
        <v>44294.5</v>
      </c>
      <c r="N89" s="29">
        <v>36731.86</v>
      </c>
      <c r="O89" s="29">
        <v>43475.63</v>
      </c>
      <c r="P89" s="33">
        <v>433322.67179250321</v>
      </c>
    </row>
    <row r="90" spans="1:16" s="2" customFormat="1">
      <c r="A90" s="22">
        <v>310740</v>
      </c>
      <c r="B90" s="23">
        <v>74</v>
      </c>
      <c r="C90" s="24" t="s">
        <v>83</v>
      </c>
      <c r="D90" s="25">
        <v>11950.89</v>
      </c>
      <c r="E90" s="25">
        <v>7572.0379095241797</v>
      </c>
      <c r="F90" s="25">
        <v>8769.61</v>
      </c>
      <c r="G90" s="25">
        <v>10156.74</v>
      </c>
      <c r="H90" s="25">
        <v>11155.82</v>
      </c>
      <c r="I90" s="25">
        <v>9712.74</v>
      </c>
      <c r="J90" s="25">
        <v>10874.74</v>
      </c>
      <c r="K90" s="25">
        <v>14128.83</v>
      </c>
      <c r="L90" s="25">
        <v>11974.12</v>
      </c>
      <c r="M90" s="25">
        <v>17159.47</v>
      </c>
      <c r="N90" s="25">
        <v>14471.02</v>
      </c>
      <c r="O90" s="25">
        <v>17127.82</v>
      </c>
      <c r="P90" s="33">
        <v>145053.83790952418</v>
      </c>
    </row>
    <row r="91" spans="1:16" s="2" customFormat="1">
      <c r="A91" s="26">
        <v>310750</v>
      </c>
      <c r="B91" s="27">
        <v>75</v>
      </c>
      <c r="C91" s="28" t="s">
        <v>464</v>
      </c>
      <c r="D91" s="29">
        <v>13227.6</v>
      </c>
      <c r="E91" s="29">
        <v>8500.1324453021498</v>
      </c>
      <c r="F91" s="29">
        <v>9803.6</v>
      </c>
      <c r="G91" s="29">
        <v>11335.93</v>
      </c>
      <c r="H91" s="29">
        <v>12446.74</v>
      </c>
      <c r="I91" s="29">
        <v>10836.67</v>
      </c>
      <c r="J91" s="29">
        <v>11880.3</v>
      </c>
      <c r="K91" s="29">
        <v>15393.45</v>
      </c>
      <c r="L91" s="29">
        <v>13045.89</v>
      </c>
      <c r="M91" s="29">
        <v>18401.3</v>
      </c>
      <c r="N91" s="29">
        <v>15489.77</v>
      </c>
      <c r="O91" s="29">
        <v>18333.61</v>
      </c>
      <c r="P91" s="33">
        <v>158694.99244530214</v>
      </c>
    </row>
    <row r="92" spans="1:16" s="2" customFormat="1">
      <c r="A92" s="22">
        <v>310760</v>
      </c>
      <c r="B92" s="23">
        <v>76</v>
      </c>
      <c r="C92" s="24" t="s">
        <v>448</v>
      </c>
      <c r="D92" s="25">
        <v>0</v>
      </c>
      <c r="E92" s="25">
        <v>0</v>
      </c>
      <c r="F92" s="25">
        <v>0</v>
      </c>
      <c r="G92" s="25">
        <v>0</v>
      </c>
      <c r="H92" s="25">
        <v>0</v>
      </c>
      <c r="I92" s="25">
        <v>0</v>
      </c>
      <c r="J92" s="25">
        <v>0</v>
      </c>
      <c r="K92" s="25">
        <v>0</v>
      </c>
      <c r="L92" s="25">
        <v>0</v>
      </c>
      <c r="M92" s="25">
        <v>0</v>
      </c>
      <c r="N92" s="25">
        <v>0</v>
      </c>
      <c r="O92" s="25">
        <v>0</v>
      </c>
      <c r="P92" s="33">
        <v>0</v>
      </c>
    </row>
    <row r="93" spans="1:16" s="2" customFormat="1">
      <c r="A93" s="26">
        <v>310770</v>
      </c>
      <c r="B93" s="27">
        <v>77</v>
      </c>
      <c r="C93" s="28" t="s">
        <v>500</v>
      </c>
      <c r="D93" s="29">
        <v>9392.4500000000007</v>
      </c>
      <c r="E93" s="29">
        <v>7592.9786437577905</v>
      </c>
      <c r="F93" s="29">
        <v>8769.61</v>
      </c>
      <c r="G93" s="29">
        <v>10156.74</v>
      </c>
      <c r="H93" s="29">
        <v>11155.82</v>
      </c>
      <c r="I93" s="29">
        <v>9712.74</v>
      </c>
      <c r="J93" s="29">
        <v>10874.74</v>
      </c>
      <c r="K93" s="29">
        <v>14128.83</v>
      </c>
      <c r="L93" s="29">
        <v>11974.12</v>
      </c>
      <c r="M93" s="29">
        <v>1769.61</v>
      </c>
      <c r="N93" s="29">
        <v>0</v>
      </c>
      <c r="O93" s="29">
        <v>0</v>
      </c>
      <c r="P93" s="33">
        <v>95527.638643757789</v>
      </c>
    </row>
    <row r="94" spans="1:16" s="2" customFormat="1">
      <c r="A94" s="22">
        <v>310780</v>
      </c>
      <c r="B94" s="23">
        <v>78</v>
      </c>
      <c r="C94" s="24" t="s">
        <v>501</v>
      </c>
      <c r="D94" s="25">
        <v>11950.89</v>
      </c>
      <c r="E94" s="25">
        <v>7597.2333080462404</v>
      </c>
      <c r="F94" s="25">
        <v>8769.61</v>
      </c>
      <c r="G94" s="25">
        <v>10156.74</v>
      </c>
      <c r="H94" s="25">
        <v>11155.82</v>
      </c>
      <c r="I94" s="25">
        <v>9712.74</v>
      </c>
      <c r="J94" s="25">
        <v>10874.74</v>
      </c>
      <c r="K94" s="25">
        <v>14128.83</v>
      </c>
      <c r="L94" s="25">
        <v>11974.12</v>
      </c>
      <c r="M94" s="25">
        <v>17159.47</v>
      </c>
      <c r="N94" s="25">
        <v>14471.02</v>
      </c>
      <c r="O94" s="25">
        <v>17127.82</v>
      </c>
      <c r="P94" s="33">
        <v>145079.03330804623</v>
      </c>
    </row>
    <row r="95" spans="1:16" s="2" customFormat="1">
      <c r="A95" s="26">
        <v>310790</v>
      </c>
      <c r="B95" s="27">
        <v>79</v>
      </c>
      <c r="C95" s="28" t="s">
        <v>84</v>
      </c>
      <c r="D95" s="29">
        <v>9392.4500000000007</v>
      </c>
      <c r="E95" s="29">
        <v>7587.8331593866897</v>
      </c>
      <c r="F95" s="29">
        <v>8769.61</v>
      </c>
      <c r="G95" s="29">
        <v>10156.74</v>
      </c>
      <c r="H95" s="29">
        <v>11155.82</v>
      </c>
      <c r="I95" s="29">
        <v>9712.74</v>
      </c>
      <c r="J95" s="29">
        <v>10874.74</v>
      </c>
      <c r="K95" s="29">
        <v>14128.83</v>
      </c>
      <c r="L95" s="29">
        <v>11974.12</v>
      </c>
      <c r="M95" s="29">
        <v>1769.61</v>
      </c>
      <c r="N95" s="29">
        <v>0</v>
      </c>
      <c r="O95" s="29">
        <v>0</v>
      </c>
      <c r="P95" s="33">
        <v>95522.493159386693</v>
      </c>
    </row>
    <row r="96" spans="1:16" s="2" customFormat="1">
      <c r="A96" s="22">
        <v>310800</v>
      </c>
      <c r="B96" s="23">
        <v>80</v>
      </c>
      <c r="C96" s="24" t="s">
        <v>85</v>
      </c>
      <c r="D96" s="25">
        <v>24181.41</v>
      </c>
      <c r="E96" s="25">
        <v>15360.4185064217</v>
      </c>
      <c r="F96" s="25">
        <v>17765.689999999999</v>
      </c>
      <c r="G96" s="25">
        <v>20571.73</v>
      </c>
      <c r="H96" s="25">
        <v>22594.37</v>
      </c>
      <c r="I96" s="25">
        <v>19671.64</v>
      </c>
      <c r="J96" s="25">
        <v>21969.45</v>
      </c>
      <c r="K96" s="25">
        <v>28534.240000000002</v>
      </c>
      <c r="L96" s="25">
        <v>24182.65</v>
      </c>
      <c r="M96" s="25">
        <v>34590.54</v>
      </c>
      <c r="N96" s="25">
        <v>29164.86</v>
      </c>
      <c r="O96" s="25">
        <v>34519.370000000003</v>
      </c>
      <c r="P96" s="33">
        <v>293106.36850642168</v>
      </c>
    </row>
    <row r="97" spans="1:16" s="2" customFormat="1">
      <c r="A97" s="26">
        <v>310810</v>
      </c>
      <c r="B97" s="27">
        <v>81</v>
      </c>
      <c r="C97" s="28" t="s">
        <v>86</v>
      </c>
      <c r="D97" s="29">
        <v>9392.4500000000007</v>
      </c>
      <c r="E97" s="29">
        <v>7596.1065107655904</v>
      </c>
      <c r="F97" s="29">
        <v>8769.61</v>
      </c>
      <c r="G97" s="29">
        <v>10156.74</v>
      </c>
      <c r="H97" s="29">
        <v>11155.82</v>
      </c>
      <c r="I97" s="29">
        <v>9712.74</v>
      </c>
      <c r="J97" s="29">
        <v>10874.74</v>
      </c>
      <c r="K97" s="29">
        <v>14128.83</v>
      </c>
      <c r="L97" s="29">
        <v>11974.12</v>
      </c>
      <c r="M97" s="29">
        <v>17159.47</v>
      </c>
      <c r="N97" s="29">
        <v>14471.02</v>
      </c>
      <c r="O97" s="29">
        <v>17127.82</v>
      </c>
      <c r="P97" s="33">
        <v>142519.4665107656</v>
      </c>
    </row>
    <row r="98" spans="1:16" s="2" customFormat="1">
      <c r="A98" s="22">
        <v>310820</v>
      </c>
      <c r="B98" s="23">
        <v>82</v>
      </c>
      <c r="C98" s="24" t="s">
        <v>588</v>
      </c>
      <c r="D98" s="25">
        <v>0</v>
      </c>
      <c r="E98" s="25">
        <v>0</v>
      </c>
      <c r="F98" s="25">
        <v>0</v>
      </c>
      <c r="G98" s="25">
        <v>0</v>
      </c>
      <c r="H98" s="25">
        <v>0</v>
      </c>
      <c r="I98" s="25">
        <v>0</v>
      </c>
      <c r="J98" s="25">
        <v>0</v>
      </c>
      <c r="K98" s="25">
        <v>0</v>
      </c>
      <c r="L98" s="25">
        <v>0</v>
      </c>
      <c r="M98" s="25">
        <v>0</v>
      </c>
      <c r="N98" s="25">
        <v>0</v>
      </c>
      <c r="O98" s="25">
        <v>0</v>
      </c>
      <c r="P98" s="33">
        <v>0</v>
      </c>
    </row>
    <row r="99" spans="1:16" s="2" customFormat="1">
      <c r="A99" s="26">
        <v>310825</v>
      </c>
      <c r="B99" s="27">
        <v>773</v>
      </c>
      <c r="C99" s="28" t="s">
        <v>465</v>
      </c>
      <c r="D99" s="29">
        <v>46533.74</v>
      </c>
      <c r="E99" s="29">
        <v>32680.855219866899</v>
      </c>
      <c r="F99" s="29">
        <v>37686.92</v>
      </c>
      <c r="G99" s="29">
        <v>42979.88</v>
      </c>
      <c r="H99" s="29">
        <v>47052.13</v>
      </c>
      <c r="I99" s="29">
        <v>40965.620000000003</v>
      </c>
      <c r="J99" s="29">
        <v>39991.42</v>
      </c>
      <c r="K99" s="29">
        <v>50986.15</v>
      </c>
      <c r="L99" s="29">
        <v>43210.55</v>
      </c>
      <c r="M99" s="29">
        <v>50066.95</v>
      </c>
      <c r="N99" s="29">
        <v>41073.1</v>
      </c>
      <c r="O99" s="29">
        <v>48613.89</v>
      </c>
      <c r="P99" s="33">
        <v>521841.20521986688</v>
      </c>
    </row>
    <row r="100" spans="1:16" s="2" customFormat="1">
      <c r="A100" s="22">
        <v>310830</v>
      </c>
      <c r="B100" s="23">
        <v>83</v>
      </c>
      <c r="C100" s="24" t="s">
        <v>449</v>
      </c>
      <c r="D100" s="25">
        <v>11950.89</v>
      </c>
      <c r="E100" s="25">
        <v>7594.5202428822804</v>
      </c>
      <c r="F100" s="25">
        <v>8769.61</v>
      </c>
      <c r="G100" s="25">
        <v>10156.74</v>
      </c>
      <c r="H100" s="25">
        <v>11155.82</v>
      </c>
      <c r="I100" s="25">
        <v>9712.74</v>
      </c>
      <c r="J100" s="25">
        <v>10874.74</v>
      </c>
      <c r="K100" s="25">
        <v>14128.83</v>
      </c>
      <c r="L100" s="25">
        <v>11974.12</v>
      </c>
      <c r="M100" s="25">
        <v>17159.47</v>
      </c>
      <c r="N100" s="25">
        <v>14471.02</v>
      </c>
      <c r="O100" s="25">
        <v>17127.82</v>
      </c>
      <c r="P100" s="33">
        <v>145076.32024288227</v>
      </c>
    </row>
    <row r="101" spans="1:16" s="2" customFormat="1">
      <c r="A101" s="26">
        <v>310840</v>
      </c>
      <c r="B101" s="27">
        <v>84</v>
      </c>
      <c r="C101" s="28" t="s">
        <v>87</v>
      </c>
      <c r="D101" s="29">
        <v>9392.4500000000007</v>
      </c>
      <c r="E101" s="29">
        <v>7586.2243104583404</v>
      </c>
      <c r="F101" s="29">
        <v>8769.61</v>
      </c>
      <c r="G101" s="29">
        <v>10156.74</v>
      </c>
      <c r="H101" s="29">
        <v>11155.82</v>
      </c>
      <c r="I101" s="29">
        <v>9712.74</v>
      </c>
      <c r="J101" s="29">
        <v>10874.74</v>
      </c>
      <c r="K101" s="29">
        <v>14128.83</v>
      </c>
      <c r="L101" s="29">
        <v>11974.12</v>
      </c>
      <c r="M101" s="29">
        <v>17159.47</v>
      </c>
      <c r="N101" s="29">
        <v>14471.02</v>
      </c>
      <c r="O101" s="29">
        <v>17127.82</v>
      </c>
      <c r="P101" s="33">
        <v>142509.58431045833</v>
      </c>
    </row>
    <row r="102" spans="1:16" s="2" customFormat="1">
      <c r="A102" s="22">
        <v>310850</v>
      </c>
      <c r="B102" s="23">
        <v>85</v>
      </c>
      <c r="C102" s="24" t="s">
        <v>88</v>
      </c>
      <c r="D102" s="25">
        <v>48423.12</v>
      </c>
      <c r="E102" s="25">
        <v>35788.033457781399</v>
      </c>
      <c r="F102" s="25">
        <v>41542.75</v>
      </c>
      <c r="G102" s="25">
        <v>47688.11</v>
      </c>
      <c r="H102" s="25">
        <v>52279.95</v>
      </c>
      <c r="I102" s="25">
        <v>45517.19</v>
      </c>
      <c r="J102" s="25">
        <v>44324.03</v>
      </c>
      <c r="K102" s="25">
        <v>56488.9</v>
      </c>
      <c r="L102" s="25">
        <v>47874.11</v>
      </c>
      <c r="M102" s="25">
        <v>31261.49</v>
      </c>
      <c r="N102" s="25">
        <v>22742.34</v>
      </c>
      <c r="O102" s="25">
        <v>26917.71</v>
      </c>
      <c r="P102" s="33">
        <v>500847.73345778149</v>
      </c>
    </row>
    <row r="103" spans="1:16" s="2" customFormat="1">
      <c r="A103" s="26">
        <v>310855</v>
      </c>
      <c r="B103" s="27">
        <v>774</v>
      </c>
      <c r="C103" s="28" t="s">
        <v>589</v>
      </c>
      <c r="D103" s="29">
        <v>424.63</v>
      </c>
      <c r="E103" s="29">
        <v>297.23993732159403</v>
      </c>
      <c r="F103" s="29">
        <v>343.9</v>
      </c>
      <c r="G103" s="29">
        <v>392.2</v>
      </c>
      <c r="H103" s="29">
        <v>429.36</v>
      </c>
      <c r="I103" s="29">
        <v>373.82</v>
      </c>
      <c r="J103" s="29">
        <v>334.05</v>
      </c>
      <c r="K103" s="29">
        <v>420.03</v>
      </c>
      <c r="L103" s="29">
        <v>355.98</v>
      </c>
      <c r="M103" s="29">
        <v>412.46</v>
      </c>
      <c r="N103" s="29">
        <v>338.37</v>
      </c>
      <c r="O103" s="29">
        <v>400.49</v>
      </c>
      <c r="P103" s="33">
        <v>4522.5299373215948</v>
      </c>
    </row>
    <row r="104" spans="1:16" s="2" customFormat="1">
      <c r="A104" s="22">
        <v>310860</v>
      </c>
      <c r="B104" s="23">
        <v>86</v>
      </c>
      <c r="C104" s="24" t="s">
        <v>590</v>
      </c>
      <c r="D104" s="25">
        <v>15752.93</v>
      </c>
      <c r="E104" s="25">
        <v>10177.1678746504</v>
      </c>
      <c r="F104" s="25">
        <v>11848.7</v>
      </c>
      <c r="G104" s="25">
        <v>13690.43</v>
      </c>
      <c r="H104" s="25">
        <v>15029.56</v>
      </c>
      <c r="I104" s="25">
        <v>13085.39</v>
      </c>
      <c r="J104" s="25">
        <v>14185.97</v>
      </c>
      <c r="K104" s="25">
        <v>18353.97</v>
      </c>
      <c r="L104" s="25">
        <v>15554.92</v>
      </c>
      <c r="M104" s="25">
        <v>21308.59</v>
      </c>
      <c r="N104" s="25">
        <v>17874.830000000002</v>
      </c>
      <c r="O104" s="25">
        <v>21156.55</v>
      </c>
      <c r="P104" s="33">
        <v>188019.00787465042</v>
      </c>
    </row>
    <row r="105" spans="1:16" s="2" customFormat="1">
      <c r="A105" s="26">
        <v>310870</v>
      </c>
      <c r="B105" s="27">
        <v>87</v>
      </c>
      <c r="C105" s="28" t="s">
        <v>591</v>
      </c>
      <c r="D105" s="29">
        <v>62214.29</v>
      </c>
      <c r="E105" s="29">
        <v>44516.261169805497</v>
      </c>
      <c r="F105" s="29">
        <v>51549.16</v>
      </c>
      <c r="G105" s="29">
        <v>58944.37</v>
      </c>
      <c r="H105" s="29">
        <v>64565.94</v>
      </c>
      <c r="I105" s="29">
        <v>56213.9</v>
      </c>
      <c r="J105" s="29">
        <v>56372.1</v>
      </c>
      <c r="K105" s="29">
        <v>72154.02</v>
      </c>
      <c r="L105" s="29">
        <v>61150.239999999998</v>
      </c>
      <c r="M105" s="29">
        <v>70853.17</v>
      </c>
      <c r="N105" s="29">
        <v>58125.35</v>
      </c>
      <c r="O105" s="29">
        <v>68796.84</v>
      </c>
      <c r="P105" s="33">
        <v>725455.64116980555</v>
      </c>
    </row>
    <row r="106" spans="1:16" s="2" customFormat="1">
      <c r="A106" s="22">
        <v>310880</v>
      </c>
      <c r="B106" s="23">
        <v>88</v>
      </c>
      <c r="C106" s="24" t="s">
        <v>592</v>
      </c>
      <c r="D106" s="25">
        <v>17472.96</v>
      </c>
      <c r="E106" s="25">
        <v>12220.4166078003</v>
      </c>
      <c r="F106" s="25">
        <v>14151.07</v>
      </c>
      <c r="G106" s="25">
        <v>16138.48</v>
      </c>
      <c r="H106" s="25">
        <v>17667.560000000001</v>
      </c>
      <c r="I106" s="25">
        <v>15382.14</v>
      </c>
      <c r="J106" s="25">
        <v>21294.19</v>
      </c>
      <c r="K106" s="25">
        <v>28339.81</v>
      </c>
      <c r="L106" s="25">
        <v>24017.87</v>
      </c>
      <c r="M106" s="25">
        <v>31114.240000000002</v>
      </c>
      <c r="N106" s="25">
        <v>25919.01</v>
      </c>
      <c r="O106" s="25">
        <v>30677.599999999999</v>
      </c>
      <c r="P106" s="33">
        <v>254395.34660780031</v>
      </c>
    </row>
    <row r="107" spans="1:16" s="2" customFormat="1">
      <c r="A107" s="26">
        <v>310890</v>
      </c>
      <c r="B107" s="27">
        <v>89</v>
      </c>
      <c r="C107" s="28" t="s">
        <v>593</v>
      </c>
      <c r="D107" s="29">
        <v>27990.89</v>
      </c>
      <c r="E107" s="29">
        <v>18774.499736069502</v>
      </c>
      <c r="F107" s="29">
        <v>21669.22</v>
      </c>
      <c r="G107" s="29">
        <v>24883.55</v>
      </c>
      <c r="H107" s="29">
        <v>27281.63</v>
      </c>
      <c r="I107" s="29">
        <v>23752.57</v>
      </c>
      <c r="J107" s="29">
        <v>23640.44</v>
      </c>
      <c r="K107" s="29">
        <v>30225.75</v>
      </c>
      <c r="L107" s="29">
        <v>25616.2</v>
      </c>
      <c r="M107" s="29">
        <v>33294.720000000001</v>
      </c>
      <c r="N107" s="29">
        <v>27747.200000000001</v>
      </c>
      <c r="O107" s="29">
        <v>32841.43</v>
      </c>
      <c r="P107" s="33">
        <v>317718.0997360695</v>
      </c>
    </row>
    <row r="108" spans="1:16" s="2" customFormat="1">
      <c r="A108" s="22">
        <v>310900</v>
      </c>
      <c r="B108" s="23">
        <v>90</v>
      </c>
      <c r="C108" s="24" t="s">
        <v>89</v>
      </c>
      <c r="D108" s="25">
        <v>19972.669999999998</v>
      </c>
      <c r="E108" s="25">
        <v>13182.071174181399</v>
      </c>
      <c r="F108" s="25">
        <v>15266.32</v>
      </c>
      <c r="G108" s="25">
        <v>17565.86</v>
      </c>
      <c r="H108" s="25">
        <v>19266.939999999999</v>
      </c>
      <c r="I108" s="25">
        <v>16774.63</v>
      </c>
      <c r="J108" s="25">
        <v>16860.43</v>
      </c>
      <c r="K108" s="25">
        <v>21587.8</v>
      </c>
      <c r="L108" s="25">
        <v>18295.57</v>
      </c>
      <c r="M108" s="25">
        <v>24483.97</v>
      </c>
      <c r="N108" s="25">
        <v>20479.77</v>
      </c>
      <c r="O108" s="25">
        <v>24239.75</v>
      </c>
      <c r="P108" s="33">
        <v>227975.78117418138</v>
      </c>
    </row>
    <row r="109" spans="1:16" s="2" customFormat="1">
      <c r="A109" s="26">
        <v>310910</v>
      </c>
      <c r="B109" s="27">
        <v>91</v>
      </c>
      <c r="C109" s="28" t="s">
        <v>594</v>
      </c>
      <c r="D109" s="29">
        <v>24749.09</v>
      </c>
      <c r="E109" s="29">
        <v>15776.0279471867</v>
      </c>
      <c r="F109" s="29">
        <v>18225.439999999999</v>
      </c>
      <c r="G109" s="29">
        <v>21096.06</v>
      </c>
      <c r="H109" s="29">
        <v>23168.38</v>
      </c>
      <c r="I109" s="29">
        <v>20171.39</v>
      </c>
      <c r="J109" s="29">
        <v>22416.03</v>
      </c>
      <c r="K109" s="29">
        <v>29095.77</v>
      </c>
      <c r="L109" s="29">
        <v>24658.55</v>
      </c>
      <c r="M109" s="29">
        <v>35141.949999999997</v>
      </c>
      <c r="N109" s="29">
        <v>29617.21</v>
      </c>
      <c r="O109" s="29">
        <v>35054.769999999997</v>
      </c>
      <c r="P109" s="33">
        <v>299170.66794718668</v>
      </c>
    </row>
    <row r="110" spans="1:16" s="2" customFormat="1">
      <c r="A110" s="22">
        <v>310920</v>
      </c>
      <c r="B110" s="23">
        <v>92</v>
      </c>
      <c r="C110" s="24" t="s">
        <v>595</v>
      </c>
      <c r="D110" s="25">
        <v>130434.19</v>
      </c>
      <c r="E110" s="25">
        <v>92475.178102317601</v>
      </c>
      <c r="F110" s="25">
        <v>106799.35</v>
      </c>
      <c r="G110" s="25">
        <v>121955.18</v>
      </c>
      <c r="H110" s="25">
        <v>133547.12</v>
      </c>
      <c r="I110" s="25">
        <v>116271.9</v>
      </c>
      <c r="J110" s="25">
        <v>103435.62</v>
      </c>
      <c r="K110" s="25">
        <v>129961.81</v>
      </c>
      <c r="L110" s="25">
        <v>110142.1</v>
      </c>
      <c r="M110" s="25">
        <v>146294.24</v>
      </c>
      <c r="N110" s="25">
        <v>122254.24</v>
      </c>
      <c r="O110" s="25">
        <v>144699.45000000001</v>
      </c>
      <c r="P110" s="33">
        <v>1458270.3781023175</v>
      </c>
    </row>
    <row r="111" spans="1:16" s="2" customFormat="1">
      <c r="A111" s="26">
        <v>310925</v>
      </c>
      <c r="B111" s="27">
        <v>775</v>
      </c>
      <c r="C111" s="28" t="s">
        <v>90</v>
      </c>
      <c r="D111" s="29">
        <v>0</v>
      </c>
      <c r="E111" s="29">
        <v>0</v>
      </c>
      <c r="F111" s="29">
        <v>0</v>
      </c>
      <c r="G111" s="29">
        <v>8380.44</v>
      </c>
      <c r="H111" s="29">
        <v>11155.82</v>
      </c>
      <c r="I111" s="29">
        <v>9712.74</v>
      </c>
      <c r="J111" s="29">
        <v>10874.74</v>
      </c>
      <c r="K111" s="29">
        <v>14128.83</v>
      </c>
      <c r="L111" s="29">
        <v>11974.12</v>
      </c>
      <c r="M111" s="29">
        <v>17159.47</v>
      </c>
      <c r="N111" s="29">
        <v>14471.02</v>
      </c>
      <c r="O111" s="29">
        <v>17127.82</v>
      </c>
      <c r="P111" s="33">
        <v>114985</v>
      </c>
    </row>
    <row r="112" spans="1:16" s="2" customFormat="1">
      <c r="A112" s="22">
        <v>310930</v>
      </c>
      <c r="B112" s="23">
        <v>93</v>
      </c>
      <c r="C112" s="24" t="s">
        <v>91</v>
      </c>
      <c r="D112" s="25">
        <v>0</v>
      </c>
      <c r="E112" s="25">
        <v>0</v>
      </c>
      <c r="F112" s="25">
        <v>0</v>
      </c>
      <c r="G112" s="25">
        <v>0</v>
      </c>
      <c r="H112" s="25">
        <v>0</v>
      </c>
      <c r="I112" s="25">
        <v>0</v>
      </c>
      <c r="J112" s="25">
        <v>0</v>
      </c>
      <c r="K112" s="25">
        <v>0</v>
      </c>
      <c r="L112" s="25">
        <v>0</v>
      </c>
      <c r="M112" s="25">
        <v>0</v>
      </c>
      <c r="N112" s="25">
        <v>0</v>
      </c>
      <c r="O112" s="25">
        <v>0</v>
      </c>
      <c r="P112" s="33">
        <v>0</v>
      </c>
    </row>
    <row r="113" spans="1:16" s="2" customFormat="1">
      <c r="A113" s="26">
        <v>310940</v>
      </c>
      <c r="B113" s="27">
        <v>94</v>
      </c>
      <c r="C113" s="28" t="s">
        <v>92</v>
      </c>
      <c r="D113" s="29">
        <v>720.75</v>
      </c>
      <c r="E113" s="29">
        <v>503.16691329838198</v>
      </c>
      <c r="F113" s="29">
        <v>583.70000000000005</v>
      </c>
      <c r="G113" s="29">
        <v>669.88</v>
      </c>
      <c r="H113" s="29">
        <v>734.34</v>
      </c>
      <c r="I113" s="29">
        <v>639.35</v>
      </c>
      <c r="J113" s="29">
        <v>627.71</v>
      </c>
      <c r="K113" s="29">
        <v>800.96</v>
      </c>
      <c r="L113" s="29">
        <v>678.81</v>
      </c>
      <c r="M113" s="29">
        <v>787.48</v>
      </c>
      <c r="N113" s="29">
        <v>646.13</v>
      </c>
      <c r="O113" s="29">
        <v>764.76</v>
      </c>
      <c r="P113" s="33">
        <v>8157.0369132983824</v>
      </c>
    </row>
    <row r="114" spans="1:16" s="2" customFormat="1">
      <c r="A114" s="22">
        <v>310945</v>
      </c>
      <c r="B114" s="23">
        <v>776</v>
      </c>
      <c r="C114" s="24" t="s">
        <v>93</v>
      </c>
      <c r="D114" s="25">
        <v>0</v>
      </c>
      <c r="E114" s="25">
        <v>0</v>
      </c>
      <c r="F114" s="25">
        <v>0</v>
      </c>
      <c r="G114" s="25">
        <v>0</v>
      </c>
      <c r="H114" s="25">
        <v>0</v>
      </c>
      <c r="I114" s="25">
        <v>0</v>
      </c>
      <c r="J114" s="25">
        <v>0</v>
      </c>
      <c r="K114" s="25">
        <v>0</v>
      </c>
      <c r="L114" s="25">
        <v>0</v>
      </c>
      <c r="M114" s="25">
        <v>0</v>
      </c>
      <c r="N114" s="25">
        <v>0</v>
      </c>
      <c r="O114" s="25">
        <v>0</v>
      </c>
      <c r="P114" s="33">
        <v>0</v>
      </c>
    </row>
    <row r="115" spans="1:16" s="2" customFormat="1">
      <c r="A115" s="26">
        <v>310950</v>
      </c>
      <c r="B115" s="27">
        <v>95</v>
      </c>
      <c r="C115" s="28" t="s">
        <v>94</v>
      </c>
      <c r="D115" s="29">
        <v>0</v>
      </c>
      <c r="E115" s="29">
        <v>0</v>
      </c>
      <c r="F115" s="29">
        <v>0</v>
      </c>
      <c r="G115" s="29">
        <v>0</v>
      </c>
      <c r="H115" s="29">
        <v>0</v>
      </c>
      <c r="I115" s="29">
        <v>0</v>
      </c>
      <c r="J115" s="29">
        <v>0</v>
      </c>
      <c r="K115" s="29">
        <v>0</v>
      </c>
      <c r="L115" s="29">
        <v>0</v>
      </c>
      <c r="M115" s="29">
        <v>0</v>
      </c>
      <c r="N115" s="29">
        <v>0</v>
      </c>
      <c r="O115" s="29">
        <v>0</v>
      </c>
      <c r="P115" s="33">
        <v>0</v>
      </c>
    </row>
    <row r="116" spans="1:16" s="2" customFormat="1">
      <c r="A116" s="22">
        <v>310960</v>
      </c>
      <c r="B116" s="23">
        <v>96</v>
      </c>
      <c r="C116" s="24" t="s">
        <v>450</v>
      </c>
      <c r="D116" s="25">
        <v>9392.4500000000007</v>
      </c>
      <c r="E116" s="25">
        <v>7622.8319930674897</v>
      </c>
      <c r="F116" s="25">
        <v>8769.61</v>
      </c>
      <c r="G116" s="25">
        <v>10156.74</v>
      </c>
      <c r="H116" s="25">
        <v>11155.82</v>
      </c>
      <c r="I116" s="25">
        <v>9712.74</v>
      </c>
      <c r="J116" s="25">
        <v>10874.74</v>
      </c>
      <c r="K116" s="25">
        <v>14128.83</v>
      </c>
      <c r="L116" s="25">
        <v>11974.12</v>
      </c>
      <c r="M116" s="25">
        <v>1769.61</v>
      </c>
      <c r="N116" s="25">
        <v>0</v>
      </c>
      <c r="O116" s="25">
        <v>0</v>
      </c>
      <c r="P116" s="33">
        <v>95557.491993067481</v>
      </c>
    </row>
    <row r="117" spans="1:16" s="2" customFormat="1">
      <c r="A117" s="26">
        <v>310970</v>
      </c>
      <c r="B117" s="27">
        <v>97</v>
      </c>
      <c r="C117" s="28" t="s">
        <v>466</v>
      </c>
      <c r="D117" s="29">
        <v>13145.98</v>
      </c>
      <c r="E117" s="29">
        <v>8345.7392906498899</v>
      </c>
      <c r="F117" s="29">
        <v>9646.57</v>
      </c>
      <c r="G117" s="29">
        <v>11172.41</v>
      </c>
      <c r="H117" s="29">
        <v>12271.4</v>
      </c>
      <c r="I117" s="29">
        <v>10684.01</v>
      </c>
      <c r="J117" s="29">
        <v>11962.21</v>
      </c>
      <c r="K117" s="29">
        <v>15541.71</v>
      </c>
      <c r="L117" s="29">
        <v>13171.53</v>
      </c>
      <c r="M117" s="29">
        <v>18875.419999999998</v>
      </c>
      <c r="N117" s="29">
        <v>15918.12</v>
      </c>
      <c r="O117" s="29">
        <v>18840.61</v>
      </c>
      <c r="P117" s="33">
        <v>159575.70929064992</v>
      </c>
    </row>
    <row r="118" spans="1:16" s="2" customFormat="1">
      <c r="A118" s="22">
        <v>310980</v>
      </c>
      <c r="B118" s="23">
        <v>98</v>
      </c>
      <c r="C118" s="24" t="s">
        <v>95</v>
      </c>
      <c r="D118" s="25">
        <v>0</v>
      </c>
      <c r="E118" s="25">
        <v>0</v>
      </c>
      <c r="F118" s="25">
        <v>0</v>
      </c>
      <c r="G118" s="25">
        <v>0</v>
      </c>
      <c r="H118" s="25">
        <v>0</v>
      </c>
      <c r="I118" s="25">
        <v>0</v>
      </c>
      <c r="J118" s="25">
        <v>0</v>
      </c>
      <c r="K118" s="25">
        <v>0</v>
      </c>
      <c r="L118" s="25">
        <v>0</v>
      </c>
      <c r="M118" s="25">
        <v>0</v>
      </c>
      <c r="N118" s="25">
        <v>0</v>
      </c>
      <c r="O118" s="25">
        <v>0</v>
      </c>
      <c r="P118" s="33">
        <v>0</v>
      </c>
    </row>
    <row r="119" spans="1:16" s="2" customFormat="1">
      <c r="A119" s="26">
        <v>310990</v>
      </c>
      <c r="B119" s="27">
        <v>99</v>
      </c>
      <c r="C119" s="28" t="s">
        <v>596</v>
      </c>
      <c r="D119" s="29">
        <v>0</v>
      </c>
      <c r="E119" s="29">
        <v>0</v>
      </c>
      <c r="F119" s="29">
        <v>0</v>
      </c>
      <c r="G119" s="29">
        <v>0</v>
      </c>
      <c r="H119" s="29">
        <v>0</v>
      </c>
      <c r="I119" s="29">
        <v>0</v>
      </c>
      <c r="J119" s="29">
        <v>0</v>
      </c>
      <c r="K119" s="29">
        <v>0</v>
      </c>
      <c r="L119" s="29">
        <v>0</v>
      </c>
      <c r="M119" s="29">
        <v>0</v>
      </c>
      <c r="N119" s="29">
        <v>0</v>
      </c>
      <c r="O119" s="29">
        <v>0</v>
      </c>
      <c r="P119" s="33">
        <v>0</v>
      </c>
    </row>
    <row r="120" spans="1:16" s="2" customFormat="1">
      <c r="A120" s="22">
        <v>311000</v>
      </c>
      <c r="B120" s="23">
        <v>100</v>
      </c>
      <c r="C120" s="24" t="s">
        <v>597</v>
      </c>
      <c r="D120" s="25">
        <v>18175.46</v>
      </c>
      <c r="E120" s="25">
        <v>12709.852742978899</v>
      </c>
      <c r="F120" s="25">
        <v>14720.01</v>
      </c>
      <c r="G120" s="25">
        <v>16787.330000000002</v>
      </c>
      <c r="H120" s="25">
        <v>18377.88</v>
      </c>
      <c r="I120" s="25">
        <v>16000.58</v>
      </c>
      <c r="J120" s="25">
        <v>15159.58</v>
      </c>
      <c r="K120" s="25">
        <v>19239.97</v>
      </c>
      <c r="L120" s="25">
        <v>16305.8</v>
      </c>
      <c r="M120" s="25">
        <v>18893.099999999999</v>
      </c>
      <c r="N120" s="25">
        <v>15499.21</v>
      </c>
      <c r="O120" s="25">
        <v>18344.78</v>
      </c>
      <c r="P120" s="33">
        <v>200213.55274297888</v>
      </c>
    </row>
    <row r="121" spans="1:16" s="2" customFormat="1">
      <c r="A121" s="26">
        <v>311010</v>
      </c>
      <c r="B121" s="27">
        <v>101</v>
      </c>
      <c r="C121" s="28" t="s">
        <v>96</v>
      </c>
      <c r="D121" s="29">
        <v>0</v>
      </c>
      <c r="E121" s="29">
        <v>0</v>
      </c>
      <c r="F121" s="29">
        <v>0</v>
      </c>
      <c r="G121" s="29">
        <v>0</v>
      </c>
      <c r="H121" s="29">
        <v>0</v>
      </c>
      <c r="I121" s="29">
        <v>0</v>
      </c>
      <c r="J121" s="29">
        <v>0</v>
      </c>
      <c r="K121" s="29">
        <v>0</v>
      </c>
      <c r="L121" s="29">
        <v>0</v>
      </c>
      <c r="M121" s="29">
        <v>0</v>
      </c>
      <c r="N121" s="29">
        <v>0</v>
      </c>
      <c r="O121" s="29">
        <v>0</v>
      </c>
      <c r="P121" s="33">
        <v>0</v>
      </c>
    </row>
    <row r="122" spans="1:16" s="2" customFormat="1">
      <c r="A122" s="22">
        <v>311020</v>
      </c>
      <c r="B122" s="23">
        <v>102</v>
      </c>
      <c r="C122" s="24" t="s">
        <v>97</v>
      </c>
      <c r="D122" s="25">
        <v>14427.92</v>
      </c>
      <c r="E122" s="25">
        <v>11144.0226198006</v>
      </c>
      <c r="F122" s="25">
        <v>12847.76</v>
      </c>
      <c r="G122" s="25">
        <v>14807.63</v>
      </c>
      <c r="H122" s="25">
        <v>16247.37</v>
      </c>
      <c r="I122" s="25">
        <v>14145.67</v>
      </c>
      <c r="J122" s="25">
        <v>14258.19</v>
      </c>
      <c r="K122" s="25">
        <v>18263.34</v>
      </c>
      <c r="L122" s="25">
        <v>15478.1</v>
      </c>
      <c r="M122" s="25">
        <v>17934.07</v>
      </c>
      <c r="N122" s="25">
        <v>14712.45</v>
      </c>
      <c r="O122" s="25">
        <v>17413.580000000002</v>
      </c>
      <c r="P122" s="33">
        <v>181680.1026198006</v>
      </c>
    </row>
    <row r="123" spans="1:16" s="2" customFormat="1">
      <c r="A123" s="26">
        <v>311030</v>
      </c>
      <c r="B123" s="27">
        <v>103</v>
      </c>
      <c r="C123" s="28" t="s">
        <v>98</v>
      </c>
      <c r="D123" s="29">
        <v>13112.09</v>
      </c>
      <c r="E123" s="29">
        <v>10284.0367400959</v>
      </c>
      <c r="F123" s="29">
        <v>11898.37</v>
      </c>
      <c r="G123" s="29">
        <v>13740.45</v>
      </c>
      <c r="H123" s="29">
        <v>15082.76</v>
      </c>
      <c r="I123" s="29">
        <v>13131.71</v>
      </c>
      <c r="J123" s="29">
        <v>14149.5</v>
      </c>
      <c r="K123" s="29">
        <v>18291.97</v>
      </c>
      <c r="L123" s="29">
        <v>15502.37</v>
      </c>
      <c r="M123" s="29">
        <v>4647.25</v>
      </c>
      <c r="N123" s="29">
        <v>2215.54</v>
      </c>
      <c r="O123" s="29">
        <v>2622.3</v>
      </c>
      <c r="P123" s="33">
        <v>134678.34674009588</v>
      </c>
    </row>
    <row r="124" spans="1:16" s="2" customFormat="1">
      <c r="A124" s="22">
        <v>311040</v>
      </c>
      <c r="B124" s="23">
        <v>104</v>
      </c>
      <c r="C124" s="24" t="s">
        <v>99</v>
      </c>
      <c r="D124" s="25">
        <v>0</v>
      </c>
      <c r="E124" s="25">
        <v>0</v>
      </c>
      <c r="F124" s="25">
        <v>0</v>
      </c>
      <c r="G124" s="25">
        <v>0</v>
      </c>
      <c r="H124" s="25">
        <v>0</v>
      </c>
      <c r="I124" s="25">
        <v>0</v>
      </c>
      <c r="J124" s="25">
        <v>0</v>
      </c>
      <c r="K124" s="25">
        <v>0</v>
      </c>
      <c r="L124" s="25">
        <v>0</v>
      </c>
      <c r="M124" s="25">
        <v>0</v>
      </c>
      <c r="N124" s="25">
        <v>0</v>
      </c>
      <c r="O124" s="25">
        <v>0</v>
      </c>
      <c r="P124" s="33">
        <v>0</v>
      </c>
    </row>
    <row r="125" spans="1:16" s="2" customFormat="1">
      <c r="A125" s="26">
        <v>311050</v>
      </c>
      <c r="B125" s="27">
        <v>105</v>
      </c>
      <c r="C125" s="28" t="s">
        <v>100</v>
      </c>
      <c r="D125" s="29">
        <v>48645.89</v>
      </c>
      <c r="E125" s="29">
        <v>34996.515279356499</v>
      </c>
      <c r="F125" s="29">
        <v>40560.339999999997</v>
      </c>
      <c r="G125" s="29">
        <v>46412.24</v>
      </c>
      <c r="H125" s="29">
        <v>50846.43</v>
      </c>
      <c r="I125" s="29">
        <v>44269.1</v>
      </c>
      <c r="J125" s="29">
        <v>55245.43</v>
      </c>
      <c r="K125" s="29">
        <v>72716.5</v>
      </c>
      <c r="L125" s="29">
        <v>61626.93</v>
      </c>
      <c r="M125" s="29">
        <v>59301.02</v>
      </c>
      <c r="N125" s="29">
        <v>47196.66</v>
      </c>
      <c r="O125" s="29">
        <v>55861.71</v>
      </c>
      <c r="P125" s="33">
        <v>617678.76527935639</v>
      </c>
    </row>
    <row r="126" spans="1:16" s="2" customFormat="1">
      <c r="A126" s="22">
        <v>311060</v>
      </c>
      <c r="B126" s="23">
        <v>106</v>
      </c>
      <c r="C126" s="24" t="s">
        <v>598</v>
      </c>
      <c r="D126" s="25">
        <v>12192.97</v>
      </c>
      <c r="E126" s="25">
        <v>7746.0056618831604</v>
      </c>
      <c r="F126" s="25">
        <v>8965.66</v>
      </c>
      <c r="G126" s="25">
        <v>10380.32</v>
      </c>
      <c r="H126" s="25">
        <v>11400.59</v>
      </c>
      <c r="I126" s="25">
        <v>9925.85</v>
      </c>
      <c r="J126" s="25">
        <v>11065.17</v>
      </c>
      <c r="K126" s="25">
        <v>14368.27</v>
      </c>
      <c r="L126" s="25">
        <v>12177.05</v>
      </c>
      <c r="M126" s="25">
        <v>17394.599999999999</v>
      </c>
      <c r="N126" s="25">
        <v>14663.92</v>
      </c>
      <c r="O126" s="25">
        <v>17356.13</v>
      </c>
      <c r="P126" s="33">
        <v>147636.53566188316</v>
      </c>
    </row>
    <row r="127" spans="1:16" s="2" customFormat="1">
      <c r="A127" s="26">
        <v>311070</v>
      </c>
      <c r="B127" s="27">
        <v>107</v>
      </c>
      <c r="C127" s="28" t="s">
        <v>101</v>
      </c>
      <c r="D127" s="29">
        <v>11950.89</v>
      </c>
      <c r="E127" s="29">
        <v>7587.3779597559096</v>
      </c>
      <c r="F127" s="29">
        <v>8769.61</v>
      </c>
      <c r="G127" s="29">
        <v>10156.74</v>
      </c>
      <c r="H127" s="29">
        <v>11155.82</v>
      </c>
      <c r="I127" s="29">
        <v>9712.74</v>
      </c>
      <c r="J127" s="29">
        <v>10874.74</v>
      </c>
      <c r="K127" s="29">
        <v>14128.83</v>
      </c>
      <c r="L127" s="29">
        <v>11974.12</v>
      </c>
      <c r="M127" s="29">
        <v>17159.47</v>
      </c>
      <c r="N127" s="29">
        <v>14471.02</v>
      </c>
      <c r="O127" s="29">
        <v>17127.82</v>
      </c>
      <c r="P127" s="33">
        <v>145069.17795975591</v>
      </c>
    </row>
    <row r="128" spans="1:16" s="2" customFormat="1">
      <c r="A128" s="22">
        <v>311080</v>
      </c>
      <c r="B128" s="23">
        <v>108</v>
      </c>
      <c r="C128" s="24" t="s">
        <v>599</v>
      </c>
      <c r="D128" s="25">
        <v>0</v>
      </c>
      <c r="E128" s="25">
        <v>0</v>
      </c>
      <c r="F128" s="25">
        <v>0</v>
      </c>
      <c r="G128" s="25">
        <v>0</v>
      </c>
      <c r="H128" s="25">
        <v>0</v>
      </c>
      <c r="I128" s="25">
        <v>0</v>
      </c>
      <c r="J128" s="25">
        <v>0</v>
      </c>
      <c r="K128" s="25">
        <v>0</v>
      </c>
      <c r="L128" s="25">
        <v>0</v>
      </c>
      <c r="M128" s="25">
        <v>0</v>
      </c>
      <c r="N128" s="25">
        <v>0</v>
      </c>
      <c r="O128" s="25">
        <v>0</v>
      </c>
      <c r="P128" s="33">
        <v>0</v>
      </c>
    </row>
    <row r="129" spans="1:16" s="2" customFormat="1">
      <c r="A129" s="26">
        <v>311090</v>
      </c>
      <c r="B129" s="27">
        <v>109</v>
      </c>
      <c r="C129" s="28" t="s">
        <v>102</v>
      </c>
      <c r="D129" s="29">
        <v>11950.89</v>
      </c>
      <c r="E129" s="29">
        <v>7582.1943436732799</v>
      </c>
      <c r="F129" s="29">
        <v>8769.61</v>
      </c>
      <c r="G129" s="29">
        <v>10156.74</v>
      </c>
      <c r="H129" s="29">
        <v>11155.82</v>
      </c>
      <c r="I129" s="29">
        <v>9712.74</v>
      </c>
      <c r="J129" s="29">
        <v>10874.74</v>
      </c>
      <c r="K129" s="29">
        <v>14128.83</v>
      </c>
      <c r="L129" s="29">
        <v>11974.12</v>
      </c>
      <c r="M129" s="29">
        <v>17159.47</v>
      </c>
      <c r="N129" s="29">
        <v>14471.02</v>
      </c>
      <c r="O129" s="29">
        <v>17127.82</v>
      </c>
      <c r="P129" s="33">
        <v>145063.99434367329</v>
      </c>
    </row>
    <row r="130" spans="1:16" s="2" customFormat="1">
      <c r="A130" s="22">
        <v>311100</v>
      </c>
      <c r="B130" s="23">
        <v>110</v>
      </c>
      <c r="C130" s="24" t="s">
        <v>103</v>
      </c>
      <c r="D130" s="25">
        <v>12280.45</v>
      </c>
      <c r="E130" s="25">
        <v>7813.7641342339903</v>
      </c>
      <c r="F130" s="25">
        <v>9036.51</v>
      </c>
      <c r="G130" s="25">
        <v>10461.120000000001</v>
      </c>
      <c r="H130" s="25">
        <v>11489.04</v>
      </c>
      <c r="I130" s="25">
        <v>10002.86</v>
      </c>
      <c r="J130" s="25">
        <v>11133.99</v>
      </c>
      <c r="K130" s="25">
        <v>14454.81</v>
      </c>
      <c r="L130" s="25">
        <v>12250.39</v>
      </c>
      <c r="M130" s="25">
        <v>17479.57</v>
      </c>
      <c r="N130" s="25">
        <v>14733.62</v>
      </c>
      <c r="O130" s="25">
        <v>17438.64</v>
      </c>
      <c r="P130" s="33">
        <v>148574.76413423399</v>
      </c>
    </row>
    <row r="131" spans="1:16" s="2" customFormat="1">
      <c r="A131" s="26">
        <v>311110</v>
      </c>
      <c r="B131" s="27">
        <v>111</v>
      </c>
      <c r="C131" s="28" t="s">
        <v>104</v>
      </c>
      <c r="D131" s="29">
        <v>12308.3</v>
      </c>
      <c r="E131" s="29">
        <v>7816.6094094970404</v>
      </c>
      <c r="F131" s="29">
        <v>9059.07</v>
      </c>
      <c r="G131" s="29">
        <v>10486.84</v>
      </c>
      <c r="H131" s="29">
        <v>11517.2</v>
      </c>
      <c r="I131" s="29">
        <v>10027.379999999999</v>
      </c>
      <c r="J131" s="29">
        <v>11125.73</v>
      </c>
      <c r="K131" s="29">
        <v>14438.17</v>
      </c>
      <c r="L131" s="29">
        <v>12236.29</v>
      </c>
      <c r="M131" s="29">
        <v>17463.23</v>
      </c>
      <c r="N131" s="29">
        <v>14720.22</v>
      </c>
      <c r="O131" s="29">
        <v>17422.77</v>
      </c>
      <c r="P131" s="33">
        <v>148621.80940949701</v>
      </c>
    </row>
    <row r="132" spans="1:16" s="2" customFormat="1">
      <c r="A132" s="22">
        <v>311115</v>
      </c>
      <c r="B132" s="23">
        <v>777</v>
      </c>
      <c r="C132" s="24" t="s">
        <v>105</v>
      </c>
      <c r="D132" s="25">
        <v>6109.06</v>
      </c>
      <c r="E132" s="25">
        <v>4289.7678836047598</v>
      </c>
      <c r="F132" s="25">
        <v>4945.6000000000004</v>
      </c>
      <c r="G132" s="25">
        <v>5675.78</v>
      </c>
      <c r="H132" s="25">
        <v>6221.96</v>
      </c>
      <c r="I132" s="25">
        <v>5417.11</v>
      </c>
      <c r="J132" s="25">
        <v>5318.47</v>
      </c>
      <c r="K132" s="25">
        <v>6786.39</v>
      </c>
      <c r="L132" s="25">
        <v>5751.44</v>
      </c>
      <c r="M132" s="25">
        <v>6672.17</v>
      </c>
      <c r="N132" s="25">
        <v>5474.57</v>
      </c>
      <c r="O132" s="25">
        <v>6479.68</v>
      </c>
      <c r="P132" s="33">
        <v>69141.997883604752</v>
      </c>
    </row>
    <row r="133" spans="1:16" s="2" customFormat="1">
      <c r="A133" s="26">
        <v>311120</v>
      </c>
      <c r="B133" s="27">
        <v>112</v>
      </c>
      <c r="C133" s="28" t="s">
        <v>106</v>
      </c>
      <c r="D133" s="29">
        <v>11950.89</v>
      </c>
      <c r="E133" s="29">
        <v>7557.8682243631501</v>
      </c>
      <c r="F133" s="29">
        <v>8769.61</v>
      </c>
      <c r="G133" s="29">
        <v>10156.74</v>
      </c>
      <c r="H133" s="29">
        <v>11155.82</v>
      </c>
      <c r="I133" s="29">
        <v>9712.74</v>
      </c>
      <c r="J133" s="29">
        <v>10874.74</v>
      </c>
      <c r="K133" s="29">
        <v>14128.83</v>
      </c>
      <c r="L133" s="29">
        <v>11974.12</v>
      </c>
      <c r="M133" s="29">
        <v>17159.47</v>
      </c>
      <c r="N133" s="29">
        <v>14471.02</v>
      </c>
      <c r="O133" s="29">
        <v>17127.82</v>
      </c>
      <c r="P133" s="33">
        <v>145039.66822436315</v>
      </c>
    </row>
    <row r="134" spans="1:16" s="2" customFormat="1">
      <c r="A134" s="22">
        <v>311130</v>
      </c>
      <c r="B134" s="23">
        <v>113</v>
      </c>
      <c r="C134" s="24" t="s">
        <v>502</v>
      </c>
      <c r="D134" s="25">
        <v>11950.89</v>
      </c>
      <c r="E134" s="25">
        <v>7584.3453587867698</v>
      </c>
      <c r="F134" s="25">
        <v>8769.61</v>
      </c>
      <c r="G134" s="25">
        <v>10156.74</v>
      </c>
      <c r="H134" s="25">
        <v>11155.82</v>
      </c>
      <c r="I134" s="25">
        <v>9712.74</v>
      </c>
      <c r="J134" s="25">
        <v>10874.74</v>
      </c>
      <c r="K134" s="25">
        <v>14128.83</v>
      </c>
      <c r="L134" s="25">
        <v>11974.12</v>
      </c>
      <c r="M134" s="25">
        <v>17159.47</v>
      </c>
      <c r="N134" s="25">
        <v>14471.02</v>
      </c>
      <c r="O134" s="25">
        <v>17127.82</v>
      </c>
      <c r="P134" s="33">
        <v>145066.14535878677</v>
      </c>
    </row>
    <row r="135" spans="1:16" s="2" customFormat="1">
      <c r="A135" s="26">
        <v>311140</v>
      </c>
      <c r="B135" s="27">
        <v>114</v>
      </c>
      <c r="C135" s="28" t="s">
        <v>107</v>
      </c>
      <c r="D135" s="29">
        <v>13145.98</v>
      </c>
      <c r="E135" s="29">
        <v>8325.0803119406301</v>
      </c>
      <c r="F135" s="29">
        <v>9646.57</v>
      </c>
      <c r="G135" s="29">
        <v>11172.41</v>
      </c>
      <c r="H135" s="29">
        <v>12271.4</v>
      </c>
      <c r="I135" s="29">
        <v>10684.01</v>
      </c>
      <c r="J135" s="29">
        <v>11962.21</v>
      </c>
      <c r="K135" s="29">
        <v>15541.71</v>
      </c>
      <c r="L135" s="29">
        <v>13171.53</v>
      </c>
      <c r="M135" s="29">
        <v>18875.419999999998</v>
      </c>
      <c r="N135" s="29">
        <v>15918.12</v>
      </c>
      <c r="O135" s="29">
        <v>18840.61</v>
      </c>
      <c r="P135" s="33">
        <v>159555.05031194061</v>
      </c>
    </row>
    <row r="136" spans="1:16" s="2" customFormat="1">
      <c r="A136" s="22">
        <v>311150</v>
      </c>
      <c r="B136" s="23">
        <v>115</v>
      </c>
      <c r="C136" s="24" t="s">
        <v>108</v>
      </c>
      <c r="D136" s="25">
        <v>15877.61</v>
      </c>
      <c r="E136" s="25">
        <v>10329.0508474541</v>
      </c>
      <c r="F136" s="25">
        <v>11949.8</v>
      </c>
      <c r="G136" s="25">
        <v>13783.55</v>
      </c>
      <c r="H136" s="25">
        <v>15126.27</v>
      </c>
      <c r="I136" s="25">
        <v>13169.58</v>
      </c>
      <c r="J136" s="25">
        <v>13963.82</v>
      </c>
      <c r="K136" s="25">
        <v>18012.990000000002</v>
      </c>
      <c r="L136" s="25">
        <v>15265.93</v>
      </c>
      <c r="M136" s="25">
        <v>20973.61</v>
      </c>
      <c r="N136" s="25">
        <v>17600</v>
      </c>
      <c r="O136" s="25">
        <v>20831.259999999998</v>
      </c>
      <c r="P136" s="33">
        <v>186883.47084745415</v>
      </c>
    </row>
    <row r="137" spans="1:16" s="2" customFormat="1">
      <c r="A137" s="26">
        <v>311160</v>
      </c>
      <c r="B137" s="27">
        <v>116</v>
      </c>
      <c r="C137" s="28" t="s">
        <v>109</v>
      </c>
      <c r="D137" s="29">
        <v>11950.89</v>
      </c>
      <c r="E137" s="29">
        <v>7577.0526126303903</v>
      </c>
      <c r="F137" s="29">
        <v>8769.61</v>
      </c>
      <c r="G137" s="29">
        <v>10156.74</v>
      </c>
      <c r="H137" s="29">
        <v>11155.82</v>
      </c>
      <c r="I137" s="29">
        <v>9712.74</v>
      </c>
      <c r="J137" s="29">
        <v>10874.74</v>
      </c>
      <c r="K137" s="29">
        <v>14128.83</v>
      </c>
      <c r="L137" s="29">
        <v>11974.12</v>
      </c>
      <c r="M137" s="29">
        <v>17159.47</v>
      </c>
      <c r="N137" s="29">
        <v>14471.02</v>
      </c>
      <c r="O137" s="29">
        <v>17127.82</v>
      </c>
      <c r="P137" s="33">
        <v>145058.85261263038</v>
      </c>
    </row>
    <row r="138" spans="1:16" s="2" customFormat="1">
      <c r="A138" s="22">
        <v>311170</v>
      </c>
      <c r="B138" s="23">
        <v>117</v>
      </c>
      <c r="C138" s="24" t="s">
        <v>600</v>
      </c>
      <c r="D138" s="25">
        <v>32812.050000000003</v>
      </c>
      <c r="E138" s="25">
        <v>24053.0238883122</v>
      </c>
      <c r="F138" s="25">
        <v>27853.05</v>
      </c>
      <c r="G138" s="25">
        <v>31935.85</v>
      </c>
      <c r="H138" s="25">
        <v>35002.120000000003</v>
      </c>
      <c r="I138" s="25">
        <v>30474.36</v>
      </c>
      <c r="J138" s="25">
        <v>28177.9</v>
      </c>
      <c r="K138" s="25">
        <v>35626.519999999997</v>
      </c>
      <c r="L138" s="25">
        <v>30193.33</v>
      </c>
      <c r="M138" s="25">
        <v>21669.279999999999</v>
      </c>
      <c r="N138" s="25">
        <v>16179.79</v>
      </c>
      <c r="O138" s="25">
        <v>19150.310000000001</v>
      </c>
      <c r="P138" s="33">
        <v>333127.58388831222</v>
      </c>
    </row>
    <row r="139" spans="1:16" s="2" customFormat="1">
      <c r="A139" s="26">
        <v>311180</v>
      </c>
      <c r="B139" s="27">
        <v>118</v>
      </c>
      <c r="C139" s="28" t="s">
        <v>601</v>
      </c>
      <c r="D139" s="29">
        <v>0</v>
      </c>
      <c r="E139" s="29">
        <v>0</v>
      </c>
      <c r="F139" s="29">
        <v>0</v>
      </c>
      <c r="G139" s="29">
        <v>0</v>
      </c>
      <c r="H139" s="29">
        <v>0</v>
      </c>
      <c r="I139" s="29">
        <v>0</v>
      </c>
      <c r="J139" s="29">
        <v>0</v>
      </c>
      <c r="K139" s="29">
        <v>0</v>
      </c>
      <c r="L139" s="29">
        <v>0</v>
      </c>
      <c r="M139" s="29">
        <v>0</v>
      </c>
      <c r="N139" s="29">
        <v>0</v>
      </c>
      <c r="O139" s="29">
        <v>0</v>
      </c>
      <c r="P139" s="33">
        <v>0</v>
      </c>
    </row>
    <row r="140" spans="1:16" s="2" customFormat="1">
      <c r="A140" s="22">
        <v>311190</v>
      </c>
      <c r="B140" s="23">
        <v>119</v>
      </c>
      <c r="C140" s="24" t="s">
        <v>110</v>
      </c>
      <c r="D140" s="25">
        <v>13145.98</v>
      </c>
      <c r="E140" s="25">
        <v>8364.9178356084103</v>
      </c>
      <c r="F140" s="25">
        <v>9646.57</v>
      </c>
      <c r="G140" s="25">
        <v>11172.41</v>
      </c>
      <c r="H140" s="25">
        <v>12271.4</v>
      </c>
      <c r="I140" s="25">
        <v>10684.01</v>
      </c>
      <c r="J140" s="25">
        <v>11962.21</v>
      </c>
      <c r="K140" s="25">
        <v>15541.71</v>
      </c>
      <c r="L140" s="25">
        <v>13171.53</v>
      </c>
      <c r="M140" s="25">
        <v>18875.419999999998</v>
      </c>
      <c r="N140" s="25">
        <v>15918.12</v>
      </c>
      <c r="O140" s="25">
        <v>18840.61</v>
      </c>
      <c r="P140" s="33">
        <v>159594.88783560839</v>
      </c>
    </row>
    <row r="141" spans="1:16" s="2" customFormat="1">
      <c r="A141" s="26">
        <v>311200</v>
      </c>
      <c r="B141" s="27">
        <v>120</v>
      </c>
      <c r="C141" s="28" t="s">
        <v>111</v>
      </c>
      <c r="D141" s="29">
        <v>9392.4500000000007</v>
      </c>
      <c r="E141" s="29">
        <v>7584.55384389755</v>
      </c>
      <c r="F141" s="29">
        <v>8769.61</v>
      </c>
      <c r="G141" s="29">
        <v>10156.74</v>
      </c>
      <c r="H141" s="29">
        <v>11155.82</v>
      </c>
      <c r="I141" s="29">
        <v>9712.74</v>
      </c>
      <c r="J141" s="29">
        <v>10874.74</v>
      </c>
      <c r="K141" s="29">
        <v>14128.83</v>
      </c>
      <c r="L141" s="29">
        <v>11974.12</v>
      </c>
      <c r="M141" s="29">
        <v>17159.47</v>
      </c>
      <c r="N141" s="29">
        <v>14471.02</v>
      </c>
      <c r="O141" s="29">
        <v>17127.82</v>
      </c>
      <c r="P141" s="33">
        <v>142507.91384389755</v>
      </c>
    </row>
    <row r="142" spans="1:16" s="2" customFormat="1">
      <c r="A142" s="22">
        <v>311205</v>
      </c>
      <c r="B142" s="23">
        <v>778</v>
      </c>
      <c r="C142" s="24" t="s">
        <v>112</v>
      </c>
      <c r="D142" s="25">
        <v>0</v>
      </c>
      <c r="E142" s="25">
        <v>0</v>
      </c>
      <c r="F142" s="25">
        <v>0</v>
      </c>
      <c r="G142" s="25">
        <v>0</v>
      </c>
      <c r="H142" s="25">
        <v>0</v>
      </c>
      <c r="I142" s="25">
        <v>0</v>
      </c>
      <c r="J142" s="25">
        <v>0</v>
      </c>
      <c r="K142" s="25">
        <v>0</v>
      </c>
      <c r="L142" s="25">
        <v>0</v>
      </c>
      <c r="M142" s="25">
        <v>0</v>
      </c>
      <c r="N142" s="25">
        <v>0</v>
      </c>
      <c r="O142" s="25">
        <v>0</v>
      </c>
      <c r="P142" s="33">
        <v>0</v>
      </c>
    </row>
    <row r="143" spans="1:16" s="2" customFormat="1">
      <c r="A143" s="26">
        <v>311210</v>
      </c>
      <c r="B143" s="27">
        <v>121</v>
      </c>
      <c r="C143" s="28" t="s">
        <v>602</v>
      </c>
      <c r="D143" s="29">
        <v>18024.509999999998</v>
      </c>
      <c r="E143" s="29">
        <v>12602.598155666899</v>
      </c>
      <c r="F143" s="29">
        <v>14597.75</v>
      </c>
      <c r="G143" s="29">
        <v>16647.900000000001</v>
      </c>
      <c r="H143" s="29">
        <v>18225.25</v>
      </c>
      <c r="I143" s="29">
        <v>15867.69</v>
      </c>
      <c r="J143" s="29">
        <v>14889.58</v>
      </c>
      <c r="K143" s="29">
        <v>18869.13</v>
      </c>
      <c r="L143" s="29">
        <v>15991.51</v>
      </c>
      <c r="M143" s="29">
        <v>18528.95</v>
      </c>
      <c r="N143" s="29">
        <v>15200.47</v>
      </c>
      <c r="O143" s="29">
        <v>17991.189999999999</v>
      </c>
      <c r="P143" s="33">
        <v>197436.52815566692</v>
      </c>
    </row>
    <row r="144" spans="1:16" s="2" customFormat="1">
      <c r="A144" s="22">
        <v>311220</v>
      </c>
      <c r="B144" s="23">
        <v>122</v>
      </c>
      <c r="C144" s="24" t="s">
        <v>113</v>
      </c>
      <c r="D144" s="25">
        <v>9392.4500000000007</v>
      </c>
      <c r="E144" s="25">
        <v>7573.1718602027004</v>
      </c>
      <c r="F144" s="25">
        <v>8769.61</v>
      </c>
      <c r="G144" s="25">
        <v>10156.74</v>
      </c>
      <c r="H144" s="25">
        <v>11155.82</v>
      </c>
      <c r="I144" s="25">
        <v>9712.74</v>
      </c>
      <c r="J144" s="25">
        <v>10874.74</v>
      </c>
      <c r="K144" s="25">
        <v>14128.83</v>
      </c>
      <c r="L144" s="25">
        <v>11974.12</v>
      </c>
      <c r="M144" s="25">
        <v>1769.61</v>
      </c>
      <c r="N144" s="25">
        <v>0</v>
      </c>
      <c r="O144" s="25">
        <v>0</v>
      </c>
      <c r="P144" s="33">
        <v>95507.831860202699</v>
      </c>
    </row>
    <row r="145" spans="1:16" s="2" customFormat="1">
      <c r="A145" s="26">
        <v>311230</v>
      </c>
      <c r="B145" s="27">
        <v>123</v>
      </c>
      <c r="C145" s="28" t="s">
        <v>114</v>
      </c>
      <c r="D145" s="29">
        <v>9197.5</v>
      </c>
      <c r="E145" s="29">
        <v>6419.4455183809796</v>
      </c>
      <c r="F145" s="29">
        <v>7448.87</v>
      </c>
      <c r="G145" s="29">
        <v>8502.65</v>
      </c>
      <c r="H145" s="29">
        <v>9310.06</v>
      </c>
      <c r="I145" s="29">
        <v>8105.74</v>
      </c>
      <c r="J145" s="29">
        <v>7345.9</v>
      </c>
      <c r="K145" s="29">
        <v>9257.8799999999992</v>
      </c>
      <c r="L145" s="29">
        <v>7846.02</v>
      </c>
      <c r="M145" s="29">
        <v>9092.7199999999993</v>
      </c>
      <c r="N145" s="29">
        <v>7459.54</v>
      </c>
      <c r="O145" s="29">
        <v>8829.07</v>
      </c>
      <c r="P145" s="33">
        <v>98815.395518380974</v>
      </c>
    </row>
    <row r="146" spans="1:16" s="2" customFormat="1">
      <c r="A146" s="22">
        <v>311240</v>
      </c>
      <c r="B146" s="23">
        <v>124</v>
      </c>
      <c r="C146" s="24" t="s">
        <v>115</v>
      </c>
      <c r="D146" s="25">
        <v>13145.98</v>
      </c>
      <c r="E146" s="25">
        <v>8351.4461441183503</v>
      </c>
      <c r="F146" s="25">
        <v>9646.57</v>
      </c>
      <c r="G146" s="25">
        <v>11172.41</v>
      </c>
      <c r="H146" s="25">
        <v>12271.4</v>
      </c>
      <c r="I146" s="25">
        <v>10684.01</v>
      </c>
      <c r="J146" s="25">
        <v>11962.21</v>
      </c>
      <c r="K146" s="25">
        <v>15541.71</v>
      </c>
      <c r="L146" s="25">
        <v>13171.53</v>
      </c>
      <c r="M146" s="25">
        <v>18875.419999999998</v>
      </c>
      <c r="N146" s="25">
        <v>15918.12</v>
      </c>
      <c r="O146" s="25">
        <v>18840.61</v>
      </c>
      <c r="P146" s="33">
        <v>159581.41614411835</v>
      </c>
    </row>
    <row r="147" spans="1:16" s="2" customFormat="1">
      <c r="A147" s="26">
        <v>311250</v>
      </c>
      <c r="B147" s="27">
        <v>125</v>
      </c>
      <c r="C147" s="28" t="s">
        <v>116</v>
      </c>
      <c r="D147" s="29">
        <v>11950.89</v>
      </c>
      <c r="E147" s="29">
        <v>7627.1360799145696</v>
      </c>
      <c r="F147" s="29">
        <v>8769.61</v>
      </c>
      <c r="G147" s="29">
        <v>10156.74</v>
      </c>
      <c r="H147" s="29">
        <v>11155.82</v>
      </c>
      <c r="I147" s="29">
        <v>9712.74</v>
      </c>
      <c r="J147" s="29">
        <v>10874.74</v>
      </c>
      <c r="K147" s="29">
        <v>14128.83</v>
      </c>
      <c r="L147" s="29">
        <v>11974.12</v>
      </c>
      <c r="M147" s="29">
        <v>17159.47</v>
      </c>
      <c r="N147" s="29">
        <v>14471.02</v>
      </c>
      <c r="O147" s="29">
        <v>17127.82</v>
      </c>
      <c r="P147" s="33">
        <v>145108.93607991457</v>
      </c>
    </row>
    <row r="148" spans="1:16" s="2" customFormat="1">
      <c r="A148" s="22">
        <v>311260</v>
      </c>
      <c r="B148" s="23">
        <v>126</v>
      </c>
      <c r="C148" s="24" t="s">
        <v>603</v>
      </c>
      <c r="D148" s="25">
        <v>0</v>
      </c>
      <c r="E148" s="25">
        <v>0</v>
      </c>
      <c r="F148" s="25">
        <v>0</v>
      </c>
      <c r="G148" s="25">
        <v>0</v>
      </c>
      <c r="H148" s="25">
        <v>0</v>
      </c>
      <c r="I148" s="25">
        <v>0</v>
      </c>
      <c r="J148" s="25">
        <v>0</v>
      </c>
      <c r="K148" s="25">
        <v>0</v>
      </c>
      <c r="L148" s="25">
        <v>0</v>
      </c>
      <c r="M148" s="25">
        <v>0</v>
      </c>
      <c r="N148" s="25">
        <v>0</v>
      </c>
      <c r="O148" s="25">
        <v>0</v>
      </c>
      <c r="P148" s="33">
        <v>0</v>
      </c>
    </row>
    <row r="149" spans="1:16" s="2" customFormat="1">
      <c r="A149" s="26">
        <v>311265</v>
      </c>
      <c r="B149" s="27">
        <v>727</v>
      </c>
      <c r="C149" s="28" t="s">
        <v>604</v>
      </c>
      <c r="D149" s="29">
        <v>11950.89</v>
      </c>
      <c r="E149" s="29">
        <v>7609.9866690363197</v>
      </c>
      <c r="F149" s="29">
        <v>8769.61</v>
      </c>
      <c r="G149" s="29">
        <v>10156.74</v>
      </c>
      <c r="H149" s="29">
        <v>11155.82</v>
      </c>
      <c r="I149" s="29">
        <v>9712.74</v>
      </c>
      <c r="J149" s="29">
        <v>10874.74</v>
      </c>
      <c r="K149" s="29">
        <v>14128.83</v>
      </c>
      <c r="L149" s="29">
        <v>11974.12</v>
      </c>
      <c r="M149" s="29">
        <v>17159.47</v>
      </c>
      <c r="N149" s="29">
        <v>14471.02</v>
      </c>
      <c r="O149" s="29">
        <v>17127.82</v>
      </c>
      <c r="P149" s="33">
        <v>145091.78666903632</v>
      </c>
    </row>
    <row r="150" spans="1:16" s="2" customFormat="1">
      <c r="A150" s="22">
        <v>311270</v>
      </c>
      <c r="B150" s="23">
        <v>127</v>
      </c>
      <c r="C150" s="24" t="s">
        <v>605</v>
      </c>
      <c r="D150" s="25">
        <v>47954.38</v>
      </c>
      <c r="E150" s="25">
        <v>32712.894973259801</v>
      </c>
      <c r="F150" s="25">
        <v>37901.39</v>
      </c>
      <c r="G150" s="25">
        <v>43546.42</v>
      </c>
      <c r="H150" s="25">
        <v>47748.46</v>
      </c>
      <c r="I150" s="25">
        <v>41571.879999999997</v>
      </c>
      <c r="J150" s="25">
        <v>42125.56</v>
      </c>
      <c r="K150" s="25">
        <v>53999.68</v>
      </c>
      <c r="L150" s="25">
        <v>45764.51</v>
      </c>
      <c r="M150" s="25">
        <v>56359.24</v>
      </c>
      <c r="N150" s="25">
        <v>46634.81</v>
      </c>
      <c r="O150" s="25">
        <v>55196.7</v>
      </c>
      <c r="P150" s="33">
        <v>551515.9249732598</v>
      </c>
    </row>
    <row r="151" spans="1:16" s="2" customFormat="1">
      <c r="A151" s="26">
        <v>311280</v>
      </c>
      <c r="B151" s="27">
        <v>128</v>
      </c>
      <c r="C151" s="28" t="s">
        <v>606</v>
      </c>
      <c r="D151" s="29">
        <v>49377.14</v>
      </c>
      <c r="E151" s="29">
        <v>36503.255045731799</v>
      </c>
      <c r="F151" s="29">
        <v>42315.39</v>
      </c>
      <c r="G151" s="29">
        <v>48569.27</v>
      </c>
      <c r="H151" s="29">
        <v>53244.59</v>
      </c>
      <c r="I151" s="29">
        <v>46357.05</v>
      </c>
      <c r="J151" s="29">
        <v>57145.69</v>
      </c>
      <c r="K151" s="29">
        <v>75113</v>
      </c>
      <c r="L151" s="29">
        <v>63657.96</v>
      </c>
      <c r="M151" s="29">
        <v>80329.539999999994</v>
      </c>
      <c r="N151" s="29">
        <v>66687.460000000006</v>
      </c>
      <c r="O151" s="29">
        <v>78930.92</v>
      </c>
      <c r="P151" s="33">
        <v>698231.26504573179</v>
      </c>
    </row>
    <row r="152" spans="1:16" s="2" customFormat="1">
      <c r="A152" s="22">
        <v>311290</v>
      </c>
      <c r="B152" s="23">
        <v>129</v>
      </c>
      <c r="C152" s="24" t="s">
        <v>117</v>
      </c>
      <c r="D152" s="25">
        <v>0</v>
      </c>
      <c r="E152" s="25">
        <v>0</v>
      </c>
      <c r="F152" s="25">
        <v>0</v>
      </c>
      <c r="G152" s="25">
        <v>0</v>
      </c>
      <c r="H152" s="25">
        <v>0</v>
      </c>
      <c r="I152" s="25">
        <v>0</v>
      </c>
      <c r="J152" s="25">
        <v>0</v>
      </c>
      <c r="K152" s="25">
        <v>0</v>
      </c>
      <c r="L152" s="25">
        <v>0</v>
      </c>
      <c r="M152" s="25">
        <v>0</v>
      </c>
      <c r="N152" s="25">
        <v>0</v>
      </c>
      <c r="O152" s="25">
        <v>0</v>
      </c>
      <c r="P152" s="33">
        <v>0</v>
      </c>
    </row>
    <row r="153" spans="1:16" s="2" customFormat="1">
      <c r="A153" s="26">
        <v>311300</v>
      </c>
      <c r="B153" s="27">
        <v>130</v>
      </c>
      <c r="C153" s="28" t="s">
        <v>607</v>
      </c>
      <c r="D153" s="29">
        <v>5879.28</v>
      </c>
      <c r="E153" s="29">
        <v>4128.3557706127103</v>
      </c>
      <c r="F153" s="29">
        <v>4761.32</v>
      </c>
      <c r="G153" s="29">
        <v>5461.7</v>
      </c>
      <c r="H153" s="29">
        <v>5986.68</v>
      </c>
      <c r="I153" s="29">
        <v>5212.26</v>
      </c>
      <c r="J153" s="29">
        <v>5061.03</v>
      </c>
      <c r="K153" s="29">
        <v>6447.27</v>
      </c>
      <c r="L153" s="29">
        <v>5464.04</v>
      </c>
      <c r="M153" s="29">
        <v>6337.86</v>
      </c>
      <c r="N153" s="29">
        <v>5200.17</v>
      </c>
      <c r="O153" s="29">
        <v>6154.89</v>
      </c>
      <c r="P153" s="33">
        <v>66094.855770612718</v>
      </c>
    </row>
    <row r="154" spans="1:16" s="2" customFormat="1">
      <c r="A154" s="22">
        <v>311310</v>
      </c>
      <c r="B154" s="23">
        <v>131</v>
      </c>
      <c r="C154" s="24" t="s">
        <v>608</v>
      </c>
      <c r="D154" s="25">
        <v>9392.4500000000007</v>
      </c>
      <c r="E154" s="25">
        <v>7573.1601753327504</v>
      </c>
      <c r="F154" s="25">
        <v>8769.61</v>
      </c>
      <c r="G154" s="25">
        <v>10156.74</v>
      </c>
      <c r="H154" s="25">
        <v>11155.82</v>
      </c>
      <c r="I154" s="25">
        <v>9712.74</v>
      </c>
      <c r="J154" s="25">
        <v>1228.4100000000001</v>
      </c>
      <c r="K154" s="25">
        <v>0</v>
      </c>
      <c r="L154" s="25">
        <v>0</v>
      </c>
      <c r="M154" s="25">
        <v>0</v>
      </c>
      <c r="N154" s="25">
        <v>0</v>
      </c>
      <c r="O154" s="25">
        <v>0</v>
      </c>
      <c r="P154" s="33">
        <v>57988.930175332753</v>
      </c>
    </row>
    <row r="155" spans="1:16" s="2" customFormat="1">
      <c r="A155" s="26">
        <v>311320</v>
      </c>
      <c r="B155" s="27">
        <v>132</v>
      </c>
      <c r="C155" s="28" t="s">
        <v>609</v>
      </c>
      <c r="D155" s="29">
        <v>11950.89</v>
      </c>
      <c r="E155" s="29">
        <v>7578.3510383343901</v>
      </c>
      <c r="F155" s="29">
        <v>8769.61</v>
      </c>
      <c r="G155" s="29">
        <v>10156.74</v>
      </c>
      <c r="H155" s="29">
        <v>11155.82</v>
      </c>
      <c r="I155" s="29">
        <v>9712.74</v>
      </c>
      <c r="J155" s="29">
        <v>10874.74</v>
      </c>
      <c r="K155" s="29">
        <v>14128.83</v>
      </c>
      <c r="L155" s="29">
        <v>11974.12</v>
      </c>
      <c r="M155" s="29">
        <v>1769.61</v>
      </c>
      <c r="N155" s="29">
        <v>0</v>
      </c>
      <c r="O155" s="29">
        <v>0</v>
      </c>
      <c r="P155" s="33">
        <v>98071.451038334388</v>
      </c>
    </row>
    <row r="156" spans="1:16" s="2" customFormat="1">
      <c r="A156" s="22">
        <v>311330</v>
      </c>
      <c r="B156" s="23">
        <v>133</v>
      </c>
      <c r="C156" s="24" t="s">
        <v>118</v>
      </c>
      <c r="D156" s="25">
        <v>93.37</v>
      </c>
      <c r="E156" s="25">
        <v>65.081505587712101</v>
      </c>
      <c r="F156" s="25">
        <v>75.62</v>
      </c>
      <c r="G156" s="25">
        <v>86.24</v>
      </c>
      <c r="H156" s="25">
        <v>94.41</v>
      </c>
      <c r="I156" s="25">
        <v>82.2</v>
      </c>
      <c r="J156" s="25">
        <v>73.45</v>
      </c>
      <c r="K156" s="25">
        <v>92.36</v>
      </c>
      <c r="L156" s="25">
        <v>78.27</v>
      </c>
      <c r="M156" s="25">
        <v>90.69</v>
      </c>
      <c r="N156" s="25">
        <v>74.400000000000006</v>
      </c>
      <c r="O156" s="25">
        <v>88.06</v>
      </c>
      <c r="P156" s="33">
        <v>994.15150558771211</v>
      </c>
    </row>
    <row r="157" spans="1:16" s="2" customFormat="1">
      <c r="A157" s="26">
        <v>311340</v>
      </c>
      <c r="B157" s="27">
        <v>134</v>
      </c>
      <c r="C157" s="28" t="s">
        <v>119</v>
      </c>
      <c r="D157" s="29">
        <v>28943.59</v>
      </c>
      <c r="E157" s="29">
        <v>18640.031587626399</v>
      </c>
      <c r="F157" s="29">
        <v>21622.5</v>
      </c>
      <c r="G157" s="29">
        <v>24970.21</v>
      </c>
      <c r="H157" s="29">
        <v>27409.59</v>
      </c>
      <c r="I157" s="29">
        <v>23863.98</v>
      </c>
      <c r="J157" s="29">
        <v>25715.77</v>
      </c>
      <c r="K157" s="29">
        <v>33244.82</v>
      </c>
      <c r="L157" s="29">
        <v>28174.85</v>
      </c>
      <c r="M157" s="29">
        <v>39216.19</v>
      </c>
      <c r="N157" s="29">
        <v>32959.58</v>
      </c>
      <c r="O157" s="29">
        <v>39010.769999999997</v>
      </c>
      <c r="P157" s="33">
        <v>343771.88158762647</v>
      </c>
    </row>
    <row r="158" spans="1:16" s="2" customFormat="1">
      <c r="A158" s="22">
        <v>311350</v>
      </c>
      <c r="B158" s="23">
        <v>135</v>
      </c>
      <c r="C158" s="24" t="s">
        <v>120</v>
      </c>
      <c r="D158" s="25">
        <v>22738.66</v>
      </c>
      <c r="E158" s="25">
        <v>15922.9633812597</v>
      </c>
      <c r="F158" s="25">
        <v>18415.669999999998</v>
      </c>
      <c r="G158" s="25">
        <v>29382.46</v>
      </c>
      <c r="H158" s="25">
        <v>34147.72</v>
      </c>
      <c r="I158" s="25">
        <v>29730.49</v>
      </c>
      <c r="J158" s="25">
        <v>28762.85</v>
      </c>
      <c r="K158" s="25">
        <v>36621.089999999997</v>
      </c>
      <c r="L158" s="25">
        <v>31036.23</v>
      </c>
      <c r="M158" s="25">
        <v>39246.230000000003</v>
      </c>
      <c r="N158" s="25">
        <v>32590.19</v>
      </c>
      <c r="O158" s="25">
        <v>38573.57</v>
      </c>
      <c r="P158" s="33">
        <v>357168.12338125973</v>
      </c>
    </row>
    <row r="159" spans="1:16" s="2" customFormat="1">
      <c r="A159" s="26">
        <v>311360</v>
      </c>
      <c r="B159" s="27">
        <v>136</v>
      </c>
      <c r="C159" s="28" t="s">
        <v>610</v>
      </c>
      <c r="D159" s="29">
        <v>9392.4500000000007</v>
      </c>
      <c r="E159" s="29">
        <v>7587.9714134139003</v>
      </c>
      <c r="F159" s="29">
        <v>8769.61</v>
      </c>
      <c r="G159" s="29">
        <v>10156.74</v>
      </c>
      <c r="H159" s="29">
        <v>11155.82</v>
      </c>
      <c r="I159" s="29">
        <v>9712.74</v>
      </c>
      <c r="J159" s="29">
        <v>10874.74</v>
      </c>
      <c r="K159" s="29">
        <v>14128.83</v>
      </c>
      <c r="L159" s="29">
        <v>11974.12</v>
      </c>
      <c r="M159" s="29">
        <v>1769.61</v>
      </c>
      <c r="N159" s="29">
        <v>0</v>
      </c>
      <c r="O159" s="29">
        <v>0</v>
      </c>
      <c r="P159" s="33">
        <v>95522.631413413896</v>
      </c>
    </row>
    <row r="160" spans="1:16" s="2" customFormat="1">
      <c r="A160" s="22">
        <v>311370</v>
      </c>
      <c r="B160" s="23">
        <v>137</v>
      </c>
      <c r="C160" s="24" t="s">
        <v>121</v>
      </c>
      <c r="D160" s="25">
        <v>0</v>
      </c>
      <c r="E160" s="25">
        <v>0</v>
      </c>
      <c r="F160" s="25">
        <v>0</v>
      </c>
      <c r="G160" s="25">
        <v>0</v>
      </c>
      <c r="H160" s="25">
        <v>0</v>
      </c>
      <c r="I160" s="25">
        <v>0</v>
      </c>
      <c r="J160" s="25">
        <v>0</v>
      </c>
      <c r="K160" s="25">
        <v>0</v>
      </c>
      <c r="L160" s="25">
        <v>0</v>
      </c>
      <c r="M160" s="25">
        <v>0</v>
      </c>
      <c r="N160" s="25">
        <v>0</v>
      </c>
      <c r="O160" s="25">
        <v>0</v>
      </c>
      <c r="P160" s="33">
        <v>0</v>
      </c>
    </row>
    <row r="161" spans="1:16" s="2" customFormat="1">
      <c r="A161" s="26">
        <v>311380</v>
      </c>
      <c r="B161" s="27">
        <v>138</v>
      </c>
      <c r="C161" s="28" t="s">
        <v>611</v>
      </c>
      <c r="D161" s="29">
        <v>42366.45</v>
      </c>
      <c r="E161" s="29">
        <v>30634.8492405297</v>
      </c>
      <c r="F161" s="29">
        <v>35474.720000000001</v>
      </c>
      <c r="G161" s="29">
        <v>40612.379999999997</v>
      </c>
      <c r="H161" s="29">
        <v>44497.05</v>
      </c>
      <c r="I161" s="29">
        <v>38741.06</v>
      </c>
      <c r="J161" s="29">
        <v>27168.49</v>
      </c>
      <c r="K161" s="29">
        <v>32616.69</v>
      </c>
      <c r="L161" s="29">
        <v>27642.51</v>
      </c>
      <c r="M161" s="29">
        <v>32028.65</v>
      </c>
      <c r="N161" s="29">
        <v>26275.14</v>
      </c>
      <c r="O161" s="29">
        <v>31099.11</v>
      </c>
      <c r="P161" s="33">
        <v>409157.0992405297</v>
      </c>
    </row>
    <row r="162" spans="1:16" s="2" customFormat="1">
      <c r="A162" s="22">
        <v>311390</v>
      </c>
      <c r="B162" s="23">
        <v>139</v>
      </c>
      <c r="C162" s="24" t="s">
        <v>451</v>
      </c>
      <c r="D162" s="25">
        <v>11950.89</v>
      </c>
      <c r="E162" s="25">
        <v>7584.7867988575299</v>
      </c>
      <c r="F162" s="25">
        <v>8769.61</v>
      </c>
      <c r="G162" s="25">
        <v>10156.74</v>
      </c>
      <c r="H162" s="25">
        <v>11155.82</v>
      </c>
      <c r="I162" s="25">
        <v>9712.74</v>
      </c>
      <c r="J162" s="25">
        <v>10874.74</v>
      </c>
      <c r="K162" s="25">
        <v>14128.83</v>
      </c>
      <c r="L162" s="25">
        <v>11974.12</v>
      </c>
      <c r="M162" s="25">
        <v>17159.47</v>
      </c>
      <c r="N162" s="25">
        <v>14471.02</v>
      </c>
      <c r="O162" s="25">
        <v>17127.82</v>
      </c>
      <c r="P162" s="33">
        <v>145066.58679885752</v>
      </c>
    </row>
    <row r="163" spans="1:16" s="2" customFormat="1">
      <c r="A163" s="26">
        <v>311400</v>
      </c>
      <c r="B163" s="27">
        <v>140</v>
      </c>
      <c r="C163" s="28" t="s">
        <v>452</v>
      </c>
      <c r="D163" s="29">
        <v>0</v>
      </c>
      <c r="E163" s="29">
        <v>0</v>
      </c>
      <c r="F163" s="29">
        <v>0</v>
      </c>
      <c r="G163" s="29">
        <v>0</v>
      </c>
      <c r="H163" s="29">
        <v>0</v>
      </c>
      <c r="I163" s="29">
        <v>0</v>
      </c>
      <c r="J163" s="29">
        <v>0</v>
      </c>
      <c r="K163" s="29">
        <v>0</v>
      </c>
      <c r="L163" s="29">
        <v>0</v>
      </c>
      <c r="M163" s="29">
        <v>0</v>
      </c>
      <c r="N163" s="29">
        <v>0</v>
      </c>
      <c r="O163" s="29">
        <v>0</v>
      </c>
      <c r="P163" s="33">
        <v>0</v>
      </c>
    </row>
    <row r="164" spans="1:16" s="2" customFormat="1">
      <c r="A164" s="22">
        <v>311410</v>
      </c>
      <c r="B164" s="23">
        <v>141</v>
      </c>
      <c r="C164" s="24" t="s">
        <v>467</v>
      </c>
      <c r="D164" s="25">
        <v>330.13</v>
      </c>
      <c r="E164" s="25">
        <v>231.09370348175401</v>
      </c>
      <c r="F164" s="25">
        <v>267.37</v>
      </c>
      <c r="G164" s="25">
        <v>304.92</v>
      </c>
      <c r="H164" s="25">
        <v>333.81</v>
      </c>
      <c r="I164" s="25">
        <v>290.63</v>
      </c>
      <c r="J164" s="25">
        <v>259.70999999999998</v>
      </c>
      <c r="K164" s="25">
        <v>326.55</v>
      </c>
      <c r="L164" s="25">
        <v>276.75</v>
      </c>
      <c r="M164" s="25">
        <v>320.66000000000003</v>
      </c>
      <c r="N164" s="25">
        <v>263.06</v>
      </c>
      <c r="O164" s="25">
        <v>311.36</v>
      </c>
      <c r="P164" s="33">
        <v>3516.0437034817542</v>
      </c>
    </row>
    <row r="165" spans="1:16" s="2" customFormat="1">
      <c r="A165" s="26">
        <v>311420</v>
      </c>
      <c r="B165" s="27">
        <v>142</v>
      </c>
      <c r="C165" s="28" t="s">
        <v>503</v>
      </c>
      <c r="D165" s="29">
        <v>0</v>
      </c>
      <c r="E165" s="29">
        <v>0</v>
      </c>
      <c r="F165" s="29">
        <v>0</v>
      </c>
      <c r="G165" s="29">
        <v>0</v>
      </c>
      <c r="H165" s="29">
        <v>0</v>
      </c>
      <c r="I165" s="29">
        <v>0</v>
      </c>
      <c r="J165" s="29">
        <v>0</v>
      </c>
      <c r="K165" s="29">
        <v>0</v>
      </c>
      <c r="L165" s="29">
        <v>0</v>
      </c>
      <c r="M165" s="29">
        <v>0</v>
      </c>
      <c r="N165" s="29">
        <v>0</v>
      </c>
      <c r="O165" s="29">
        <v>0</v>
      </c>
      <c r="P165" s="33">
        <v>0</v>
      </c>
    </row>
    <row r="166" spans="1:16" s="2" customFormat="1">
      <c r="A166" s="22">
        <v>311430</v>
      </c>
      <c r="B166" s="23">
        <v>143</v>
      </c>
      <c r="C166" s="24" t="s">
        <v>612</v>
      </c>
      <c r="D166" s="25">
        <v>11950.89</v>
      </c>
      <c r="E166" s="25">
        <v>7574.5019175895204</v>
      </c>
      <c r="F166" s="25">
        <v>8769.61</v>
      </c>
      <c r="G166" s="25">
        <v>10156.74</v>
      </c>
      <c r="H166" s="25">
        <v>11155.82</v>
      </c>
      <c r="I166" s="25">
        <v>9712.74</v>
      </c>
      <c r="J166" s="25">
        <v>10874.74</v>
      </c>
      <c r="K166" s="25">
        <v>14128.83</v>
      </c>
      <c r="L166" s="25">
        <v>11974.12</v>
      </c>
      <c r="M166" s="25">
        <v>17159.47</v>
      </c>
      <c r="N166" s="25">
        <v>14471.02</v>
      </c>
      <c r="O166" s="25">
        <v>17127.82</v>
      </c>
      <c r="P166" s="33">
        <v>145056.30191758953</v>
      </c>
    </row>
    <row r="167" spans="1:16" s="2" customFormat="1">
      <c r="A167" s="26">
        <v>311440</v>
      </c>
      <c r="B167" s="27">
        <v>144</v>
      </c>
      <c r="C167" s="28" t="s">
        <v>504</v>
      </c>
      <c r="D167" s="29">
        <v>24012.05</v>
      </c>
      <c r="E167" s="29">
        <v>15234.3212561699</v>
      </c>
      <c r="F167" s="29">
        <v>17628.53</v>
      </c>
      <c r="G167" s="29">
        <v>20415.310000000001</v>
      </c>
      <c r="H167" s="29">
        <v>22423.13</v>
      </c>
      <c r="I167" s="29">
        <v>19522.55</v>
      </c>
      <c r="J167" s="29">
        <v>21836.22</v>
      </c>
      <c r="K167" s="29">
        <v>28366.720000000001</v>
      </c>
      <c r="L167" s="29">
        <v>24040.68</v>
      </c>
      <c r="M167" s="29">
        <v>34426.04</v>
      </c>
      <c r="N167" s="29">
        <v>29029.91</v>
      </c>
      <c r="O167" s="29">
        <v>34359.64</v>
      </c>
      <c r="P167" s="33">
        <v>291295.1012561699</v>
      </c>
    </row>
    <row r="168" spans="1:16" s="2" customFormat="1">
      <c r="A168" s="22">
        <v>311450</v>
      </c>
      <c r="B168" s="23">
        <v>145</v>
      </c>
      <c r="C168" s="24" t="s">
        <v>613</v>
      </c>
      <c r="D168" s="25">
        <v>18569.32</v>
      </c>
      <c r="E168" s="25">
        <v>14011.5212832982</v>
      </c>
      <c r="F168" s="25">
        <v>16201.81</v>
      </c>
      <c r="G168" s="25">
        <v>18632.740000000002</v>
      </c>
      <c r="H168" s="25">
        <v>20434.900000000001</v>
      </c>
      <c r="I168" s="25">
        <v>17791.509999999998</v>
      </c>
      <c r="J168" s="25">
        <v>18369.47</v>
      </c>
      <c r="K168" s="25">
        <v>23609.7</v>
      </c>
      <c r="L168" s="25">
        <v>20009.12</v>
      </c>
      <c r="M168" s="25">
        <v>26469.42</v>
      </c>
      <c r="N168" s="25">
        <v>22108.560000000001</v>
      </c>
      <c r="O168" s="25">
        <v>26167.57</v>
      </c>
      <c r="P168" s="33">
        <v>242375.6412832982</v>
      </c>
    </row>
    <row r="169" spans="1:16" s="2" customFormat="1">
      <c r="A169" s="26">
        <v>311455</v>
      </c>
      <c r="B169" s="27">
        <v>728</v>
      </c>
      <c r="C169" s="28" t="s">
        <v>122</v>
      </c>
      <c r="D169" s="29">
        <v>18784.900000000001</v>
      </c>
      <c r="E169" s="29">
        <v>15139.8926376534</v>
      </c>
      <c r="F169" s="29">
        <v>17539.23</v>
      </c>
      <c r="G169" s="29">
        <v>20313.47</v>
      </c>
      <c r="H169" s="29">
        <v>22311.64</v>
      </c>
      <c r="I169" s="29">
        <v>19425.48</v>
      </c>
      <c r="J169" s="29">
        <v>21749.47</v>
      </c>
      <c r="K169" s="29">
        <v>28257.65</v>
      </c>
      <c r="L169" s="29">
        <v>23948.240000000002</v>
      </c>
      <c r="M169" s="29">
        <v>34318.94</v>
      </c>
      <c r="N169" s="29">
        <v>28942.05</v>
      </c>
      <c r="O169" s="29">
        <v>34255.65</v>
      </c>
      <c r="P169" s="33">
        <v>284986.61263765336</v>
      </c>
    </row>
    <row r="170" spans="1:16" s="2" customFormat="1">
      <c r="A170" s="22">
        <v>311460</v>
      </c>
      <c r="B170" s="23">
        <v>146</v>
      </c>
      <c r="C170" s="24" t="s">
        <v>123</v>
      </c>
      <c r="D170" s="25">
        <v>15602.56</v>
      </c>
      <c r="E170" s="25">
        <v>10048.583140024</v>
      </c>
      <c r="F170" s="25">
        <v>11636.12</v>
      </c>
      <c r="G170" s="25">
        <v>13441.37</v>
      </c>
      <c r="H170" s="25">
        <v>14755.34</v>
      </c>
      <c r="I170" s="25">
        <v>12846.64</v>
      </c>
      <c r="J170" s="25">
        <v>13894.76</v>
      </c>
      <c r="K170" s="25">
        <v>17971.669999999998</v>
      </c>
      <c r="L170" s="25">
        <v>15230.91</v>
      </c>
      <c r="M170" s="25">
        <v>21261.57</v>
      </c>
      <c r="N170" s="25">
        <v>17875.64</v>
      </c>
      <c r="O170" s="25">
        <v>21157.5</v>
      </c>
      <c r="P170" s="33">
        <v>185722.663140024</v>
      </c>
    </row>
    <row r="171" spans="1:16" s="2" customFormat="1">
      <c r="A171" s="26">
        <v>311470</v>
      </c>
      <c r="B171" s="27">
        <v>147</v>
      </c>
      <c r="C171" s="28" t="s">
        <v>614</v>
      </c>
      <c r="D171" s="29">
        <v>18784.900000000001</v>
      </c>
      <c r="E171" s="29">
        <v>15221.038003097499</v>
      </c>
      <c r="F171" s="29">
        <v>17539.23</v>
      </c>
      <c r="G171" s="29">
        <v>20313.47</v>
      </c>
      <c r="H171" s="29">
        <v>22311.64</v>
      </c>
      <c r="I171" s="29">
        <v>19425.48</v>
      </c>
      <c r="J171" s="29">
        <v>2456.8200000000002</v>
      </c>
      <c r="K171" s="29">
        <v>0</v>
      </c>
      <c r="L171" s="29">
        <v>0</v>
      </c>
      <c r="M171" s="29">
        <v>0</v>
      </c>
      <c r="N171" s="29">
        <v>0</v>
      </c>
      <c r="O171" s="29">
        <v>0</v>
      </c>
      <c r="P171" s="33">
        <v>116052.5780030975</v>
      </c>
    </row>
    <row r="172" spans="1:16" s="2" customFormat="1">
      <c r="A172" s="22">
        <v>311480</v>
      </c>
      <c r="B172" s="23">
        <v>148</v>
      </c>
      <c r="C172" s="24" t="s">
        <v>124</v>
      </c>
      <c r="D172" s="25">
        <v>0</v>
      </c>
      <c r="E172" s="25">
        <v>0</v>
      </c>
      <c r="F172" s="25">
        <v>0</v>
      </c>
      <c r="G172" s="25">
        <v>0</v>
      </c>
      <c r="H172" s="25">
        <v>0</v>
      </c>
      <c r="I172" s="25">
        <v>0</v>
      </c>
      <c r="J172" s="25">
        <v>10610.96</v>
      </c>
      <c r="K172" s="25">
        <v>15541.71</v>
      </c>
      <c r="L172" s="25">
        <v>13171.53</v>
      </c>
      <c r="M172" s="25">
        <v>18875.419999999998</v>
      </c>
      <c r="N172" s="25">
        <v>15918.12</v>
      </c>
      <c r="O172" s="25">
        <v>18840.61</v>
      </c>
      <c r="P172" s="33">
        <v>92958.349999999991</v>
      </c>
    </row>
    <row r="173" spans="1:16" s="2" customFormat="1">
      <c r="A173" s="26">
        <v>311490</v>
      </c>
      <c r="B173" s="27">
        <v>149</v>
      </c>
      <c r="C173" s="28" t="s">
        <v>125</v>
      </c>
      <c r="D173" s="29">
        <v>10331.69</v>
      </c>
      <c r="E173" s="29">
        <v>8330.4750309822102</v>
      </c>
      <c r="F173" s="29">
        <v>9646.57</v>
      </c>
      <c r="G173" s="29">
        <v>11172.41</v>
      </c>
      <c r="H173" s="29">
        <v>12271.4</v>
      </c>
      <c r="I173" s="29">
        <v>10684.01</v>
      </c>
      <c r="J173" s="29">
        <v>1351.25</v>
      </c>
      <c r="K173" s="29">
        <v>0</v>
      </c>
      <c r="L173" s="29">
        <v>0</v>
      </c>
      <c r="M173" s="29">
        <v>0</v>
      </c>
      <c r="N173" s="29">
        <v>0</v>
      </c>
      <c r="O173" s="29">
        <v>0</v>
      </c>
      <c r="P173" s="33">
        <v>63787.805030982214</v>
      </c>
    </row>
    <row r="174" spans="1:16" s="2" customFormat="1">
      <c r="A174" s="22">
        <v>311500</v>
      </c>
      <c r="B174" s="23">
        <v>150</v>
      </c>
      <c r="C174" s="24" t="s">
        <v>126</v>
      </c>
      <c r="D174" s="25">
        <v>9392.4500000000007</v>
      </c>
      <c r="E174" s="25">
        <v>7573.1594463899401</v>
      </c>
      <c r="F174" s="25">
        <v>8769.61</v>
      </c>
      <c r="G174" s="25">
        <v>10156.74</v>
      </c>
      <c r="H174" s="25">
        <v>11155.82</v>
      </c>
      <c r="I174" s="25">
        <v>9712.74</v>
      </c>
      <c r="J174" s="25">
        <v>10874.74</v>
      </c>
      <c r="K174" s="25">
        <v>14128.83</v>
      </c>
      <c r="L174" s="25">
        <v>11974.12</v>
      </c>
      <c r="M174" s="25">
        <v>1769.61</v>
      </c>
      <c r="N174" s="25">
        <v>0</v>
      </c>
      <c r="O174" s="25">
        <v>0</v>
      </c>
      <c r="P174" s="33">
        <v>95507.819446389942</v>
      </c>
    </row>
    <row r="175" spans="1:16" s="2" customFormat="1">
      <c r="A175" s="26">
        <v>311510</v>
      </c>
      <c r="B175" s="27">
        <v>151</v>
      </c>
      <c r="C175" s="28" t="s">
        <v>615</v>
      </c>
      <c r="D175" s="29">
        <v>0</v>
      </c>
      <c r="E175" s="29">
        <v>0</v>
      </c>
      <c r="F175" s="29">
        <v>0</v>
      </c>
      <c r="G175" s="29">
        <v>0</v>
      </c>
      <c r="H175" s="29">
        <v>0</v>
      </c>
      <c r="I175" s="29">
        <v>0</v>
      </c>
      <c r="J175" s="29">
        <v>0</v>
      </c>
      <c r="K175" s="29">
        <v>0</v>
      </c>
      <c r="L175" s="29">
        <v>0</v>
      </c>
      <c r="M175" s="29">
        <v>0</v>
      </c>
      <c r="N175" s="29">
        <v>0</v>
      </c>
      <c r="O175" s="29">
        <v>0</v>
      </c>
      <c r="P175" s="33">
        <v>0</v>
      </c>
    </row>
    <row r="176" spans="1:16" s="2" customFormat="1">
      <c r="A176" s="22">
        <v>311520</v>
      </c>
      <c r="B176" s="23">
        <v>152</v>
      </c>
      <c r="C176" s="24" t="s">
        <v>616</v>
      </c>
      <c r="D176" s="25">
        <v>18784.900000000001</v>
      </c>
      <c r="E176" s="25">
        <v>15146.328150587</v>
      </c>
      <c r="F176" s="25">
        <v>17539.23</v>
      </c>
      <c r="G176" s="25">
        <v>20313.47</v>
      </c>
      <c r="H176" s="25">
        <v>22311.64</v>
      </c>
      <c r="I176" s="25">
        <v>19425.48</v>
      </c>
      <c r="J176" s="25">
        <v>21749.47</v>
      </c>
      <c r="K176" s="25">
        <v>28257.65</v>
      </c>
      <c r="L176" s="25">
        <v>23948.240000000002</v>
      </c>
      <c r="M176" s="25">
        <v>34318.94</v>
      </c>
      <c r="N176" s="25">
        <v>28942.05</v>
      </c>
      <c r="O176" s="25">
        <v>34255.65</v>
      </c>
      <c r="P176" s="33">
        <v>284993.04815058695</v>
      </c>
    </row>
    <row r="177" spans="1:16" s="2" customFormat="1">
      <c r="A177" s="26">
        <v>311530</v>
      </c>
      <c r="B177" s="27">
        <v>153</v>
      </c>
      <c r="C177" s="28" t="s">
        <v>127</v>
      </c>
      <c r="D177" s="29">
        <v>12189.31</v>
      </c>
      <c r="E177" s="29">
        <v>7734.86205622742</v>
      </c>
      <c r="F177" s="29">
        <v>8962.7000000000007</v>
      </c>
      <c r="G177" s="29">
        <v>10376.94</v>
      </c>
      <c r="H177" s="29">
        <v>11396.89</v>
      </c>
      <c r="I177" s="29">
        <v>9922.6299999999992</v>
      </c>
      <c r="J177" s="29">
        <v>11072.36</v>
      </c>
      <c r="K177" s="29">
        <v>14379.4</v>
      </c>
      <c r="L177" s="29">
        <v>12186.48</v>
      </c>
      <c r="M177" s="29">
        <v>17405.53</v>
      </c>
      <c r="N177" s="29">
        <v>14672.88</v>
      </c>
      <c r="O177" s="29">
        <v>17366.740000000002</v>
      </c>
      <c r="P177" s="33">
        <v>147666.72205622742</v>
      </c>
    </row>
    <row r="178" spans="1:16" s="2" customFormat="1">
      <c r="A178" s="22">
        <v>311535</v>
      </c>
      <c r="B178" s="23">
        <v>779</v>
      </c>
      <c r="C178" s="24" t="s">
        <v>128</v>
      </c>
      <c r="D178" s="25">
        <v>130198.03</v>
      </c>
      <c r="E178" s="25">
        <v>91059.117553364005</v>
      </c>
      <c r="F178" s="25">
        <v>105445.27</v>
      </c>
      <c r="G178" s="25">
        <v>120254.3</v>
      </c>
      <c r="H178" s="25">
        <v>131648.04999999999</v>
      </c>
      <c r="I178" s="25">
        <v>114618.49</v>
      </c>
      <c r="J178" s="25">
        <v>102175.88</v>
      </c>
      <c r="K178" s="25">
        <v>128422.96</v>
      </c>
      <c r="L178" s="25">
        <v>108837.93</v>
      </c>
      <c r="M178" s="25">
        <v>126107.65</v>
      </c>
      <c r="N178" s="25">
        <v>103454.1</v>
      </c>
      <c r="O178" s="25">
        <v>122447.71</v>
      </c>
      <c r="P178" s="33">
        <v>1384669.4875533639</v>
      </c>
    </row>
    <row r="179" spans="1:16" s="2" customFormat="1">
      <c r="A179" s="26">
        <v>311540</v>
      </c>
      <c r="B179" s="27">
        <v>154</v>
      </c>
      <c r="C179" s="28" t="s">
        <v>617</v>
      </c>
      <c r="D179" s="29">
        <v>9392.4500000000007</v>
      </c>
      <c r="E179" s="29">
        <v>7573.1676209430498</v>
      </c>
      <c r="F179" s="29">
        <v>8769.61</v>
      </c>
      <c r="G179" s="29">
        <v>10156.74</v>
      </c>
      <c r="H179" s="29">
        <v>11155.82</v>
      </c>
      <c r="I179" s="29">
        <v>9712.74</v>
      </c>
      <c r="J179" s="29">
        <v>10874.74</v>
      </c>
      <c r="K179" s="29">
        <v>14128.83</v>
      </c>
      <c r="L179" s="29">
        <v>11974.12</v>
      </c>
      <c r="M179" s="29">
        <v>1769.61</v>
      </c>
      <c r="N179" s="29">
        <v>0</v>
      </c>
      <c r="O179" s="29">
        <v>0</v>
      </c>
      <c r="P179" s="33">
        <v>95507.827620943048</v>
      </c>
    </row>
    <row r="180" spans="1:16" s="2" customFormat="1">
      <c r="A180" s="22">
        <v>311545</v>
      </c>
      <c r="B180" s="23">
        <v>729</v>
      </c>
      <c r="C180" s="24" t="s">
        <v>129</v>
      </c>
      <c r="D180" s="25">
        <v>3385.14</v>
      </c>
      <c r="E180" s="25">
        <v>2379.7182042989698</v>
      </c>
      <c r="F180" s="25">
        <v>2741.57</v>
      </c>
      <c r="G180" s="25">
        <v>3126.61</v>
      </c>
      <c r="H180" s="25">
        <v>3422.84</v>
      </c>
      <c r="I180" s="25">
        <v>2980.08</v>
      </c>
      <c r="J180" s="25">
        <v>2496.77</v>
      </c>
      <c r="K180" s="25">
        <v>3104.94</v>
      </c>
      <c r="L180" s="25">
        <v>2631.42</v>
      </c>
      <c r="M180" s="25">
        <v>3048.96</v>
      </c>
      <c r="N180" s="25">
        <v>2501.2600000000002</v>
      </c>
      <c r="O180" s="25">
        <v>2960.47</v>
      </c>
      <c r="P180" s="33">
        <v>34779.778204298971</v>
      </c>
    </row>
    <row r="181" spans="1:16" s="2" customFormat="1">
      <c r="A181" s="26">
        <v>311547</v>
      </c>
      <c r="B181" s="27">
        <v>780</v>
      </c>
      <c r="C181" s="28" t="s">
        <v>130</v>
      </c>
      <c r="D181" s="29">
        <v>26367.48</v>
      </c>
      <c r="E181" s="29">
        <v>18552.348046925501</v>
      </c>
      <c r="F181" s="29">
        <v>21351.3</v>
      </c>
      <c r="G181" s="29">
        <v>24503.67</v>
      </c>
      <c r="H181" s="29">
        <v>26861.68</v>
      </c>
      <c r="I181" s="29">
        <v>23386.94</v>
      </c>
      <c r="J181" s="29">
        <v>22853.49</v>
      </c>
      <c r="K181" s="29">
        <v>29140.85</v>
      </c>
      <c r="L181" s="29">
        <v>24696.75</v>
      </c>
      <c r="M181" s="29">
        <v>28576.39</v>
      </c>
      <c r="N181" s="29">
        <v>23438.34</v>
      </c>
      <c r="O181" s="29">
        <v>27741.49</v>
      </c>
      <c r="P181" s="33">
        <v>297470.72804692551</v>
      </c>
    </row>
    <row r="182" spans="1:16" s="2" customFormat="1">
      <c r="A182" s="22">
        <v>311550</v>
      </c>
      <c r="B182" s="23">
        <v>155</v>
      </c>
      <c r="C182" s="24" t="s">
        <v>131</v>
      </c>
      <c r="D182" s="25">
        <v>0</v>
      </c>
      <c r="E182" s="25">
        <v>0</v>
      </c>
      <c r="F182" s="25">
        <v>0</v>
      </c>
      <c r="G182" s="25">
        <v>0</v>
      </c>
      <c r="H182" s="25">
        <v>0</v>
      </c>
      <c r="I182" s="25">
        <v>0</v>
      </c>
      <c r="J182" s="25">
        <v>0</v>
      </c>
      <c r="K182" s="25">
        <v>0</v>
      </c>
      <c r="L182" s="25">
        <v>0</v>
      </c>
      <c r="M182" s="25">
        <v>0</v>
      </c>
      <c r="N182" s="25">
        <v>0</v>
      </c>
      <c r="O182" s="25">
        <v>0</v>
      </c>
      <c r="P182" s="33">
        <v>0</v>
      </c>
    </row>
    <row r="183" spans="1:16" s="2" customFormat="1">
      <c r="A183" s="26">
        <v>311560</v>
      </c>
      <c r="B183" s="27">
        <v>156</v>
      </c>
      <c r="C183" s="28" t="s">
        <v>618</v>
      </c>
      <c r="D183" s="29">
        <v>0</v>
      </c>
      <c r="E183" s="29">
        <v>0</v>
      </c>
      <c r="F183" s="29">
        <v>0</v>
      </c>
      <c r="G183" s="29">
        <v>0</v>
      </c>
      <c r="H183" s="29">
        <v>0</v>
      </c>
      <c r="I183" s="29">
        <v>0</v>
      </c>
      <c r="J183" s="29">
        <v>0</v>
      </c>
      <c r="K183" s="29">
        <v>0</v>
      </c>
      <c r="L183" s="29">
        <v>0</v>
      </c>
      <c r="M183" s="29">
        <v>0</v>
      </c>
      <c r="N183" s="29">
        <v>0</v>
      </c>
      <c r="O183" s="29">
        <v>0</v>
      </c>
      <c r="P183" s="33">
        <v>0</v>
      </c>
    </row>
    <row r="184" spans="1:16" s="2" customFormat="1">
      <c r="A184" s="22">
        <v>311570</v>
      </c>
      <c r="B184" s="23">
        <v>157</v>
      </c>
      <c r="C184" s="24" t="s">
        <v>468</v>
      </c>
      <c r="D184" s="25">
        <v>12742.52</v>
      </c>
      <c r="E184" s="25">
        <v>8159.2753764361896</v>
      </c>
      <c r="F184" s="25">
        <v>9410.74</v>
      </c>
      <c r="G184" s="25">
        <v>10887.9</v>
      </c>
      <c r="H184" s="25">
        <v>11956.27</v>
      </c>
      <c r="I184" s="25">
        <v>10409.64</v>
      </c>
      <c r="J184" s="25">
        <v>11497.5</v>
      </c>
      <c r="K184" s="25">
        <v>14911.88</v>
      </c>
      <c r="L184" s="25">
        <v>12637.75</v>
      </c>
      <c r="M184" s="25">
        <v>17928.400000000001</v>
      </c>
      <c r="N184" s="25">
        <v>15101.83</v>
      </c>
      <c r="O184" s="25">
        <v>17874.439999999999</v>
      </c>
      <c r="P184" s="33">
        <v>153518.14537643618</v>
      </c>
    </row>
    <row r="185" spans="1:16" s="2" customFormat="1">
      <c r="A185" s="26">
        <v>311580</v>
      </c>
      <c r="B185" s="27">
        <v>158</v>
      </c>
      <c r="C185" s="28" t="s">
        <v>132</v>
      </c>
      <c r="D185" s="29">
        <v>0</v>
      </c>
      <c r="E185" s="29">
        <v>0</v>
      </c>
      <c r="F185" s="29">
        <v>0</v>
      </c>
      <c r="G185" s="29">
        <v>0</v>
      </c>
      <c r="H185" s="29">
        <v>0</v>
      </c>
      <c r="I185" s="29">
        <v>0</v>
      </c>
      <c r="J185" s="29">
        <v>0</v>
      </c>
      <c r="K185" s="29">
        <v>0</v>
      </c>
      <c r="L185" s="29">
        <v>0</v>
      </c>
      <c r="M185" s="29">
        <v>0</v>
      </c>
      <c r="N185" s="29">
        <v>0</v>
      </c>
      <c r="O185" s="29">
        <v>0</v>
      </c>
      <c r="P185" s="33">
        <v>0</v>
      </c>
    </row>
    <row r="186" spans="1:16" s="2" customFormat="1">
      <c r="A186" s="22">
        <v>311590</v>
      </c>
      <c r="B186" s="23">
        <v>159</v>
      </c>
      <c r="C186" s="24" t="s">
        <v>619</v>
      </c>
      <c r="D186" s="25">
        <v>9392.4500000000007</v>
      </c>
      <c r="E186" s="25">
        <v>7623.8767885027801</v>
      </c>
      <c r="F186" s="25">
        <v>8769.61</v>
      </c>
      <c r="G186" s="25">
        <v>10156.74</v>
      </c>
      <c r="H186" s="25">
        <v>11155.82</v>
      </c>
      <c r="I186" s="25">
        <v>9712.74</v>
      </c>
      <c r="J186" s="25">
        <v>1228.4100000000001</v>
      </c>
      <c r="K186" s="25">
        <v>0</v>
      </c>
      <c r="L186" s="25">
        <v>0</v>
      </c>
      <c r="M186" s="25">
        <v>0</v>
      </c>
      <c r="N186" s="25">
        <v>0</v>
      </c>
      <c r="O186" s="25">
        <v>0</v>
      </c>
      <c r="P186" s="33">
        <v>58039.646788502781</v>
      </c>
    </row>
    <row r="187" spans="1:16" s="2" customFormat="1">
      <c r="A187" s="26">
        <v>311600</v>
      </c>
      <c r="B187" s="27">
        <v>160</v>
      </c>
      <c r="C187" s="28" t="s">
        <v>620</v>
      </c>
      <c r="D187" s="29">
        <v>9392.4500000000007</v>
      </c>
      <c r="E187" s="29">
        <v>7600.5082064722301</v>
      </c>
      <c r="F187" s="29">
        <v>8769.61</v>
      </c>
      <c r="G187" s="29">
        <v>10156.74</v>
      </c>
      <c r="H187" s="29">
        <v>11155.82</v>
      </c>
      <c r="I187" s="29">
        <v>9712.74</v>
      </c>
      <c r="J187" s="29">
        <v>10874.74</v>
      </c>
      <c r="K187" s="29">
        <v>14128.83</v>
      </c>
      <c r="L187" s="29">
        <v>11974.12</v>
      </c>
      <c r="M187" s="29">
        <v>17159.47</v>
      </c>
      <c r="N187" s="29">
        <v>14471.02</v>
      </c>
      <c r="O187" s="29">
        <v>17127.82</v>
      </c>
      <c r="P187" s="33">
        <v>142523.86820647222</v>
      </c>
    </row>
    <row r="188" spans="1:16" s="2" customFormat="1">
      <c r="A188" s="22">
        <v>311610</v>
      </c>
      <c r="B188" s="23">
        <v>161</v>
      </c>
      <c r="C188" s="24" t="s">
        <v>505</v>
      </c>
      <c r="D188" s="25">
        <v>21814.14</v>
      </c>
      <c r="E188" s="25">
        <v>15273.9463353014</v>
      </c>
      <c r="F188" s="25">
        <v>17665.150000000001</v>
      </c>
      <c r="G188" s="25">
        <v>20273.29</v>
      </c>
      <c r="H188" s="25">
        <v>22224.2</v>
      </c>
      <c r="I188" s="25">
        <v>19349.349999999999</v>
      </c>
      <c r="J188" s="25">
        <v>18996.48</v>
      </c>
      <c r="K188" s="25">
        <v>24239.49</v>
      </c>
      <c r="L188" s="25">
        <v>20542.86</v>
      </c>
      <c r="M188" s="25">
        <v>23831.5</v>
      </c>
      <c r="N188" s="25">
        <v>19553.97</v>
      </c>
      <c r="O188" s="25">
        <v>23143.97</v>
      </c>
      <c r="P188" s="33">
        <v>246908.34633530141</v>
      </c>
    </row>
    <row r="189" spans="1:16" s="2" customFormat="1">
      <c r="A189" s="26">
        <v>311615</v>
      </c>
      <c r="B189" s="27">
        <v>781</v>
      </c>
      <c r="C189" s="28" t="s">
        <v>621</v>
      </c>
      <c r="D189" s="29">
        <v>65395.18</v>
      </c>
      <c r="E189" s="29">
        <v>45693.715242557002</v>
      </c>
      <c r="F189" s="29">
        <v>52962.5</v>
      </c>
      <c r="G189" s="29">
        <v>60400.74</v>
      </c>
      <c r="H189" s="29">
        <v>66123.55</v>
      </c>
      <c r="I189" s="29">
        <v>57570.02</v>
      </c>
      <c r="J189" s="29">
        <v>55656.28</v>
      </c>
      <c r="K189" s="29">
        <v>70854.350000000006</v>
      </c>
      <c r="L189" s="29">
        <v>60048.77</v>
      </c>
      <c r="M189" s="29">
        <v>69576.94</v>
      </c>
      <c r="N189" s="29">
        <v>57078.38</v>
      </c>
      <c r="O189" s="29">
        <v>67557.66</v>
      </c>
      <c r="P189" s="33">
        <v>728918.08524255711</v>
      </c>
    </row>
    <row r="190" spans="1:16" s="2" customFormat="1">
      <c r="A190" s="22">
        <v>311620</v>
      </c>
      <c r="B190" s="23">
        <v>162</v>
      </c>
      <c r="C190" s="24" t="s">
        <v>133</v>
      </c>
      <c r="D190" s="25">
        <v>9392.4500000000007</v>
      </c>
      <c r="E190" s="25">
        <v>7595.3317760091004</v>
      </c>
      <c r="F190" s="25">
        <v>8769.61</v>
      </c>
      <c r="G190" s="25">
        <v>10156.74</v>
      </c>
      <c r="H190" s="25">
        <v>11155.82</v>
      </c>
      <c r="I190" s="25">
        <v>9712.74</v>
      </c>
      <c r="J190" s="25">
        <v>1228.4100000000001</v>
      </c>
      <c r="K190" s="25">
        <v>0</v>
      </c>
      <c r="L190" s="25">
        <v>0</v>
      </c>
      <c r="M190" s="25">
        <v>0</v>
      </c>
      <c r="N190" s="25">
        <v>0</v>
      </c>
      <c r="O190" s="25">
        <v>0</v>
      </c>
      <c r="P190" s="33">
        <v>58011.101776009105</v>
      </c>
    </row>
    <row r="191" spans="1:16" s="2" customFormat="1">
      <c r="A191" s="26">
        <v>311630</v>
      </c>
      <c r="B191" s="27">
        <v>163</v>
      </c>
      <c r="C191" s="28" t="s">
        <v>622</v>
      </c>
      <c r="D191" s="29">
        <v>11950.89</v>
      </c>
      <c r="E191" s="29">
        <v>7573.1802685571602</v>
      </c>
      <c r="F191" s="29">
        <v>8769.61</v>
      </c>
      <c r="G191" s="29">
        <v>10156.74</v>
      </c>
      <c r="H191" s="29">
        <v>11155.82</v>
      </c>
      <c r="I191" s="29">
        <v>9712.74</v>
      </c>
      <c r="J191" s="29">
        <v>10874.74</v>
      </c>
      <c r="K191" s="29">
        <v>14128.83</v>
      </c>
      <c r="L191" s="29">
        <v>11974.12</v>
      </c>
      <c r="M191" s="29">
        <v>17159.47</v>
      </c>
      <c r="N191" s="29">
        <v>14471.02</v>
      </c>
      <c r="O191" s="29">
        <v>17127.82</v>
      </c>
      <c r="P191" s="33">
        <v>145054.98026855715</v>
      </c>
    </row>
    <row r="192" spans="1:16" s="2" customFormat="1">
      <c r="A192" s="22">
        <v>311640</v>
      </c>
      <c r="B192" s="23">
        <v>164</v>
      </c>
      <c r="C192" s="24" t="s">
        <v>134</v>
      </c>
      <c r="D192" s="25">
        <v>9392.4500000000007</v>
      </c>
      <c r="E192" s="25">
        <v>7573.1588512232101</v>
      </c>
      <c r="F192" s="25">
        <v>8769.61</v>
      </c>
      <c r="G192" s="25">
        <v>10156.74</v>
      </c>
      <c r="H192" s="25">
        <v>11155.82</v>
      </c>
      <c r="I192" s="25">
        <v>9712.74</v>
      </c>
      <c r="J192" s="25">
        <v>10874.74</v>
      </c>
      <c r="K192" s="25">
        <v>14128.83</v>
      </c>
      <c r="L192" s="25">
        <v>11974.12</v>
      </c>
      <c r="M192" s="25">
        <v>17159.47</v>
      </c>
      <c r="N192" s="25">
        <v>14471.02</v>
      </c>
      <c r="O192" s="25">
        <v>17127.82</v>
      </c>
      <c r="P192" s="33">
        <v>142496.5188512232</v>
      </c>
    </row>
    <row r="193" spans="1:16" s="2" customFormat="1">
      <c r="A193" s="26">
        <v>311650</v>
      </c>
      <c r="B193" s="27">
        <v>165</v>
      </c>
      <c r="C193" s="28" t="s">
        <v>623</v>
      </c>
      <c r="D193" s="29">
        <v>285.42</v>
      </c>
      <c r="E193" s="29">
        <v>199.65414415974399</v>
      </c>
      <c r="F193" s="29">
        <v>230.52</v>
      </c>
      <c r="G193" s="29">
        <v>264.56</v>
      </c>
      <c r="H193" s="29">
        <v>290.01</v>
      </c>
      <c r="I193" s="29">
        <v>252.5</v>
      </c>
      <c r="J193" s="29">
        <v>247.9</v>
      </c>
      <c r="K193" s="29">
        <v>316.32</v>
      </c>
      <c r="L193" s="29">
        <v>268.08</v>
      </c>
      <c r="M193" s="29">
        <v>311</v>
      </c>
      <c r="N193" s="29">
        <v>255.18</v>
      </c>
      <c r="O193" s="29">
        <v>302.02999999999997</v>
      </c>
      <c r="P193" s="33">
        <v>3223.1741441597442</v>
      </c>
    </row>
    <row r="194" spans="1:16" s="2" customFormat="1">
      <c r="A194" s="22">
        <v>311660</v>
      </c>
      <c r="B194" s="23">
        <v>166</v>
      </c>
      <c r="C194" s="24" t="s">
        <v>624</v>
      </c>
      <c r="D194" s="25">
        <v>12247.06</v>
      </c>
      <c r="E194" s="25">
        <v>7786.2801032602301</v>
      </c>
      <c r="F194" s="25">
        <v>9009.48</v>
      </c>
      <c r="G194" s="25">
        <v>10430.280000000001</v>
      </c>
      <c r="H194" s="25">
        <v>11455.29</v>
      </c>
      <c r="I194" s="25">
        <v>9973.4699999999993</v>
      </c>
      <c r="J194" s="25">
        <v>11107.73</v>
      </c>
      <c r="K194" s="25">
        <v>14421.78</v>
      </c>
      <c r="L194" s="25">
        <v>12222.4</v>
      </c>
      <c r="M194" s="25">
        <v>17447.150000000001</v>
      </c>
      <c r="N194" s="25">
        <v>14707.02</v>
      </c>
      <c r="O194" s="25">
        <v>17407.150000000001</v>
      </c>
      <c r="P194" s="33">
        <v>148215.09010326024</v>
      </c>
    </row>
    <row r="195" spans="1:16" s="2" customFormat="1">
      <c r="A195" s="26">
        <v>311670</v>
      </c>
      <c r="B195" s="27">
        <v>167</v>
      </c>
      <c r="C195" s="28" t="s">
        <v>135</v>
      </c>
      <c r="D195" s="29">
        <v>16329.5</v>
      </c>
      <c r="E195" s="29">
        <v>12451.0755059943</v>
      </c>
      <c r="F195" s="29">
        <v>14387.82</v>
      </c>
      <c r="G195" s="29">
        <v>16563.97</v>
      </c>
      <c r="H195" s="29">
        <v>18170.13</v>
      </c>
      <c r="I195" s="29">
        <v>15819.7</v>
      </c>
      <c r="J195" s="29">
        <v>16331.99</v>
      </c>
      <c r="K195" s="29">
        <v>20990.7</v>
      </c>
      <c r="L195" s="29">
        <v>17789.53</v>
      </c>
      <c r="M195" s="29">
        <v>8507.77</v>
      </c>
      <c r="N195" s="29">
        <v>5527.75</v>
      </c>
      <c r="O195" s="29">
        <v>6542.61</v>
      </c>
      <c r="P195" s="33">
        <v>169412.54550599426</v>
      </c>
    </row>
    <row r="196" spans="1:16" s="2" customFormat="1">
      <c r="A196" s="22">
        <v>311680</v>
      </c>
      <c r="B196" s="23">
        <v>168</v>
      </c>
      <c r="C196" s="24" t="s">
        <v>136</v>
      </c>
      <c r="D196" s="25">
        <v>7536.43</v>
      </c>
      <c r="E196" s="25">
        <v>5295.1408990788896</v>
      </c>
      <c r="F196" s="25">
        <v>6103.63</v>
      </c>
      <c r="G196" s="25">
        <v>6960.84</v>
      </c>
      <c r="H196" s="25">
        <v>7620.36</v>
      </c>
      <c r="I196" s="25">
        <v>6634.62</v>
      </c>
      <c r="J196" s="25">
        <v>9887.41</v>
      </c>
      <c r="K196" s="25">
        <v>13252.91</v>
      </c>
      <c r="L196" s="25">
        <v>11231.79</v>
      </c>
      <c r="M196" s="25">
        <v>13013.98</v>
      </c>
      <c r="N196" s="25">
        <v>10676.19</v>
      </c>
      <c r="O196" s="25">
        <v>12636.28</v>
      </c>
      <c r="P196" s="33">
        <v>110849.58089907888</v>
      </c>
    </row>
    <row r="197" spans="1:16" s="2" customFormat="1">
      <c r="A197" s="26">
        <v>311690</v>
      </c>
      <c r="B197" s="27">
        <v>169</v>
      </c>
      <c r="C197" s="28" t="s">
        <v>137</v>
      </c>
      <c r="D197" s="29">
        <v>10331.69</v>
      </c>
      <c r="E197" s="29">
        <v>8319.9742485984207</v>
      </c>
      <c r="F197" s="29">
        <v>9646.57</v>
      </c>
      <c r="G197" s="29">
        <v>11172.41</v>
      </c>
      <c r="H197" s="29">
        <v>12271.4</v>
      </c>
      <c r="I197" s="29">
        <v>10684.01</v>
      </c>
      <c r="J197" s="29">
        <v>11962.21</v>
      </c>
      <c r="K197" s="29">
        <v>15541.71</v>
      </c>
      <c r="L197" s="29">
        <v>13171.53</v>
      </c>
      <c r="M197" s="29">
        <v>1946.57</v>
      </c>
      <c r="N197" s="29">
        <v>0</v>
      </c>
      <c r="O197" s="29">
        <v>0</v>
      </c>
      <c r="P197" s="33">
        <v>105048.07424859842</v>
      </c>
    </row>
    <row r="198" spans="1:16" s="2" customFormat="1">
      <c r="A198" s="22">
        <v>311700</v>
      </c>
      <c r="B198" s="23">
        <v>170</v>
      </c>
      <c r="C198" s="24" t="s">
        <v>138</v>
      </c>
      <c r="D198" s="25">
        <v>20224.57</v>
      </c>
      <c r="E198" s="25">
        <v>14222.197423035899</v>
      </c>
      <c r="F198" s="25">
        <v>16376.89</v>
      </c>
      <c r="G198" s="25">
        <v>18794.830000000002</v>
      </c>
      <c r="H198" s="25">
        <v>20603.47</v>
      </c>
      <c r="I198" s="25">
        <v>17938.27</v>
      </c>
      <c r="J198" s="25">
        <v>17611.63</v>
      </c>
      <c r="K198" s="25">
        <v>22472.52</v>
      </c>
      <c r="L198" s="25">
        <v>19045.37</v>
      </c>
      <c r="M198" s="25">
        <v>22090.63</v>
      </c>
      <c r="N198" s="25">
        <v>18125.14</v>
      </c>
      <c r="O198" s="25">
        <v>21452.81</v>
      </c>
      <c r="P198" s="33">
        <v>228958.32742303592</v>
      </c>
    </row>
    <row r="199" spans="1:16" s="2" customFormat="1">
      <c r="A199" s="26">
        <v>311710</v>
      </c>
      <c r="B199" s="27">
        <v>171</v>
      </c>
      <c r="C199" s="28" t="s">
        <v>625</v>
      </c>
      <c r="D199" s="29">
        <v>11950.89</v>
      </c>
      <c r="E199" s="29">
        <v>7588.8160534638</v>
      </c>
      <c r="F199" s="29">
        <v>8769.61</v>
      </c>
      <c r="G199" s="29">
        <v>10156.74</v>
      </c>
      <c r="H199" s="29">
        <v>11155.82</v>
      </c>
      <c r="I199" s="29">
        <v>9712.74</v>
      </c>
      <c r="J199" s="29">
        <v>10874.74</v>
      </c>
      <c r="K199" s="29">
        <v>14128.83</v>
      </c>
      <c r="L199" s="29">
        <v>11974.12</v>
      </c>
      <c r="M199" s="29">
        <v>17159.47</v>
      </c>
      <c r="N199" s="29">
        <v>14471.02</v>
      </c>
      <c r="O199" s="29">
        <v>17127.82</v>
      </c>
      <c r="P199" s="33">
        <v>145070.6160534638</v>
      </c>
    </row>
    <row r="200" spans="1:16" s="2" customFormat="1">
      <c r="A200" s="22">
        <v>311720</v>
      </c>
      <c r="B200" s="23">
        <v>173</v>
      </c>
      <c r="C200" s="24" t="s">
        <v>626</v>
      </c>
      <c r="D200" s="25">
        <v>0</v>
      </c>
      <c r="E200" s="25">
        <v>0</v>
      </c>
      <c r="F200" s="25">
        <v>0</v>
      </c>
      <c r="G200" s="25">
        <v>0</v>
      </c>
      <c r="H200" s="25">
        <v>0</v>
      </c>
      <c r="I200" s="25">
        <v>0</v>
      </c>
      <c r="J200" s="25">
        <v>0</v>
      </c>
      <c r="K200" s="25">
        <v>0</v>
      </c>
      <c r="L200" s="25">
        <v>0</v>
      </c>
      <c r="M200" s="25">
        <v>0</v>
      </c>
      <c r="N200" s="25">
        <v>0</v>
      </c>
      <c r="O200" s="25">
        <v>0</v>
      </c>
      <c r="P200" s="33">
        <v>0</v>
      </c>
    </row>
    <row r="201" spans="1:16" s="2" customFormat="1">
      <c r="A201" s="26">
        <v>311730</v>
      </c>
      <c r="B201" s="27">
        <v>172</v>
      </c>
      <c r="C201" s="28" t="s">
        <v>627</v>
      </c>
      <c r="D201" s="29">
        <v>13145.98</v>
      </c>
      <c r="E201" s="29">
        <v>8327.9009847482193</v>
      </c>
      <c r="F201" s="29">
        <v>9646.57</v>
      </c>
      <c r="G201" s="29">
        <v>11172.41</v>
      </c>
      <c r="H201" s="29">
        <v>12271.4</v>
      </c>
      <c r="I201" s="29">
        <v>10684.01</v>
      </c>
      <c r="J201" s="29">
        <v>11962.21</v>
      </c>
      <c r="K201" s="29">
        <v>15541.71</v>
      </c>
      <c r="L201" s="29">
        <v>13171.53</v>
      </c>
      <c r="M201" s="29">
        <v>18875.419999999998</v>
      </c>
      <c r="N201" s="29">
        <v>15918.12</v>
      </c>
      <c r="O201" s="29">
        <v>18840.61</v>
      </c>
      <c r="P201" s="33">
        <v>159557.87098474824</v>
      </c>
    </row>
    <row r="202" spans="1:16" s="2" customFormat="1">
      <c r="A202" s="22">
        <v>311740</v>
      </c>
      <c r="B202" s="23">
        <v>174</v>
      </c>
      <c r="C202" s="24" t="s">
        <v>628</v>
      </c>
      <c r="D202" s="25">
        <v>0</v>
      </c>
      <c r="E202" s="25">
        <v>0</v>
      </c>
      <c r="F202" s="25">
        <v>0</v>
      </c>
      <c r="G202" s="25">
        <v>0</v>
      </c>
      <c r="H202" s="25">
        <v>0</v>
      </c>
      <c r="I202" s="25">
        <v>0</v>
      </c>
      <c r="J202" s="25">
        <v>0</v>
      </c>
      <c r="K202" s="25">
        <v>0</v>
      </c>
      <c r="L202" s="25">
        <v>0</v>
      </c>
      <c r="M202" s="25">
        <v>0</v>
      </c>
      <c r="N202" s="25">
        <v>0</v>
      </c>
      <c r="O202" s="25">
        <v>0</v>
      </c>
      <c r="P202" s="33">
        <v>0</v>
      </c>
    </row>
    <row r="203" spans="1:16" s="2" customFormat="1">
      <c r="A203" s="26">
        <v>311750</v>
      </c>
      <c r="B203" s="27">
        <v>175</v>
      </c>
      <c r="C203" s="28" t="s">
        <v>629</v>
      </c>
      <c r="D203" s="29">
        <v>23825.14</v>
      </c>
      <c r="E203" s="29">
        <v>16661.719044811602</v>
      </c>
      <c r="F203" s="29">
        <v>19295.59</v>
      </c>
      <c r="G203" s="29">
        <v>22005.52</v>
      </c>
      <c r="H203" s="29">
        <v>24090.48</v>
      </c>
      <c r="I203" s="29">
        <v>20974.21</v>
      </c>
      <c r="J203" s="29">
        <v>17077.62</v>
      </c>
      <c r="K203" s="29">
        <v>21127.96</v>
      </c>
      <c r="L203" s="29">
        <v>17905.86</v>
      </c>
      <c r="M203" s="29">
        <v>20747.05</v>
      </c>
      <c r="N203" s="29">
        <v>17020.12</v>
      </c>
      <c r="O203" s="29">
        <v>20144.919999999998</v>
      </c>
      <c r="P203" s="33">
        <v>240876.18904481153</v>
      </c>
    </row>
    <row r="204" spans="1:16" s="2" customFormat="1">
      <c r="A204" s="22">
        <v>311760</v>
      </c>
      <c r="B204" s="23">
        <v>176</v>
      </c>
      <c r="C204" s="24" t="s">
        <v>630</v>
      </c>
      <c r="D204" s="25">
        <v>74.02</v>
      </c>
      <c r="E204" s="25">
        <v>51.7711841927471</v>
      </c>
      <c r="F204" s="25">
        <v>59.95</v>
      </c>
      <c r="G204" s="25">
        <v>68.37</v>
      </c>
      <c r="H204" s="25">
        <v>74.849999999999994</v>
      </c>
      <c r="I204" s="25">
        <v>65.17</v>
      </c>
      <c r="J204" s="25">
        <v>58.23</v>
      </c>
      <c r="K204" s="25">
        <v>73.22</v>
      </c>
      <c r="L204" s="25">
        <v>62.05</v>
      </c>
      <c r="M204" s="25">
        <v>71.900000000000006</v>
      </c>
      <c r="N204" s="25">
        <v>58.99</v>
      </c>
      <c r="O204" s="25">
        <v>69.81</v>
      </c>
      <c r="P204" s="33">
        <v>788.33118419274706</v>
      </c>
    </row>
    <row r="205" spans="1:16" s="2" customFormat="1">
      <c r="A205" s="26">
        <v>311770</v>
      </c>
      <c r="B205" s="27">
        <v>177</v>
      </c>
      <c r="C205" s="28" t="s">
        <v>631</v>
      </c>
      <c r="D205" s="29">
        <v>12140.55</v>
      </c>
      <c r="E205" s="29">
        <v>7707.2358753586996</v>
      </c>
      <c r="F205" s="29">
        <v>8923.2099999999991</v>
      </c>
      <c r="G205" s="29">
        <v>10331.91</v>
      </c>
      <c r="H205" s="29">
        <v>11347.59</v>
      </c>
      <c r="I205" s="29">
        <v>9879.7000000000007</v>
      </c>
      <c r="J205" s="29">
        <v>11023.94</v>
      </c>
      <c r="K205" s="29">
        <v>14316.43</v>
      </c>
      <c r="L205" s="29">
        <v>12133.11</v>
      </c>
      <c r="M205" s="29">
        <v>17343.689999999999</v>
      </c>
      <c r="N205" s="29">
        <v>14622.15</v>
      </c>
      <c r="O205" s="29">
        <v>17306.7</v>
      </c>
      <c r="P205" s="33">
        <v>147076.2158753587</v>
      </c>
    </row>
    <row r="206" spans="1:16" s="2" customFormat="1">
      <c r="A206" s="22">
        <v>311780</v>
      </c>
      <c r="B206" s="23">
        <v>178</v>
      </c>
      <c r="C206" s="24" t="s">
        <v>632</v>
      </c>
      <c r="D206" s="25">
        <v>11950.89</v>
      </c>
      <c r="E206" s="25">
        <v>7590.2489191717495</v>
      </c>
      <c r="F206" s="25">
        <v>8769.61</v>
      </c>
      <c r="G206" s="25">
        <v>10156.74</v>
      </c>
      <c r="H206" s="25">
        <v>11155.82</v>
      </c>
      <c r="I206" s="25">
        <v>9712.74</v>
      </c>
      <c r="J206" s="25">
        <v>10874.74</v>
      </c>
      <c r="K206" s="25">
        <v>14128.83</v>
      </c>
      <c r="L206" s="25">
        <v>11974.12</v>
      </c>
      <c r="M206" s="25">
        <v>17159.47</v>
      </c>
      <c r="N206" s="25">
        <v>14471.02</v>
      </c>
      <c r="O206" s="25">
        <v>17127.82</v>
      </c>
      <c r="P206" s="33">
        <v>145072.04891917176</v>
      </c>
    </row>
    <row r="207" spans="1:16" s="2" customFormat="1">
      <c r="A207" s="26">
        <v>311783</v>
      </c>
      <c r="B207" s="27">
        <v>782</v>
      </c>
      <c r="C207" s="28" t="s">
        <v>633</v>
      </c>
      <c r="D207" s="29">
        <v>33928.78</v>
      </c>
      <c r="E207" s="29">
        <v>23743.041261314698</v>
      </c>
      <c r="F207" s="29">
        <v>27478.31</v>
      </c>
      <c r="G207" s="29">
        <v>31347.19</v>
      </c>
      <c r="H207" s="29">
        <v>34319.550000000003</v>
      </c>
      <c r="I207" s="29">
        <v>29880.09</v>
      </c>
      <c r="J207" s="29">
        <v>33506.46</v>
      </c>
      <c r="K207" s="29">
        <v>43541.26</v>
      </c>
      <c r="L207" s="29">
        <v>36901.040000000001</v>
      </c>
      <c r="M207" s="29">
        <v>42758.49</v>
      </c>
      <c r="N207" s="29">
        <v>35077.769999999997</v>
      </c>
      <c r="O207" s="29">
        <v>41517.85</v>
      </c>
      <c r="P207" s="33">
        <v>413999.83126131468</v>
      </c>
    </row>
    <row r="208" spans="1:16" s="2" customFormat="1">
      <c r="A208" s="22">
        <v>311787</v>
      </c>
      <c r="B208" s="23">
        <v>783</v>
      </c>
      <c r="C208" s="24" t="s">
        <v>139</v>
      </c>
      <c r="D208" s="25">
        <v>137467.48000000001</v>
      </c>
      <c r="E208" s="25">
        <v>95358.189382225304</v>
      </c>
      <c r="F208" s="25">
        <v>110423.45</v>
      </c>
      <c r="G208" s="25">
        <v>126087.13</v>
      </c>
      <c r="H208" s="25">
        <v>138070.28</v>
      </c>
      <c r="I208" s="25">
        <v>120209.97</v>
      </c>
      <c r="J208" s="25">
        <v>107850.51</v>
      </c>
      <c r="K208" s="25">
        <v>135698.72</v>
      </c>
      <c r="L208" s="25">
        <v>115004.11</v>
      </c>
      <c r="M208" s="25">
        <v>136537.60999999999</v>
      </c>
      <c r="N208" s="25">
        <v>112404.48</v>
      </c>
      <c r="O208" s="25">
        <v>133041.32</v>
      </c>
      <c r="P208" s="33">
        <v>1468153.2493822256</v>
      </c>
    </row>
    <row r="209" spans="1:16" s="2" customFormat="1">
      <c r="A209" s="26">
        <v>311790</v>
      </c>
      <c r="B209" s="27">
        <v>179</v>
      </c>
      <c r="C209" s="28" t="s">
        <v>140</v>
      </c>
      <c r="D209" s="29">
        <v>12683.63</v>
      </c>
      <c r="E209" s="29">
        <v>8108.6341898537103</v>
      </c>
      <c r="F209" s="29">
        <v>9363.0400000000009</v>
      </c>
      <c r="G209" s="29">
        <v>10833.51</v>
      </c>
      <c r="H209" s="29">
        <v>11896.71</v>
      </c>
      <c r="I209" s="29">
        <v>10357.790000000001</v>
      </c>
      <c r="J209" s="29">
        <v>11451.17</v>
      </c>
      <c r="K209" s="29">
        <v>14853.62</v>
      </c>
      <c r="L209" s="29">
        <v>12588.38</v>
      </c>
      <c r="M209" s="29">
        <v>17871.2</v>
      </c>
      <c r="N209" s="29">
        <v>15054.9</v>
      </c>
      <c r="O209" s="29">
        <v>17818.89</v>
      </c>
      <c r="P209" s="33">
        <v>152881.4741898537</v>
      </c>
    </row>
    <row r="210" spans="1:16" s="2" customFormat="1">
      <c r="A210" s="22">
        <v>311800</v>
      </c>
      <c r="B210" s="23">
        <v>180</v>
      </c>
      <c r="C210" s="24" t="s">
        <v>141</v>
      </c>
      <c r="D210" s="25">
        <v>20594.189999999999</v>
      </c>
      <c r="E210" s="25">
        <v>13538.747213324101</v>
      </c>
      <c r="F210" s="25">
        <v>15678.76</v>
      </c>
      <c r="G210" s="25">
        <v>18051.77</v>
      </c>
      <c r="H210" s="25">
        <v>19802.560000000001</v>
      </c>
      <c r="I210" s="25">
        <v>17240.96</v>
      </c>
      <c r="J210" s="25">
        <v>17821.59</v>
      </c>
      <c r="K210" s="25">
        <v>22909.21</v>
      </c>
      <c r="L210" s="25">
        <v>19415.46</v>
      </c>
      <c r="M210" s="25">
        <v>9181.24</v>
      </c>
      <c r="N210" s="25">
        <v>5935.06</v>
      </c>
      <c r="O210" s="25">
        <v>7024.7</v>
      </c>
      <c r="P210" s="33">
        <v>187194.24721332407</v>
      </c>
    </row>
    <row r="211" spans="1:16" s="2" customFormat="1">
      <c r="A211" s="26">
        <v>311810</v>
      </c>
      <c r="B211" s="27">
        <v>181</v>
      </c>
      <c r="C211" s="28" t="s">
        <v>506</v>
      </c>
      <c r="D211" s="29">
        <v>0</v>
      </c>
      <c r="E211" s="29">
        <v>0</v>
      </c>
      <c r="F211" s="29">
        <v>0</v>
      </c>
      <c r="G211" s="29">
        <v>0</v>
      </c>
      <c r="H211" s="29">
        <v>0</v>
      </c>
      <c r="I211" s="29">
        <v>0</v>
      </c>
      <c r="J211" s="29">
        <v>0</v>
      </c>
      <c r="K211" s="29">
        <v>0</v>
      </c>
      <c r="L211" s="29">
        <v>0</v>
      </c>
      <c r="M211" s="29">
        <v>0</v>
      </c>
      <c r="N211" s="29">
        <v>0</v>
      </c>
      <c r="O211" s="29">
        <v>0</v>
      </c>
      <c r="P211" s="33">
        <v>0</v>
      </c>
    </row>
    <row r="212" spans="1:16" s="2" customFormat="1">
      <c r="A212" s="22">
        <v>311820</v>
      </c>
      <c r="B212" s="23">
        <v>182</v>
      </c>
      <c r="C212" s="24" t="s">
        <v>142</v>
      </c>
      <c r="D212" s="25">
        <v>25096.880000000001</v>
      </c>
      <c r="E212" s="25">
        <v>15893.871499073</v>
      </c>
      <c r="F212" s="25">
        <v>18416.189999999999</v>
      </c>
      <c r="G212" s="25">
        <v>21329.14</v>
      </c>
      <c r="H212" s="25">
        <v>23427.22</v>
      </c>
      <c r="I212" s="25">
        <v>20396.75</v>
      </c>
      <c r="J212" s="25">
        <v>22836.95</v>
      </c>
      <c r="K212" s="25">
        <v>29670.53</v>
      </c>
      <c r="L212" s="25">
        <v>25145.66</v>
      </c>
      <c r="M212" s="25">
        <v>36034.879999999997</v>
      </c>
      <c r="N212" s="25">
        <v>30389.15</v>
      </c>
      <c r="O212" s="25">
        <v>35968.43</v>
      </c>
      <c r="P212" s="33">
        <v>304605.65149907302</v>
      </c>
    </row>
    <row r="213" spans="1:16" s="2" customFormat="1">
      <c r="A213" s="26">
        <v>311830</v>
      </c>
      <c r="B213" s="27">
        <v>183</v>
      </c>
      <c r="C213" s="28" t="s">
        <v>143</v>
      </c>
      <c r="D213" s="29">
        <v>21710.43</v>
      </c>
      <c r="E213" s="29">
        <v>14156.7746886723</v>
      </c>
      <c r="F213" s="29">
        <v>16400.93</v>
      </c>
      <c r="G213" s="29">
        <v>18906.47</v>
      </c>
      <c r="H213" s="29">
        <v>20745.59</v>
      </c>
      <c r="I213" s="29">
        <v>18062.009999999998</v>
      </c>
      <c r="J213" s="29">
        <v>18994.349999999999</v>
      </c>
      <c r="K213" s="29">
        <v>24474.83</v>
      </c>
      <c r="L213" s="29">
        <v>20742.32</v>
      </c>
      <c r="M213" s="29">
        <v>8297.74</v>
      </c>
      <c r="N213" s="29">
        <v>4919.93</v>
      </c>
      <c r="O213" s="29">
        <v>5823.2</v>
      </c>
      <c r="P213" s="33">
        <v>193234.57468867226</v>
      </c>
    </row>
    <row r="214" spans="1:16" s="2" customFormat="1">
      <c r="A214" s="22">
        <v>311840</v>
      </c>
      <c r="B214" s="23">
        <v>184</v>
      </c>
      <c r="C214" s="24" t="s">
        <v>144</v>
      </c>
      <c r="D214" s="25">
        <v>7604.14</v>
      </c>
      <c r="E214" s="25">
        <v>5320.6429738970501</v>
      </c>
      <c r="F214" s="25">
        <v>6158.47</v>
      </c>
      <c r="G214" s="25">
        <v>7023.38</v>
      </c>
      <c r="H214" s="25">
        <v>7688.83</v>
      </c>
      <c r="I214" s="25">
        <v>6694.23</v>
      </c>
      <c r="J214" s="25">
        <v>4701.34</v>
      </c>
      <c r="K214" s="25">
        <v>5645.91</v>
      </c>
      <c r="L214" s="25">
        <v>4784.8900000000003</v>
      </c>
      <c r="M214" s="25">
        <v>5544.12</v>
      </c>
      <c r="N214" s="25">
        <v>4548.1899999999996</v>
      </c>
      <c r="O214" s="25">
        <v>5383.22</v>
      </c>
      <c r="P214" s="33">
        <v>71097.362973897049</v>
      </c>
    </row>
    <row r="215" spans="1:16" s="2" customFormat="1">
      <c r="A215" s="26">
        <v>311850</v>
      </c>
      <c r="B215" s="27">
        <v>185</v>
      </c>
      <c r="C215" s="28" t="s">
        <v>634</v>
      </c>
      <c r="D215" s="29">
        <v>0</v>
      </c>
      <c r="E215" s="29">
        <v>0</v>
      </c>
      <c r="F215" s="29">
        <v>0</v>
      </c>
      <c r="G215" s="29">
        <v>0</v>
      </c>
      <c r="H215" s="29">
        <v>0</v>
      </c>
      <c r="I215" s="29">
        <v>0</v>
      </c>
      <c r="J215" s="29">
        <v>0</v>
      </c>
      <c r="K215" s="29">
        <v>0</v>
      </c>
      <c r="L215" s="29">
        <v>0</v>
      </c>
      <c r="M215" s="29">
        <v>0</v>
      </c>
      <c r="N215" s="29">
        <v>0</v>
      </c>
      <c r="O215" s="29">
        <v>0</v>
      </c>
      <c r="P215" s="33">
        <v>0</v>
      </c>
    </row>
    <row r="216" spans="1:16" s="2" customFormat="1">
      <c r="A216" s="22">
        <v>311860</v>
      </c>
      <c r="B216" s="23">
        <v>186</v>
      </c>
      <c r="C216" s="24" t="s">
        <v>145</v>
      </c>
      <c r="D216" s="25">
        <v>15632.79</v>
      </c>
      <c r="E216" s="25">
        <v>10144.138182413401</v>
      </c>
      <c r="F216" s="25">
        <v>11751.52</v>
      </c>
      <c r="G216" s="25">
        <v>13557.43</v>
      </c>
      <c r="H216" s="25">
        <v>14878.72</v>
      </c>
      <c r="I216" s="25">
        <v>12954.06</v>
      </c>
      <c r="J216" s="25">
        <v>13579.16</v>
      </c>
      <c r="K216" s="25">
        <v>17489.509999999998</v>
      </c>
      <c r="L216" s="25">
        <v>14822.29</v>
      </c>
      <c r="M216" s="25">
        <v>20459.57</v>
      </c>
      <c r="N216" s="25">
        <v>17178.3</v>
      </c>
      <c r="O216" s="25">
        <v>20332.14</v>
      </c>
      <c r="P216" s="33">
        <v>182779.62818241341</v>
      </c>
    </row>
    <row r="217" spans="1:16" s="2" customFormat="1">
      <c r="A217" s="26">
        <v>311870</v>
      </c>
      <c r="B217" s="27">
        <v>187</v>
      </c>
      <c r="C217" s="28" t="s">
        <v>146</v>
      </c>
      <c r="D217" s="29">
        <v>30543.56</v>
      </c>
      <c r="E217" s="29">
        <v>19791.522981772101</v>
      </c>
      <c r="F217" s="29">
        <v>22918.29</v>
      </c>
      <c r="G217" s="29">
        <v>26447.99</v>
      </c>
      <c r="H217" s="29">
        <v>29027.38</v>
      </c>
      <c r="I217" s="29">
        <v>25272.5</v>
      </c>
      <c r="J217" s="29">
        <v>26974.45</v>
      </c>
      <c r="K217" s="29">
        <v>34827.46</v>
      </c>
      <c r="L217" s="29">
        <v>29516.13</v>
      </c>
      <c r="M217" s="29">
        <v>40770.300000000003</v>
      </c>
      <c r="N217" s="29">
        <v>34234.5</v>
      </c>
      <c r="O217" s="29">
        <v>40519.769999999997</v>
      </c>
      <c r="P217" s="33">
        <v>360843.85298177216</v>
      </c>
    </row>
    <row r="218" spans="1:16" s="2" customFormat="1">
      <c r="A218" s="22">
        <v>311880</v>
      </c>
      <c r="B218" s="23">
        <v>188</v>
      </c>
      <c r="C218" s="24" t="s">
        <v>635</v>
      </c>
      <c r="D218" s="25">
        <v>1491.19</v>
      </c>
      <c r="E218" s="25">
        <v>1042.8566902944699</v>
      </c>
      <c r="F218" s="25">
        <v>1207.6500000000001</v>
      </c>
      <c r="G218" s="25">
        <v>1385.48</v>
      </c>
      <c r="H218" s="25">
        <v>1518.7</v>
      </c>
      <c r="I218" s="25">
        <v>1322.24</v>
      </c>
      <c r="J218" s="25">
        <v>1291.97</v>
      </c>
      <c r="K218" s="25">
        <v>1647.39</v>
      </c>
      <c r="L218" s="25">
        <v>1396.16</v>
      </c>
      <c r="M218" s="25">
        <v>1618.36</v>
      </c>
      <c r="N218" s="25">
        <v>1327.73</v>
      </c>
      <c r="O218" s="25">
        <v>1571.49</v>
      </c>
      <c r="P218" s="33">
        <v>16821.21669029447</v>
      </c>
    </row>
    <row r="219" spans="1:16" s="2" customFormat="1">
      <c r="A219" s="26">
        <v>311890</v>
      </c>
      <c r="B219" s="27">
        <v>189</v>
      </c>
      <c r="C219" s="28" t="s">
        <v>147</v>
      </c>
      <c r="D219" s="29">
        <v>24105.23</v>
      </c>
      <c r="E219" s="29">
        <v>15254.618085861401</v>
      </c>
      <c r="F219" s="29">
        <v>17703.990000000002</v>
      </c>
      <c r="G219" s="29">
        <v>12120.94</v>
      </c>
      <c r="H219" s="29">
        <v>11361.53</v>
      </c>
      <c r="I219" s="29">
        <v>9891.84</v>
      </c>
      <c r="J219" s="29">
        <v>11056.64</v>
      </c>
      <c r="K219" s="29">
        <v>14362.08</v>
      </c>
      <c r="L219" s="29">
        <v>12171.8</v>
      </c>
      <c r="M219" s="29">
        <v>17388.52</v>
      </c>
      <c r="N219" s="29">
        <v>14658.92</v>
      </c>
      <c r="O219" s="29">
        <v>17350.22</v>
      </c>
      <c r="P219" s="33">
        <v>177426.3280858614</v>
      </c>
    </row>
    <row r="220" spans="1:16" s="2" customFormat="1">
      <c r="A220" s="22">
        <v>311900</v>
      </c>
      <c r="B220" s="23">
        <v>190</v>
      </c>
      <c r="C220" s="24" t="s">
        <v>636</v>
      </c>
      <c r="D220" s="25">
        <v>0</v>
      </c>
      <c r="E220" s="25">
        <v>0</v>
      </c>
      <c r="F220" s="25">
        <v>0</v>
      </c>
      <c r="G220" s="25">
        <v>0</v>
      </c>
      <c r="H220" s="25">
        <v>0</v>
      </c>
      <c r="I220" s="25">
        <v>0</v>
      </c>
      <c r="J220" s="25">
        <v>0</v>
      </c>
      <c r="K220" s="25">
        <v>0</v>
      </c>
      <c r="L220" s="25">
        <v>0</v>
      </c>
      <c r="M220" s="25">
        <v>0</v>
      </c>
      <c r="N220" s="25">
        <v>0</v>
      </c>
      <c r="O220" s="25">
        <v>0</v>
      </c>
      <c r="P220" s="33">
        <v>0</v>
      </c>
    </row>
    <row r="221" spans="1:16" s="2" customFormat="1">
      <c r="A221" s="26">
        <v>311910</v>
      </c>
      <c r="B221" s="27">
        <v>191</v>
      </c>
      <c r="C221" s="28" t="s">
        <v>148</v>
      </c>
      <c r="D221" s="29">
        <v>3522.7</v>
      </c>
      <c r="E221" s="29">
        <v>2466.0435965023898</v>
      </c>
      <c r="F221" s="29">
        <v>2852.97</v>
      </c>
      <c r="G221" s="29">
        <v>3255.15</v>
      </c>
      <c r="H221" s="29">
        <v>3563.91</v>
      </c>
      <c r="I221" s="29">
        <v>3102.9</v>
      </c>
      <c r="J221" s="29">
        <v>2792.83</v>
      </c>
      <c r="K221" s="29">
        <v>3515.82</v>
      </c>
      <c r="L221" s="29">
        <v>2979.64</v>
      </c>
      <c r="M221" s="29">
        <v>3452.77</v>
      </c>
      <c r="N221" s="29">
        <v>2832.57</v>
      </c>
      <c r="O221" s="29">
        <v>3352.61</v>
      </c>
      <c r="P221" s="33">
        <v>37689.913596502396</v>
      </c>
    </row>
    <row r="222" spans="1:16" s="2" customFormat="1">
      <c r="A222" s="22">
        <v>311920</v>
      </c>
      <c r="B222" s="23">
        <v>192</v>
      </c>
      <c r="C222" s="24" t="s">
        <v>149</v>
      </c>
      <c r="D222" s="25">
        <v>3883.06</v>
      </c>
      <c r="E222" s="25">
        <v>2730.06589529447</v>
      </c>
      <c r="F222" s="25">
        <v>3144.83</v>
      </c>
      <c r="G222" s="25">
        <v>3586.5</v>
      </c>
      <c r="H222" s="25">
        <v>3926.31</v>
      </c>
      <c r="I222" s="25">
        <v>3418.41</v>
      </c>
      <c r="J222" s="25">
        <v>5677.13</v>
      </c>
      <c r="K222" s="25">
        <v>7681.97</v>
      </c>
      <c r="L222" s="25">
        <v>6510.44</v>
      </c>
      <c r="M222" s="25">
        <v>7543.47</v>
      </c>
      <c r="N222" s="25">
        <v>6188.39</v>
      </c>
      <c r="O222" s="25">
        <v>7324.54</v>
      </c>
      <c r="P222" s="33">
        <v>61615.115895294475</v>
      </c>
    </row>
    <row r="223" spans="1:16" s="2" customFormat="1">
      <c r="A223" s="26">
        <v>311930</v>
      </c>
      <c r="B223" s="27">
        <v>193</v>
      </c>
      <c r="C223" s="28" t="s">
        <v>150</v>
      </c>
      <c r="D223" s="29">
        <v>13579.08</v>
      </c>
      <c r="E223" s="29">
        <v>10495.4900819416</v>
      </c>
      <c r="F223" s="29">
        <v>12160.3</v>
      </c>
      <c r="G223" s="29">
        <v>14023.62</v>
      </c>
      <c r="H223" s="29">
        <v>15389.08</v>
      </c>
      <c r="I223" s="29">
        <v>13398.4</v>
      </c>
      <c r="J223" s="29">
        <v>14168.29</v>
      </c>
      <c r="K223" s="29">
        <v>18270.09</v>
      </c>
      <c r="L223" s="29">
        <v>15483.82</v>
      </c>
      <c r="M223" s="29">
        <v>21226.07</v>
      </c>
      <c r="N223" s="29">
        <v>17807.11</v>
      </c>
      <c r="O223" s="29">
        <v>21076.400000000001</v>
      </c>
      <c r="P223" s="33">
        <v>187077.75008194157</v>
      </c>
    </row>
    <row r="224" spans="1:16" s="2" customFormat="1">
      <c r="A224" s="22">
        <v>311940</v>
      </c>
      <c r="B224" s="23">
        <v>194</v>
      </c>
      <c r="C224" s="24" t="s">
        <v>151</v>
      </c>
      <c r="D224" s="25">
        <v>11950.89</v>
      </c>
      <c r="E224" s="25">
        <v>7563.3879234192</v>
      </c>
      <c r="F224" s="25">
        <v>8769.61</v>
      </c>
      <c r="G224" s="25">
        <v>10156.74</v>
      </c>
      <c r="H224" s="25">
        <v>11155.82</v>
      </c>
      <c r="I224" s="25">
        <v>9712.74</v>
      </c>
      <c r="J224" s="25">
        <v>10874.74</v>
      </c>
      <c r="K224" s="25">
        <v>14128.83</v>
      </c>
      <c r="L224" s="25">
        <v>11974.12</v>
      </c>
      <c r="M224" s="25">
        <v>17159.47</v>
      </c>
      <c r="N224" s="25">
        <v>14471.02</v>
      </c>
      <c r="O224" s="25">
        <v>17127.82</v>
      </c>
      <c r="P224" s="33">
        <v>145045.1879234192</v>
      </c>
    </row>
    <row r="225" spans="1:16" s="2" customFormat="1">
      <c r="A225" s="26">
        <v>311950</v>
      </c>
      <c r="B225" s="27">
        <v>195</v>
      </c>
      <c r="C225" s="28" t="s">
        <v>152</v>
      </c>
      <c r="D225" s="29">
        <v>30316.51</v>
      </c>
      <c r="E225" s="29">
        <v>20485.235840320802</v>
      </c>
      <c r="F225" s="29">
        <v>23638.02</v>
      </c>
      <c r="G225" s="29">
        <v>27220.36</v>
      </c>
      <c r="H225" s="29">
        <v>29861.49</v>
      </c>
      <c r="I225" s="29">
        <v>25998.7</v>
      </c>
      <c r="J225" s="29">
        <v>26864.15</v>
      </c>
      <c r="K225" s="29">
        <v>34531.379999999997</v>
      </c>
      <c r="L225" s="29">
        <v>29265.200000000001</v>
      </c>
      <c r="M225" s="29">
        <v>37218.620000000003</v>
      </c>
      <c r="N225" s="29">
        <v>30929.75</v>
      </c>
      <c r="O225" s="29">
        <v>36608.28</v>
      </c>
      <c r="P225" s="33">
        <v>352937.69584032078</v>
      </c>
    </row>
    <row r="226" spans="1:16" s="2" customFormat="1">
      <c r="A226" s="22">
        <v>311960</v>
      </c>
      <c r="B226" s="23">
        <v>196</v>
      </c>
      <c r="C226" s="24" t="s">
        <v>153</v>
      </c>
      <c r="D226" s="25">
        <v>9392.4500000000007</v>
      </c>
      <c r="E226" s="25">
        <v>7617.1655467380697</v>
      </c>
      <c r="F226" s="25">
        <v>8769.61</v>
      </c>
      <c r="G226" s="25">
        <v>10156.74</v>
      </c>
      <c r="H226" s="25">
        <v>11155.82</v>
      </c>
      <c r="I226" s="25">
        <v>9712.74</v>
      </c>
      <c r="J226" s="25">
        <v>1228.4100000000001</v>
      </c>
      <c r="K226" s="25">
        <v>0</v>
      </c>
      <c r="L226" s="25">
        <v>0</v>
      </c>
      <c r="M226" s="25">
        <v>0</v>
      </c>
      <c r="N226" s="25">
        <v>0</v>
      </c>
      <c r="O226" s="25">
        <v>0</v>
      </c>
      <c r="P226" s="33">
        <v>58032.935546738074</v>
      </c>
    </row>
    <row r="227" spans="1:16" s="2" customFormat="1">
      <c r="A227" s="26">
        <v>311970</v>
      </c>
      <c r="B227" s="27">
        <v>197</v>
      </c>
      <c r="C227" s="28" t="s">
        <v>154</v>
      </c>
      <c r="D227" s="29">
        <v>23427</v>
      </c>
      <c r="E227" s="29">
        <v>15520.920279198301</v>
      </c>
      <c r="F227" s="29">
        <v>17973</v>
      </c>
      <c r="G227" s="29">
        <v>20668.23</v>
      </c>
      <c r="H227" s="29">
        <v>22666.92</v>
      </c>
      <c r="I227" s="29">
        <v>19734.8</v>
      </c>
      <c r="J227" s="29">
        <v>22246.98</v>
      </c>
      <c r="K227" s="29">
        <v>28929.040000000001</v>
      </c>
      <c r="L227" s="29">
        <v>24517.24</v>
      </c>
      <c r="M227" s="29">
        <v>32021.39</v>
      </c>
      <c r="N227" s="29">
        <v>26702.6</v>
      </c>
      <c r="O227" s="29">
        <v>31605.05</v>
      </c>
      <c r="P227" s="33">
        <v>286013.17027919833</v>
      </c>
    </row>
    <row r="228" spans="1:16" s="2" customFormat="1">
      <c r="A228" s="22">
        <v>311980</v>
      </c>
      <c r="B228" s="23">
        <v>198</v>
      </c>
      <c r="C228" s="24" t="s">
        <v>637</v>
      </c>
      <c r="D228" s="25">
        <v>9392.4500000000007</v>
      </c>
      <c r="E228" s="25">
        <v>7573.1596450704001</v>
      </c>
      <c r="F228" s="25">
        <v>8769.61</v>
      </c>
      <c r="G228" s="25">
        <v>10156.74</v>
      </c>
      <c r="H228" s="25">
        <v>11155.82</v>
      </c>
      <c r="I228" s="25">
        <v>9712.74</v>
      </c>
      <c r="J228" s="25">
        <v>10874.74</v>
      </c>
      <c r="K228" s="25">
        <v>14128.83</v>
      </c>
      <c r="L228" s="25">
        <v>11974.12</v>
      </c>
      <c r="M228" s="25">
        <v>1769.61</v>
      </c>
      <c r="N228" s="25">
        <v>0</v>
      </c>
      <c r="O228" s="25">
        <v>0</v>
      </c>
      <c r="P228" s="33">
        <v>95507.819645070398</v>
      </c>
    </row>
    <row r="229" spans="1:16" s="2" customFormat="1">
      <c r="A229" s="26">
        <v>311990</v>
      </c>
      <c r="B229" s="27">
        <v>199</v>
      </c>
      <c r="C229" s="28" t="s">
        <v>638</v>
      </c>
      <c r="D229" s="29">
        <v>9392.4500000000007</v>
      </c>
      <c r="E229" s="29">
        <v>7573.1670277159901</v>
      </c>
      <c r="F229" s="29">
        <v>8769.61</v>
      </c>
      <c r="G229" s="29">
        <v>10156.74</v>
      </c>
      <c r="H229" s="29">
        <v>11155.82</v>
      </c>
      <c r="I229" s="29">
        <v>9712.74</v>
      </c>
      <c r="J229" s="29">
        <v>1228.4100000000001</v>
      </c>
      <c r="K229" s="29">
        <v>0</v>
      </c>
      <c r="L229" s="29">
        <v>0</v>
      </c>
      <c r="M229" s="29">
        <v>0</v>
      </c>
      <c r="N229" s="29">
        <v>0</v>
      </c>
      <c r="O229" s="29">
        <v>0</v>
      </c>
      <c r="P229" s="33">
        <v>57988.937027715991</v>
      </c>
    </row>
    <row r="230" spans="1:16" s="2" customFormat="1">
      <c r="A230" s="22">
        <v>311995</v>
      </c>
      <c r="B230" s="23">
        <v>784</v>
      </c>
      <c r="C230" s="24" t="s">
        <v>639</v>
      </c>
      <c r="D230" s="25">
        <v>9392.4500000000007</v>
      </c>
      <c r="E230" s="25">
        <v>7585.8786809314097</v>
      </c>
      <c r="F230" s="25">
        <v>8769.61</v>
      </c>
      <c r="G230" s="25">
        <v>10156.74</v>
      </c>
      <c r="H230" s="25">
        <v>11155.82</v>
      </c>
      <c r="I230" s="25">
        <v>9712.74</v>
      </c>
      <c r="J230" s="25">
        <v>10874.74</v>
      </c>
      <c r="K230" s="25">
        <v>14128.83</v>
      </c>
      <c r="L230" s="25">
        <v>11974.12</v>
      </c>
      <c r="M230" s="25">
        <v>17159.47</v>
      </c>
      <c r="N230" s="25">
        <v>14471.02</v>
      </c>
      <c r="O230" s="25">
        <v>17127.82</v>
      </c>
      <c r="P230" s="33">
        <v>142509.23868093142</v>
      </c>
    </row>
    <row r="231" spans="1:16" s="2" customFormat="1">
      <c r="A231" s="26">
        <v>312000</v>
      </c>
      <c r="B231" s="27">
        <v>200</v>
      </c>
      <c r="C231" s="28" t="s">
        <v>640</v>
      </c>
      <c r="D231" s="29">
        <v>23484.560000000001</v>
      </c>
      <c r="E231" s="29">
        <v>17429.0523510034</v>
      </c>
      <c r="F231" s="29">
        <v>20182.59</v>
      </c>
      <c r="G231" s="29">
        <v>23172.58</v>
      </c>
      <c r="H231" s="29">
        <v>25404.880000000001</v>
      </c>
      <c r="I231" s="29">
        <v>22118.59</v>
      </c>
      <c r="J231" s="29">
        <v>23773.53</v>
      </c>
      <c r="K231" s="29">
        <v>30723.37</v>
      </c>
      <c r="L231" s="29">
        <v>26037.93</v>
      </c>
      <c r="M231" s="29">
        <v>18064.97</v>
      </c>
      <c r="N231" s="29">
        <v>13368.12</v>
      </c>
      <c r="O231" s="29">
        <v>15822.43</v>
      </c>
      <c r="P231" s="33">
        <v>259582.60235100338</v>
      </c>
    </row>
    <row r="232" spans="1:16" s="2" customFormat="1">
      <c r="A232" s="22">
        <v>312010</v>
      </c>
      <c r="B232" s="23">
        <v>201</v>
      </c>
      <c r="C232" s="24" t="s">
        <v>641</v>
      </c>
      <c r="D232" s="25">
        <v>21381.69</v>
      </c>
      <c r="E232" s="25">
        <v>14983.9962960946</v>
      </c>
      <c r="F232" s="25">
        <v>17316.68</v>
      </c>
      <c r="G232" s="25">
        <v>19748.689999999999</v>
      </c>
      <c r="H232" s="25">
        <v>21619.82</v>
      </c>
      <c r="I232" s="25">
        <v>18823.150000000001</v>
      </c>
      <c r="J232" s="25">
        <v>16337.84</v>
      </c>
      <c r="K232" s="25">
        <v>20442.89</v>
      </c>
      <c r="L232" s="25">
        <v>17325.27</v>
      </c>
      <c r="M232" s="25">
        <v>20074.330000000002</v>
      </c>
      <c r="N232" s="25">
        <v>16468.25</v>
      </c>
      <c r="O232" s="25">
        <v>19491.73</v>
      </c>
      <c r="P232" s="33">
        <v>224014.33629609455</v>
      </c>
    </row>
    <row r="233" spans="1:16" s="2" customFormat="1">
      <c r="A233" s="26">
        <v>312015</v>
      </c>
      <c r="B233" s="27">
        <v>785</v>
      </c>
      <c r="C233" s="28" t="s">
        <v>642</v>
      </c>
      <c r="D233" s="29">
        <v>859.39</v>
      </c>
      <c r="E233" s="29">
        <v>604.429659199615</v>
      </c>
      <c r="F233" s="29">
        <v>696.01</v>
      </c>
      <c r="G233" s="29">
        <v>793.76</v>
      </c>
      <c r="H233" s="29">
        <v>868.97</v>
      </c>
      <c r="I233" s="29">
        <v>756.56</v>
      </c>
      <c r="J233" s="29">
        <v>676.07</v>
      </c>
      <c r="K233" s="29">
        <v>850.08</v>
      </c>
      <c r="L233" s="29">
        <v>720.44</v>
      </c>
      <c r="M233" s="29">
        <v>834.76</v>
      </c>
      <c r="N233" s="29">
        <v>684.8</v>
      </c>
      <c r="O233" s="29">
        <v>810.53</v>
      </c>
      <c r="P233" s="33">
        <v>9155.7996591996161</v>
      </c>
    </row>
    <row r="234" spans="1:16" s="2" customFormat="1">
      <c r="A234" s="22">
        <v>312020</v>
      </c>
      <c r="B234" s="23">
        <v>202</v>
      </c>
      <c r="C234" s="24" t="s">
        <v>155</v>
      </c>
      <c r="D234" s="25">
        <v>23901.79</v>
      </c>
      <c r="E234" s="25">
        <v>15176.302482614799</v>
      </c>
      <c r="F234" s="25">
        <v>17539.23</v>
      </c>
      <c r="G234" s="25">
        <v>20313.47</v>
      </c>
      <c r="H234" s="25">
        <v>22311.64</v>
      </c>
      <c r="I234" s="25">
        <v>19425.48</v>
      </c>
      <c r="J234" s="25">
        <v>21749.47</v>
      </c>
      <c r="K234" s="25">
        <v>28257.65</v>
      </c>
      <c r="L234" s="25">
        <v>23948.240000000002</v>
      </c>
      <c r="M234" s="25">
        <v>3539.21</v>
      </c>
      <c r="N234" s="25">
        <v>0</v>
      </c>
      <c r="O234" s="25">
        <v>0</v>
      </c>
      <c r="P234" s="33">
        <v>196162.48248261475</v>
      </c>
    </row>
    <row r="235" spans="1:16" s="2" customFormat="1">
      <c r="A235" s="26">
        <v>312030</v>
      </c>
      <c r="B235" s="27">
        <v>203</v>
      </c>
      <c r="C235" s="28" t="s">
        <v>643</v>
      </c>
      <c r="D235" s="29">
        <v>0</v>
      </c>
      <c r="E235" s="29">
        <v>0</v>
      </c>
      <c r="F235" s="29">
        <v>0</v>
      </c>
      <c r="G235" s="29">
        <v>0</v>
      </c>
      <c r="H235" s="29">
        <v>0</v>
      </c>
      <c r="I235" s="29">
        <v>0</v>
      </c>
      <c r="J235" s="29">
        <v>0</v>
      </c>
      <c r="K235" s="29">
        <v>0</v>
      </c>
      <c r="L235" s="29">
        <v>0</v>
      </c>
      <c r="M235" s="29">
        <v>0</v>
      </c>
      <c r="N235" s="29">
        <v>0</v>
      </c>
      <c r="O235" s="29">
        <v>0</v>
      </c>
      <c r="P235" s="33">
        <v>0</v>
      </c>
    </row>
    <row r="236" spans="1:16" s="2" customFormat="1">
      <c r="A236" s="22">
        <v>312040</v>
      </c>
      <c r="B236" s="23">
        <v>204</v>
      </c>
      <c r="C236" s="24" t="s">
        <v>156</v>
      </c>
      <c r="D236" s="25">
        <v>12210.18</v>
      </c>
      <c r="E236" s="25">
        <v>9897.1613091029994</v>
      </c>
      <c r="F236" s="25">
        <v>11400.5</v>
      </c>
      <c r="G236" s="25">
        <v>13203.76</v>
      </c>
      <c r="H236" s="25">
        <v>14502.57</v>
      </c>
      <c r="I236" s="25">
        <v>12626.56</v>
      </c>
      <c r="J236" s="25">
        <v>14137.16</v>
      </c>
      <c r="K236" s="25">
        <v>18367.47</v>
      </c>
      <c r="L236" s="25">
        <v>15566.36</v>
      </c>
      <c r="M236" s="25">
        <v>2300.4899999999998</v>
      </c>
      <c r="N236" s="25">
        <v>0</v>
      </c>
      <c r="O236" s="25">
        <v>0</v>
      </c>
      <c r="P236" s="33">
        <v>124212.21130910302</v>
      </c>
    </row>
    <row r="237" spans="1:16" s="2" customFormat="1">
      <c r="A237" s="26">
        <v>312050</v>
      </c>
      <c r="B237" s="27">
        <v>205</v>
      </c>
      <c r="C237" s="28" t="s">
        <v>157</v>
      </c>
      <c r="D237" s="29">
        <v>10994.51</v>
      </c>
      <c r="E237" s="29">
        <v>8828.5945494249008</v>
      </c>
      <c r="F237" s="29">
        <v>10183.379999999999</v>
      </c>
      <c r="G237" s="29">
        <v>11784.6</v>
      </c>
      <c r="H237" s="29">
        <v>12941.6</v>
      </c>
      <c r="I237" s="29">
        <v>11267.52</v>
      </c>
      <c r="J237" s="29">
        <v>12483.64</v>
      </c>
      <c r="K237" s="29">
        <v>16197.34</v>
      </c>
      <c r="L237" s="29">
        <v>13727.18</v>
      </c>
      <c r="M237" s="29">
        <v>19519.23</v>
      </c>
      <c r="N237" s="29">
        <v>16446.28</v>
      </c>
      <c r="O237" s="29">
        <v>19465.73</v>
      </c>
      <c r="P237" s="33">
        <v>163839.60454942493</v>
      </c>
    </row>
    <row r="238" spans="1:16" s="2" customFormat="1">
      <c r="A238" s="22">
        <v>312060</v>
      </c>
      <c r="B238" s="23">
        <v>206</v>
      </c>
      <c r="C238" s="24" t="s">
        <v>644</v>
      </c>
      <c r="D238" s="25">
        <v>0</v>
      </c>
      <c r="E238" s="25">
        <v>0</v>
      </c>
      <c r="F238" s="25">
        <v>0</v>
      </c>
      <c r="G238" s="25">
        <v>0</v>
      </c>
      <c r="H238" s="25">
        <v>0</v>
      </c>
      <c r="I238" s="25">
        <v>0</v>
      </c>
      <c r="J238" s="25">
        <v>0</v>
      </c>
      <c r="K238" s="25">
        <v>0</v>
      </c>
      <c r="L238" s="25">
        <v>0</v>
      </c>
      <c r="M238" s="25">
        <v>0</v>
      </c>
      <c r="N238" s="25">
        <v>0</v>
      </c>
      <c r="O238" s="25">
        <v>0</v>
      </c>
      <c r="P238" s="33">
        <v>0</v>
      </c>
    </row>
    <row r="239" spans="1:16" s="2" customFormat="1">
      <c r="A239" s="26">
        <v>312070</v>
      </c>
      <c r="B239" s="27">
        <v>207</v>
      </c>
      <c r="C239" s="28" t="s">
        <v>453</v>
      </c>
      <c r="D239" s="29">
        <v>9392.4500000000007</v>
      </c>
      <c r="E239" s="29">
        <v>7594.2935361904001</v>
      </c>
      <c r="F239" s="29">
        <v>8769.61</v>
      </c>
      <c r="G239" s="29">
        <v>10156.74</v>
      </c>
      <c r="H239" s="29">
        <v>11155.82</v>
      </c>
      <c r="I239" s="29">
        <v>9712.74</v>
      </c>
      <c r="J239" s="29">
        <v>1228.4100000000001</v>
      </c>
      <c r="K239" s="29">
        <v>0</v>
      </c>
      <c r="L239" s="29">
        <v>0</v>
      </c>
      <c r="M239" s="29">
        <v>0</v>
      </c>
      <c r="N239" s="29">
        <v>0</v>
      </c>
      <c r="O239" s="29">
        <v>0</v>
      </c>
      <c r="P239" s="33">
        <v>58010.063536190399</v>
      </c>
    </row>
    <row r="240" spans="1:16" s="2" customFormat="1">
      <c r="A240" s="22">
        <v>312080</v>
      </c>
      <c r="B240" s="23">
        <v>208</v>
      </c>
      <c r="C240" s="24" t="s">
        <v>645</v>
      </c>
      <c r="D240" s="25">
        <v>12560.47</v>
      </c>
      <c r="E240" s="25">
        <v>8019.7703850759099</v>
      </c>
      <c r="F240" s="25">
        <v>9263.2999999999993</v>
      </c>
      <c r="G240" s="25">
        <v>10719.75</v>
      </c>
      <c r="H240" s="25">
        <v>11772.18</v>
      </c>
      <c r="I240" s="25">
        <v>10249.370000000001</v>
      </c>
      <c r="J240" s="25">
        <v>11354.28</v>
      </c>
      <c r="K240" s="25">
        <v>14731.79</v>
      </c>
      <c r="L240" s="25">
        <v>12485.13</v>
      </c>
      <c r="M240" s="25">
        <v>17751.57</v>
      </c>
      <c r="N240" s="25">
        <v>14956.76</v>
      </c>
      <c r="O240" s="25">
        <v>17702.740000000002</v>
      </c>
      <c r="P240" s="33">
        <v>151567.11038507591</v>
      </c>
    </row>
    <row r="241" spans="1:16" s="2" customFormat="1">
      <c r="A241" s="26">
        <v>312083</v>
      </c>
      <c r="B241" s="27">
        <v>786</v>
      </c>
      <c r="C241" s="28" t="s">
        <v>158</v>
      </c>
      <c r="D241" s="29">
        <v>0</v>
      </c>
      <c r="E241" s="29">
        <v>0</v>
      </c>
      <c r="F241" s="29">
        <v>0</v>
      </c>
      <c r="G241" s="29">
        <v>0</v>
      </c>
      <c r="H241" s="29">
        <v>0</v>
      </c>
      <c r="I241" s="29">
        <v>0</v>
      </c>
      <c r="J241" s="29">
        <v>0</v>
      </c>
      <c r="K241" s="29">
        <v>0</v>
      </c>
      <c r="L241" s="29">
        <v>0</v>
      </c>
      <c r="M241" s="29">
        <v>0</v>
      </c>
      <c r="N241" s="29">
        <v>0</v>
      </c>
      <c r="O241" s="29">
        <v>0</v>
      </c>
      <c r="P241" s="33">
        <v>0</v>
      </c>
    </row>
    <row r="242" spans="1:16" s="2" customFormat="1">
      <c r="A242" s="22">
        <v>312087</v>
      </c>
      <c r="B242" s="23">
        <v>787</v>
      </c>
      <c r="C242" s="24" t="s">
        <v>469</v>
      </c>
      <c r="D242" s="25">
        <v>2988.04</v>
      </c>
      <c r="E242" s="25">
        <v>2099.99789561947</v>
      </c>
      <c r="F242" s="25">
        <v>2419.87</v>
      </c>
      <c r="G242" s="25">
        <v>2777.15</v>
      </c>
      <c r="H242" s="25">
        <v>3044.4</v>
      </c>
      <c r="I242" s="25">
        <v>2650.58</v>
      </c>
      <c r="J242" s="25">
        <v>2602.3200000000002</v>
      </c>
      <c r="K242" s="25">
        <v>3320.57</v>
      </c>
      <c r="L242" s="25">
        <v>2814.17</v>
      </c>
      <c r="M242" s="25">
        <v>3264.68</v>
      </c>
      <c r="N242" s="25">
        <v>2678.7</v>
      </c>
      <c r="O242" s="25">
        <v>3170.49</v>
      </c>
      <c r="P242" s="33">
        <v>33830.967895619469</v>
      </c>
    </row>
    <row r="243" spans="1:16" s="2" customFormat="1">
      <c r="A243" s="26">
        <v>312090</v>
      </c>
      <c r="B243" s="27">
        <v>209</v>
      </c>
      <c r="C243" s="28" t="s">
        <v>159</v>
      </c>
      <c r="D243" s="29">
        <v>23901.79</v>
      </c>
      <c r="E243" s="29">
        <v>15139.277643659299</v>
      </c>
      <c r="F243" s="29">
        <v>17539.23</v>
      </c>
      <c r="G243" s="29">
        <v>20313.47</v>
      </c>
      <c r="H243" s="29">
        <v>22311.64</v>
      </c>
      <c r="I243" s="29">
        <v>19425.48</v>
      </c>
      <c r="J243" s="29">
        <v>21749.47</v>
      </c>
      <c r="K243" s="29">
        <v>28257.65</v>
      </c>
      <c r="L243" s="29">
        <v>23948.240000000002</v>
      </c>
      <c r="M243" s="29">
        <v>34318.94</v>
      </c>
      <c r="N243" s="29">
        <v>28942.05</v>
      </c>
      <c r="O243" s="29">
        <v>34255.65</v>
      </c>
      <c r="P243" s="33">
        <v>290102.88764365925</v>
      </c>
    </row>
    <row r="244" spans="1:16" s="2" customFormat="1">
      <c r="A244" s="22">
        <v>312100</v>
      </c>
      <c r="B244" s="23">
        <v>210</v>
      </c>
      <c r="C244" s="24" t="s">
        <v>160</v>
      </c>
      <c r="D244" s="25">
        <v>0</v>
      </c>
      <c r="E244" s="25">
        <v>0</v>
      </c>
      <c r="F244" s="25">
        <v>0</v>
      </c>
      <c r="G244" s="25">
        <v>0</v>
      </c>
      <c r="H244" s="25">
        <v>0</v>
      </c>
      <c r="I244" s="25">
        <v>0</v>
      </c>
      <c r="J244" s="25">
        <v>0</v>
      </c>
      <c r="K244" s="25">
        <v>0</v>
      </c>
      <c r="L244" s="25">
        <v>0</v>
      </c>
      <c r="M244" s="25">
        <v>15389.86</v>
      </c>
      <c r="N244" s="25">
        <v>14471.02</v>
      </c>
      <c r="O244" s="25">
        <v>17127.82</v>
      </c>
      <c r="P244" s="33">
        <v>46988.7</v>
      </c>
    </row>
    <row r="245" spans="1:16" s="2" customFormat="1">
      <c r="A245" s="26">
        <v>312110</v>
      </c>
      <c r="B245" s="27">
        <v>211</v>
      </c>
      <c r="C245" s="28" t="s">
        <v>161</v>
      </c>
      <c r="D245" s="29">
        <v>12274.2</v>
      </c>
      <c r="E245" s="29">
        <v>9740.3189890773192</v>
      </c>
      <c r="F245" s="29">
        <v>11219.78</v>
      </c>
      <c r="G245" s="29">
        <v>12966.56</v>
      </c>
      <c r="H245" s="29">
        <v>14235.54</v>
      </c>
      <c r="I245" s="29">
        <v>12394.08</v>
      </c>
      <c r="J245" s="29">
        <v>3670.45</v>
      </c>
      <c r="K245" s="29">
        <v>3080.12</v>
      </c>
      <c r="L245" s="29">
        <v>2610.39</v>
      </c>
      <c r="M245" s="29">
        <v>3024.59</v>
      </c>
      <c r="N245" s="29">
        <v>2481.2600000000002</v>
      </c>
      <c r="O245" s="29">
        <v>2936.81</v>
      </c>
      <c r="P245" s="33">
        <v>90634.098989077291</v>
      </c>
    </row>
    <row r="246" spans="1:16" s="2" customFormat="1">
      <c r="A246" s="22">
        <v>312120</v>
      </c>
      <c r="B246" s="23">
        <v>212</v>
      </c>
      <c r="C246" s="24" t="s">
        <v>646</v>
      </c>
      <c r="D246" s="25">
        <v>44682.98</v>
      </c>
      <c r="E246" s="25">
        <v>32299.394461254498</v>
      </c>
      <c r="F246" s="25">
        <v>37350.85</v>
      </c>
      <c r="G246" s="25">
        <v>42752</v>
      </c>
      <c r="H246" s="25">
        <v>46839.39</v>
      </c>
      <c r="I246" s="25">
        <v>40780.400000000001</v>
      </c>
      <c r="J246" s="25">
        <v>82097.759999999995</v>
      </c>
      <c r="K246" s="25">
        <v>112692.95</v>
      </c>
      <c r="L246" s="25">
        <v>95506.82</v>
      </c>
      <c r="M246" s="25">
        <v>113946.61</v>
      </c>
      <c r="N246" s="25">
        <v>93871.65</v>
      </c>
      <c r="O246" s="25">
        <v>111105.97</v>
      </c>
      <c r="P246" s="33">
        <v>853926.77446125448</v>
      </c>
    </row>
    <row r="247" spans="1:16" s="2" customFormat="1">
      <c r="A247" s="26">
        <v>312125</v>
      </c>
      <c r="B247" s="27">
        <v>864</v>
      </c>
      <c r="C247" s="28" t="s">
        <v>162</v>
      </c>
      <c r="D247" s="29">
        <v>13145.98</v>
      </c>
      <c r="E247" s="29">
        <v>8342.5424914241703</v>
      </c>
      <c r="F247" s="29">
        <v>9646.57</v>
      </c>
      <c r="G247" s="29">
        <v>11172.41</v>
      </c>
      <c r="H247" s="29">
        <v>12271.4</v>
      </c>
      <c r="I247" s="29">
        <v>10684.01</v>
      </c>
      <c r="J247" s="29">
        <v>11962.21</v>
      </c>
      <c r="K247" s="29">
        <v>15541.71</v>
      </c>
      <c r="L247" s="29">
        <v>13171.53</v>
      </c>
      <c r="M247" s="29">
        <v>18875.419999999998</v>
      </c>
      <c r="N247" s="29">
        <v>15918.12</v>
      </c>
      <c r="O247" s="29">
        <v>18840.61</v>
      </c>
      <c r="P247" s="33">
        <v>159572.51249142416</v>
      </c>
    </row>
    <row r="248" spans="1:16" s="2" customFormat="1">
      <c r="A248" s="22">
        <v>312130</v>
      </c>
      <c r="B248" s="23">
        <v>213</v>
      </c>
      <c r="C248" s="24" t="s">
        <v>163</v>
      </c>
      <c r="D248" s="25">
        <v>22095.3</v>
      </c>
      <c r="E248" s="25">
        <v>16457.421267751601</v>
      </c>
      <c r="F248" s="25">
        <v>19057.45</v>
      </c>
      <c r="G248" s="25">
        <v>21889.42</v>
      </c>
      <c r="H248" s="25">
        <v>24000.14</v>
      </c>
      <c r="I248" s="25">
        <v>20895.560000000001</v>
      </c>
      <c r="J248" s="25">
        <v>17076.419999999998</v>
      </c>
      <c r="K248" s="25">
        <v>21140.78</v>
      </c>
      <c r="L248" s="25">
        <v>17916.72</v>
      </c>
      <c r="M248" s="25">
        <v>24045</v>
      </c>
      <c r="N248" s="25">
        <v>20119.66</v>
      </c>
      <c r="O248" s="25">
        <v>23813.52</v>
      </c>
      <c r="P248" s="33">
        <v>248507.39126775158</v>
      </c>
    </row>
    <row r="249" spans="1:16" s="2" customFormat="1">
      <c r="A249" s="26">
        <v>312140</v>
      </c>
      <c r="B249" s="27">
        <v>214</v>
      </c>
      <c r="C249" s="28" t="s">
        <v>470</v>
      </c>
      <c r="D249" s="29">
        <v>9392.4500000000007</v>
      </c>
      <c r="E249" s="29">
        <v>7564.9691624727502</v>
      </c>
      <c r="F249" s="29">
        <v>8769.61</v>
      </c>
      <c r="G249" s="29">
        <v>10156.74</v>
      </c>
      <c r="H249" s="29">
        <v>11155.82</v>
      </c>
      <c r="I249" s="29">
        <v>9712.74</v>
      </c>
      <c r="J249" s="29">
        <v>10874.74</v>
      </c>
      <c r="K249" s="29">
        <v>14128.83</v>
      </c>
      <c r="L249" s="29">
        <v>11974.12</v>
      </c>
      <c r="M249" s="29">
        <v>1769.61</v>
      </c>
      <c r="N249" s="29">
        <v>0</v>
      </c>
      <c r="O249" s="29">
        <v>0</v>
      </c>
      <c r="P249" s="33">
        <v>95499.629162472746</v>
      </c>
    </row>
    <row r="250" spans="1:16" s="2" customFormat="1">
      <c r="A250" s="22">
        <v>312150</v>
      </c>
      <c r="B250" s="23">
        <v>215</v>
      </c>
      <c r="C250" s="24" t="s">
        <v>507</v>
      </c>
      <c r="D250" s="25">
        <v>22505.38</v>
      </c>
      <c r="E250" s="25">
        <v>16838.188874067098</v>
      </c>
      <c r="F250" s="25">
        <v>19389.57</v>
      </c>
      <c r="G250" s="25">
        <v>22268.18</v>
      </c>
      <c r="H250" s="25">
        <v>24414.79</v>
      </c>
      <c r="I250" s="25">
        <v>21256.58</v>
      </c>
      <c r="J250" s="25">
        <v>21190.46</v>
      </c>
      <c r="K250" s="25">
        <v>27099.67</v>
      </c>
      <c r="L250" s="25">
        <v>22966.86</v>
      </c>
      <c r="M250" s="25">
        <v>14506.6</v>
      </c>
      <c r="N250" s="25">
        <v>10448.959999999999</v>
      </c>
      <c r="O250" s="25">
        <v>12367.34</v>
      </c>
      <c r="P250" s="33">
        <v>235252.57887406708</v>
      </c>
    </row>
    <row r="251" spans="1:16" s="2" customFormat="1">
      <c r="A251" s="26">
        <v>312160</v>
      </c>
      <c r="B251" s="27">
        <v>216</v>
      </c>
      <c r="C251" s="28" t="s">
        <v>164</v>
      </c>
      <c r="D251" s="29">
        <v>36838.080000000002</v>
      </c>
      <c r="E251" s="29">
        <v>25731.503747500799</v>
      </c>
      <c r="F251" s="29">
        <v>29834.55</v>
      </c>
      <c r="G251" s="29">
        <v>34026.53</v>
      </c>
      <c r="H251" s="29">
        <v>37250.9</v>
      </c>
      <c r="I251" s="29">
        <v>32432.25</v>
      </c>
      <c r="J251" s="29">
        <v>32596.03</v>
      </c>
      <c r="K251" s="29">
        <v>41735</v>
      </c>
      <c r="L251" s="29">
        <v>35370.239999999998</v>
      </c>
      <c r="M251" s="29">
        <v>40983.01</v>
      </c>
      <c r="N251" s="29">
        <v>33621.01</v>
      </c>
      <c r="O251" s="29">
        <v>39793.65</v>
      </c>
      <c r="P251" s="33">
        <v>420212.75374750083</v>
      </c>
    </row>
    <row r="252" spans="1:16" s="2" customFormat="1">
      <c r="A252" s="22">
        <v>312170</v>
      </c>
      <c r="B252" s="23">
        <v>217</v>
      </c>
      <c r="C252" s="24" t="s">
        <v>471</v>
      </c>
      <c r="D252" s="25">
        <v>10331.69</v>
      </c>
      <c r="E252" s="25">
        <v>8329.9005945546705</v>
      </c>
      <c r="F252" s="25">
        <v>9646.57</v>
      </c>
      <c r="G252" s="25">
        <v>11172.41</v>
      </c>
      <c r="H252" s="25">
        <v>12271.4</v>
      </c>
      <c r="I252" s="25">
        <v>10684.01</v>
      </c>
      <c r="J252" s="25">
        <v>1351.25</v>
      </c>
      <c r="K252" s="25">
        <v>0</v>
      </c>
      <c r="L252" s="25">
        <v>0</v>
      </c>
      <c r="M252" s="25">
        <v>0</v>
      </c>
      <c r="N252" s="25">
        <v>0</v>
      </c>
      <c r="O252" s="25">
        <v>0</v>
      </c>
      <c r="P252" s="33">
        <v>63787.230594554669</v>
      </c>
    </row>
    <row r="253" spans="1:16" s="2" customFormat="1">
      <c r="A253" s="26">
        <v>312180</v>
      </c>
      <c r="B253" s="27">
        <v>218</v>
      </c>
      <c r="C253" s="28" t="s">
        <v>647</v>
      </c>
      <c r="D253" s="29">
        <v>82303.39</v>
      </c>
      <c r="E253" s="29">
        <v>56777.087006217102</v>
      </c>
      <c r="F253" s="29">
        <v>65746.960000000006</v>
      </c>
      <c r="G253" s="29">
        <v>75136.14</v>
      </c>
      <c r="H253" s="29">
        <v>82291.83</v>
      </c>
      <c r="I253" s="29">
        <v>71646.83</v>
      </c>
      <c r="J253" s="29">
        <v>65201.49</v>
      </c>
      <c r="K253" s="29">
        <v>82227.42</v>
      </c>
      <c r="L253" s="29">
        <v>69687.399999999994</v>
      </c>
      <c r="M253" s="29">
        <v>84030.33</v>
      </c>
      <c r="N253" s="29">
        <v>69329.429999999993</v>
      </c>
      <c r="O253" s="29">
        <v>82057.929999999993</v>
      </c>
      <c r="P253" s="33">
        <v>886436.23700621701</v>
      </c>
    </row>
    <row r="254" spans="1:16" s="2" customFormat="1">
      <c r="A254" s="22">
        <v>312190</v>
      </c>
      <c r="B254" s="23">
        <v>219</v>
      </c>
      <c r="C254" s="24" t="s">
        <v>648</v>
      </c>
      <c r="D254" s="25">
        <v>72594.8</v>
      </c>
      <c r="E254" s="25">
        <v>51968.412029920597</v>
      </c>
      <c r="F254" s="25">
        <v>59956.17</v>
      </c>
      <c r="G254" s="25">
        <v>68532.08</v>
      </c>
      <c r="H254" s="25">
        <v>75062.06</v>
      </c>
      <c r="I254" s="25">
        <v>65352.28</v>
      </c>
      <c r="J254" s="25">
        <v>51517.64</v>
      </c>
      <c r="K254" s="25">
        <v>63350.93</v>
      </c>
      <c r="L254" s="25">
        <v>53689.65</v>
      </c>
      <c r="M254" s="25">
        <v>62208.79</v>
      </c>
      <c r="N254" s="25">
        <v>51033.81</v>
      </c>
      <c r="O254" s="25">
        <v>60403.34</v>
      </c>
      <c r="P254" s="33">
        <v>735669.96202992054</v>
      </c>
    </row>
    <row r="255" spans="1:16" s="2" customFormat="1">
      <c r="A255" s="26">
        <v>312200</v>
      </c>
      <c r="B255" s="27">
        <v>220</v>
      </c>
      <c r="C255" s="28" t="s">
        <v>165</v>
      </c>
      <c r="D255" s="29">
        <v>10354.06</v>
      </c>
      <c r="E255" s="29">
        <v>8243.0451476505004</v>
      </c>
      <c r="F255" s="29">
        <v>9548.41</v>
      </c>
      <c r="G255" s="29">
        <v>11044.91</v>
      </c>
      <c r="H255" s="29">
        <v>12128.14</v>
      </c>
      <c r="I255" s="29">
        <v>10559.29</v>
      </c>
      <c r="J255" s="29">
        <v>11621.08</v>
      </c>
      <c r="K255" s="29">
        <v>15065.16</v>
      </c>
      <c r="L255" s="29">
        <v>12767.66</v>
      </c>
      <c r="M255" s="29">
        <v>18078.919999999998</v>
      </c>
      <c r="N255" s="29">
        <v>15225.31</v>
      </c>
      <c r="O255" s="29">
        <v>18020.59</v>
      </c>
      <c r="P255" s="33">
        <v>152656.5751476505</v>
      </c>
    </row>
    <row r="256" spans="1:16" s="2" customFormat="1">
      <c r="A256" s="22">
        <v>312210</v>
      </c>
      <c r="B256" s="23">
        <v>221</v>
      </c>
      <c r="C256" s="24" t="s">
        <v>459</v>
      </c>
      <c r="D256" s="25">
        <v>11950.89</v>
      </c>
      <c r="E256" s="25">
        <v>7538.6651311600999</v>
      </c>
      <c r="F256" s="25">
        <v>8769.61</v>
      </c>
      <c r="G256" s="25">
        <v>10156.74</v>
      </c>
      <c r="H256" s="25">
        <v>11155.82</v>
      </c>
      <c r="I256" s="25">
        <v>9712.74</v>
      </c>
      <c r="J256" s="25">
        <v>10874.74</v>
      </c>
      <c r="K256" s="25">
        <v>14128.83</v>
      </c>
      <c r="L256" s="25">
        <v>11974.12</v>
      </c>
      <c r="M256" s="25">
        <v>17159.47</v>
      </c>
      <c r="N256" s="25">
        <v>14471.02</v>
      </c>
      <c r="O256" s="25">
        <v>17127.82</v>
      </c>
      <c r="P256" s="33">
        <v>145020.4651311601</v>
      </c>
    </row>
    <row r="257" spans="1:16" s="2" customFormat="1">
      <c r="A257" s="26">
        <v>312220</v>
      </c>
      <c r="B257" s="27">
        <v>222</v>
      </c>
      <c r="C257" s="28" t="s">
        <v>649</v>
      </c>
      <c r="D257" s="29">
        <v>8773.7800000000007</v>
      </c>
      <c r="E257" s="29">
        <v>6162.2738989006502</v>
      </c>
      <c r="F257" s="29">
        <v>7105.74</v>
      </c>
      <c r="G257" s="29">
        <v>8103.7</v>
      </c>
      <c r="H257" s="29">
        <v>8871.5</v>
      </c>
      <c r="I257" s="29">
        <v>7723.91</v>
      </c>
      <c r="J257" s="29">
        <v>5717.12</v>
      </c>
      <c r="K257" s="29">
        <v>6942.97</v>
      </c>
      <c r="L257" s="29">
        <v>5884.14</v>
      </c>
      <c r="M257" s="29">
        <v>6817.8</v>
      </c>
      <c r="N257" s="29">
        <v>5593.07</v>
      </c>
      <c r="O257" s="29">
        <v>6619.93</v>
      </c>
      <c r="P257" s="33">
        <v>84315.933898900636</v>
      </c>
    </row>
    <row r="258" spans="1:16" s="2" customFormat="1">
      <c r="A258" s="22">
        <v>312230</v>
      </c>
      <c r="B258" s="23">
        <v>223</v>
      </c>
      <c r="C258" s="24" t="s">
        <v>650</v>
      </c>
      <c r="D258" s="25">
        <v>0</v>
      </c>
      <c r="E258" s="25">
        <v>0</v>
      </c>
      <c r="F258" s="25">
        <v>0</v>
      </c>
      <c r="G258" s="25">
        <v>0</v>
      </c>
      <c r="H258" s="25">
        <v>0</v>
      </c>
      <c r="I258" s="25">
        <v>0</v>
      </c>
      <c r="J258" s="25">
        <v>0</v>
      </c>
      <c r="K258" s="25">
        <v>0</v>
      </c>
      <c r="L258" s="25">
        <v>0</v>
      </c>
      <c r="M258" s="25">
        <v>0</v>
      </c>
      <c r="N258" s="25">
        <v>0</v>
      </c>
      <c r="O258" s="25">
        <v>0</v>
      </c>
      <c r="P258" s="33">
        <v>0</v>
      </c>
    </row>
    <row r="259" spans="1:16" s="2" customFormat="1">
      <c r="A259" s="26">
        <v>312235</v>
      </c>
      <c r="B259" s="27">
        <v>788</v>
      </c>
      <c r="C259" s="28" t="s">
        <v>166</v>
      </c>
      <c r="D259" s="29">
        <v>6011.87</v>
      </c>
      <c r="E259" s="29">
        <v>4227.5475670078604</v>
      </c>
      <c r="F259" s="29">
        <v>4868.72</v>
      </c>
      <c r="G259" s="29">
        <v>5587.55</v>
      </c>
      <c r="H259" s="29">
        <v>6125.25</v>
      </c>
      <c r="I259" s="29">
        <v>5332.9</v>
      </c>
      <c r="J259" s="29">
        <v>5235.8</v>
      </c>
      <c r="K259" s="29">
        <v>6680.9</v>
      </c>
      <c r="L259" s="29">
        <v>5662.03</v>
      </c>
      <c r="M259" s="29">
        <v>6568.45</v>
      </c>
      <c r="N259" s="29">
        <v>5389.48</v>
      </c>
      <c r="O259" s="29">
        <v>6378.95</v>
      </c>
      <c r="P259" s="33">
        <v>68069.447567007854</v>
      </c>
    </row>
    <row r="260" spans="1:16" s="2" customFormat="1">
      <c r="A260" s="22">
        <v>312240</v>
      </c>
      <c r="B260" s="23">
        <v>224</v>
      </c>
      <c r="C260" s="24" t="s">
        <v>167</v>
      </c>
      <c r="D260" s="25">
        <v>11950.89</v>
      </c>
      <c r="E260" s="25">
        <v>7600.0509040919496</v>
      </c>
      <c r="F260" s="25">
        <v>8769.61</v>
      </c>
      <c r="G260" s="25">
        <v>10156.74</v>
      </c>
      <c r="H260" s="25">
        <v>11155.82</v>
      </c>
      <c r="I260" s="25">
        <v>9712.74</v>
      </c>
      <c r="J260" s="25">
        <v>10874.74</v>
      </c>
      <c r="K260" s="25">
        <v>14128.83</v>
      </c>
      <c r="L260" s="25">
        <v>11974.12</v>
      </c>
      <c r="M260" s="25">
        <v>1769.61</v>
      </c>
      <c r="N260" s="25">
        <v>0</v>
      </c>
      <c r="O260" s="25">
        <v>0</v>
      </c>
      <c r="P260" s="33">
        <v>98093.150904091948</v>
      </c>
    </row>
    <row r="261" spans="1:16" s="2" customFormat="1">
      <c r="A261" s="26">
        <v>312245</v>
      </c>
      <c r="B261" s="27">
        <v>731</v>
      </c>
      <c r="C261" s="28" t="s">
        <v>651</v>
      </c>
      <c r="D261" s="29">
        <v>11950.89</v>
      </c>
      <c r="E261" s="29">
        <v>7592.9518358896003</v>
      </c>
      <c r="F261" s="29">
        <v>8769.61</v>
      </c>
      <c r="G261" s="29">
        <v>10156.74</v>
      </c>
      <c r="H261" s="29">
        <v>11155.82</v>
      </c>
      <c r="I261" s="29">
        <v>9712.74</v>
      </c>
      <c r="J261" s="29">
        <v>10874.74</v>
      </c>
      <c r="K261" s="29">
        <v>14128.83</v>
      </c>
      <c r="L261" s="29">
        <v>11974.12</v>
      </c>
      <c r="M261" s="29">
        <v>17159.47</v>
      </c>
      <c r="N261" s="29">
        <v>14471.02</v>
      </c>
      <c r="O261" s="29">
        <v>17127.82</v>
      </c>
      <c r="P261" s="33">
        <v>145074.75183588959</v>
      </c>
    </row>
    <row r="262" spans="1:16" s="2" customFormat="1">
      <c r="A262" s="22">
        <v>312247</v>
      </c>
      <c r="B262" s="23">
        <v>789</v>
      </c>
      <c r="C262" s="24" t="s">
        <v>168</v>
      </c>
      <c r="D262" s="25">
        <v>546.35</v>
      </c>
      <c r="E262" s="25">
        <v>382.11201378152401</v>
      </c>
      <c r="F262" s="25">
        <v>442.48</v>
      </c>
      <c r="G262" s="25">
        <v>504.62</v>
      </c>
      <c r="H262" s="25">
        <v>552.44000000000005</v>
      </c>
      <c r="I262" s="25">
        <v>480.97</v>
      </c>
      <c r="J262" s="25">
        <v>429.8</v>
      </c>
      <c r="K262" s="25">
        <v>540.42999999999995</v>
      </c>
      <c r="L262" s="25">
        <v>458.01</v>
      </c>
      <c r="M262" s="25">
        <v>530.69000000000005</v>
      </c>
      <c r="N262" s="25">
        <v>435.36</v>
      </c>
      <c r="O262" s="25">
        <v>515.29</v>
      </c>
      <c r="P262" s="33">
        <v>5818.5520137815238</v>
      </c>
    </row>
    <row r="263" spans="1:16" s="2" customFormat="1">
      <c r="A263" s="26">
        <v>312250</v>
      </c>
      <c r="B263" s="27">
        <v>225</v>
      </c>
      <c r="C263" s="28" t="s">
        <v>169</v>
      </c>
      <c r="D263" s="29">
        <v>11950.89</v>
      </c>
      <c r="E263" s="29">
        <v>7618.0119186624297</v>
      </c>
      <c r="F263" s="29">
        <v>8769.61</v>
      </c>
      <c r="G263" s="29">
        <v>10156.74</v>
      </c>
      <c r="H263" s="29">
        <v>11155.82</v>
      </c>
      <c r="I263" s="29">
        <v>9712.74</v>
      </c>
      <c r="J263" s="29">
        <v>10874.74</v>
      </c>
      <c r="K263" s="29">
        <v>14128.83</v>
      </c>
      <c r="L263" s="29">
        <v>11974.12</v>
      </c>
      <c r="M263" s="29">
        <v>17159.47</v>
      </c>
      <c r="N263" s="29">
        <v>14471.02</v>
      </c>
      <c r="O263" s="29">
        <v>17127.82</v>
      </c>
      <c r="P263" s="33">
        <v>145099.81191866242</v>
      </c>
    </row>
    <row r="264" spans="1:16" s="2" customFormat="1">
      <c r="A264" s="22">
        <v>312260</v>
      </c>
      <c r="B264" s="23">
        <v>226</v>
      </c>
      <c r="C264" s="24" t="s">
        <v>170</v>
      </c>
      <c r="D264" s="25">
        <v>28579.67</v>
      </c>
      <c r="E264" s="25">
        <v>19936.003493402801</v>
      </c>
      <c r="F264" s="25">
        <v>23146.21</v>
      </c>
      <c r="G264" s="25">
        <v>26396.93</v>
      </c>
      <c r="H264" s="25">
        <v>28897.97</v>
      </c>
      <c r="I264" s="25">
        <v>25159.82</v>
      </c>
      <c r="J264" s="25">
        <v>24161.5</v>
      </c>
      <c r="K264" s="25">
        <v>30728.25</v>
      </c>
      <c r="L264" s="25">
        <v>26042.06</v>
      </c>
      <c r="M264" s="25">
        <v>30174.25</v>
      </c>
      <c r="N264" s="25">
        <v>24753.85</v>
      </c>
      <c r="O264" s="25">
        <v>29298.52</v>
      </c>
      <c r="P264" s="33">
        <v>317275.03349340276</v>
      </c>
    </row>
    <row r="265" spans="1:16" s="2" customFormat="1">
      <c r="A265" s="26">
        <v>312270</v>
      </c>
      <c r="B265" s="27">
        <v>227</v>
      </c>
      <c r="C265" s="28" t="s">
        <v>652</v>
      </c>
      <c r="D265" s="29">
        <v>0</v>
      </c>
      <c r="E265" s="29">
        <v>0</v>
      </c>
      <c r="F265" s="29">
        <v>0</v>
      </c>
      <c r="G265" s="29">
        <v>0</v>
      </c>
      <c r="H265" s="29">
        <v>0</v>
      </c>
      <c r="I265" s="29">
        <v>0</v>
      </c>
      <c r="J265" s="29">
        <v>0</v>
      </c>
      <c r="K265" s="29">
        <v>0</v>
      </c>
      <c r="L265" s="29">
        <v>0</v>
      </c>
      <c r="M265" s="29">
        <v>0</v>
      </c>
      <c r="N265" s="29">
        <v>0</v>
      </c>
      <c r="O265" s="29">
        <v>0</v>
      </c>
      <c r="P265" s="33">
        <v>0</v>
      </c>
    </row>
    <row r="266" spans="1:16" s="2" customFormat="1">
      <c r="A266" s="22">
        <v>312280</v>
      </c>
      <c r="B266" s="23">
        <v>228</v>
      </c>
      <c r="C266" s="24" t="s">
        <v>653</v>
      </c>
      <c r="D266" s="25">
        <v>9392.4500000000007</v>
      </c>
      <c r="E266" s="25">
        <v>7573.1654125487003</v>
      </c>
      <c r="F266" s="25">
        <v>8769.61</v>
      </c>
      <c r="G266" s="25">
        <v>10156.74</v>
      </c>
      <c r="H266" s="25">
        <v>11155.82</v>
      </c>
      <c r="I266" s="25">
        <v>9712.74</v>
      </c>
      <c r="J266" s="25">
        <v>10874.74</v>
      </c>
      <c r="K266" s="25">
        <v>14128.83</v>
      </c>
      <c r="L266" s="25">
        <v>11974.12</v>
      </c>
      <c r="M266" s="25">
        <v>1769.61</v>
      </c>
      <c r="N266" s="25">
        <v>0</v>
      </c>
      <c r="O266" s="25">
        <v>0</v>
      </c>
      <c r="P266" s="33">
        <v>95507.8254125487</v>
      </c>
    </row>
    <row r="267" spans="1:16" s="2" customFormat="1">
      <c r="A267" s="26">
        <v>312290</v>
      </c>
      <c r="B267" s="27">
        <v>229</v>
      </c>
      <c r="C267" s="28" t="s">
        <v>654</v>
      </c>
      <c r="D267" s="29">
        <v>9392.4500000000007</v>
      </c>
      <c r="E267" s="29">
        <v>7610.0864168932103</v>
      </c>
      <c r="F267" s="29">
        <v>8769.61</v>
      </c>
      <c r="G267" s="29">
        <v>10156.74</v>
      </c>
      <c r="H267" s="29">
        <v>11155.82</v>
      </c>
      <c r="I267" s="29">
        <v>9712.74</v>
      </c>
      <c r="J267" s="29">
        <v>10874.74</v>
      </c>
      <c r="K267" s="29">
        <v>14128.83</v>
      </c>
      <c r="L267" s="29">
        <v>11974.12</v>
      </c>
      <c r="M267" s="29">
        <v>1769.61</v>
      </c>
      <c r="N267" s="29">
        <v>0</v>
      </c>
      <c r="O267" s="29">
        <v>0</v>
      </c>
      <c r="P267" s="33">
        <v>95544.746416893206</v>
      </c>
    </row>
    <row r="268" spans="1:16" s="2" customFormat="1">
      <c r="A268" s="22">
        <v>312300</v>
      </c>
      <c r="B268" s="23">
        <v>230</v>
      </c>
      <c r="C268" s="24" t="s">
        <v>472</v>
      </c>
      <c r="D268" s="25">
        <v>13145.98</v>
      </c>
      <c r="E268" s="25">
        <v>8350.6184313470894</v>
      </c>
      <c r="F268" s="25">
        <v>9646.57</v>
      </c>
      <c r="G268" s="25">
        <v>11172.41</v>
      </c>
      <c r="H268" s="25">
        <v>12271.4</v>
      </c>
      <c r="I268" s="25">
        <v>10684.01</v>
      </c>
      <c r="J268" s="25">
        <v>11962.21</v>
      </c>
      <c r="K268" s="25">
        <v>15541.71</v>
      </c>
      <c r="L268" s="25">
        <v>13171.53</v>
      </c>
      <c r="M268" s="25">
        <v>18875.419999999998</v>
      </c>
      <c r="N268" s="25">
        <v>15918.12</v>
      </c>
      <c r="O268" s="25">
        <v>18840.61</v>
      </c>
      <c r="P268" s="33">
        <v>159580.5884313471</v>
      </c>
    </row>
    <row r="269" spans="1:16" s="2" customFormat="1">
      <c r="A269" s="26">
        <v>312310</v>
      </c>
      <c r="B269" s="27">
        <v>231</v>
      </c>
      <c r="C269" s="28" t="s">
        <v>655</v>
      </c>
      <c r="D269" s="29">
        <v>24357.58</v>
      </c>
      <c r="E269" s="29">
        <v>17011.402305849901</v>
      </c>
      <c r="F269" s="29">
        <v>19726.8</v>
      </c>
      <c r="G269" s="29">
        <v>22497.29</v>
      </c>
      <c r="H269" s="29">
        <v>24628.85</v>
      </c>
      <c r="I269" s="29">
        <v>21442.94</v>
      </c>
      <c r="J269" s="29">
        <v>25673.03</v>
      </c>
      <c r="K269" s="29">
        <v>33630.699999999997</v>
      </c>
      <c r="L269" s="29">
        <v>28501.88</v>
      </c>
      <c r="M269" s="29">
        <v>33024.379999999997</v>
      </c>
      <c r="N269" s="29">
        <v>27091.99</v>
      </c>
      <c r="O269" s="29">
        <v>32065.94</v>
      </c>
      <c r="P269" s="33">
        <v>309652.78230584989</v>
      </c>
    </row>
    <row r="270" spans="1:16" s="2" customFormat="1">
      <c r="A270" s="22">
        <v>312320</v>
      </c>
      <c r="B270" s="23">
        <v>232</v>
      </c>
      <c r="C270" s="24" t="s">
        <v>656</v>
      </c>
      <c r="D270" s="25">
        <v>23901.79</v>
      </c>
      <c r="E270" s="25">
        <v>15175.6511292664</v>
      </c>
      <c r="F270" s="25">
        <v>17539.23</v>
      </c>
      <c r="G270" s="25">
        <v>20313.47</v>
      </c>
      <c r="H270" s="25">
        <v>22311.64</v>
      </c>
      <c r="I270" s="25">
        <v>19425.48</v>
      </c>
      <c r="J270" s="25">
        <v>21749.47</v>
      </c>
      <c r="K270" s="25">
        <v>28257.65</v>
      </c>
      <c r="L270" s="25">
        <v>23948.240000000002</v>
      </c>
      <c r="M270" s="25">
        <v>34318.94</v>
      </c>
      <c r="N270" s="25">
        <v>28942.05</v>
      </c>
      <c r="O270" s="25">
        <v>34255.65</v>
      </c>
      <c r="P270" s="33">
        <v>290139.26112926635</v>
      </c>
    </row>
    <row r="271" spans="1:16" s="2" customFormat="1">
      <c r="A271" s="26">
        <v>312330</v>
      </c>
      <c r="B271" s="27">
        <v>233</v>
      </c>
      <c r="C271" s="28" t="s">
        <v>508</v>
      </c>
      <c r="D271" s="29">
        <v>41827.1</v>
      </c>
      <c r="E271" s="29">
        <v>30257.6546078557</v>
      </c>
      <c r="F271" s="29">
        <v>35037.910000000003</v>
      </c>
      <c r="G271" s="29">
        <v>40114.230000000003</v>
      </c>
      <c r="H271" s="29">
        <v>43951.7</v>
      </c>
      <c r="I271" s="29">
        <v>38266.25</v>
      </c>
      <c r="J271" s="29">
        <v>36853.97</v>
      </c>
      <c r="K271" s="29">
        <v>46890.82</v>
      </c>
      <c r="L271" s="29">
        <v>39739.78</v>
      </c>
      <c r="M271" s="29">
        <v>46045.440000000002</v>
      </c>
      <c r="N271" s="29">
        <v>37773.99</v>
      </c>
      <c r="O271" s="29">
        <v>44709.09</v>
      </c>
      <c r="P271" s="33">
        <v>481467.93460785574</v>
      </c>
    </row>
    <row r="272" spans="1:16" s="2" customFormat="1">
      <c r="A272" s="22">
        <v>312340</v>
      </c>
      <c r="B272" s="23">
        <v>234</v>
      </c>
      <c r="C272" s="24" t="s">
        <v>657</v>
      </c>
      <c r="D272" s="25">
        <v>0</v>
      </c>
      <c r="E272" s="25">
        <v>0</v>
      </c>
      <c r="F272" s="25">
        <v>0</v>
      </c>
      <c r="G272" s="25">
        <v>0</v>
      </c>
      <c r="H272" s="25">
        <v>0</v>
      </c>
      <c r="I272" s="25">
        <v>0</v>
      </c>
      <c r="J272" s="25">
        <v>0</v>
      </c>
      <c r="K272" s="25">
        <v>0</v>
      </c>
      <c r="L272" s="25">
        <v>0</v>
      </c>
      <c r="M272" s="25">
        <v>0</v>
      </c>
      <c r="N272" s="25">
        <v>0</v>
      </c>
      <c r="O272" s="25">
        <v>0</v>
      </c>
      <c r="P272" s="33">
        <v>0</v>
      </c>
    </row>
    <row r="273" spans="1:16" s="2" customFormat="1">
      <c r="A273" s="26">
        <v>312350</v>
      </c>
      <c r="B273" s="27">
        <v>235</v>
      </c>
      <c r="C273" s="28" t="s">
        <v>171</v>
      </c>
      <c r="D273" s="29">
        <v>0</v>
      </c>
      <c r="E273" s="29">
        <v>0</v>
      </c>
      <c r="F273" s="29">
        <v>0</v>
      </c>
      <c r="G273" s="29">
        <v>0</v>
      </c>
      <c r="H273" s="29">
        <v>0</v>
      </c>
      <c r="I273" s="29">
        <v>0</v>
      </c>
      <c r="J273" s="29">
        <v>0</v>
      </c>
      <c r="K273" s="29">
        <v>0</v>
      </c>
      <c r="L273" s="29">
        <v>0</v>
      </c>
      <c r="M273" s="29">
        <v>0</v>
      </c>
      <c r="N273" s="29">
        <v>0</v>
      </c>
      <c r="O273" s="29">
        <v>0</v>
      </c>
      <c r="P273" s="33">
        <v>0</v>
      </c>
    </row>
    <row r="274" spans="1:16" s="2" customFormat="1">
      <c r="A274" s="22">
        <v>312352</v>
      </c>
      <c r="B274" s="23">
        <v>732</v>
      </c>
      <c r="C274" s="24" t="s">
        <v>658</v>
      </c>
      <c r="D274" s="25">
        <v>0</v>
      </c>
      <c r="E274" s="25">
        <v>0</v>
      </c>
      <c r="F274" s="25">
        <v>0</v>
      </c>
      <c r="G274" s="25">
        <v>0</v>
      </c>
      <c r="H274" s="25">
        <v>0</v>
      </c>
      <c r="I274" s="25">
        <v>0</v>
      </c>
      <c r="J274" s="25">
        <v>0</v>
      </c>
      <c r="K274" s="25">
        <v>0</v>
      </c>
      <c r="L274" s="25">
        <v>0</v>
      </c>
      <c r="M274" s="25">
        <v>0</v>
      </c>
      <c r="N274" s="25">
        <v>0</v>
      </c>
      <c r="O274" s="25">
        <v>0</v>
      </c>
      <c r="P274" s="33">
        <v>0</v>
      </c>
    </row>
    <row r="275" spans="1:16" s="2" customFormat="1">
      <c r="A275" s="26">
        <v>312360</v>
      </c>
      <c r="B275" s="27">
        <v>236</v>
      </c>
      <c r="C275" s="28" t="s">
        <v>659</v>
      </c>
      <c r="D275" s="29">
        <v>11950.89</v>
      </c>
      <c r="E275" s="29">
        <v>7578.34578137677</v>
      </c>
      <c r="F275" s="29">
        <v>8769.61</v>
      </c>
      <c r="G275" s="29">
        <v>10156.74</v>
      </c>
      <c r="H275" s="29">
        <v>11155.82</v>
      </c>
      <c r="I275" s="29">
        <v>9712.74</v>
      </c>
      <c r="J275" s="29">
        <v>10874.74</v>
      </c>
      <c r="K275" s="29">
        <v>14128.83</v>
      </c>
      <c r="L275" s="29">
        <v>11974.12</v>
      </c>
      <c r="M275" s="29">
        <v>17159.47</v>
      </c>
      <c r="N275" s="29">
        <v>14471.02</v>
      </c>
      <c r="O275" s="29">
        <v>17127.82</v>
      </c>
      <c r="P275" s="33">
        <v>145060.14578137678</v>
      </c>
    </row>
    <row r="276" spans="1:16" s="2" customFormat="1">
      <c r="A276" s="22">
        <v>312370</v>
      </c>
      <c r="B276" s="23">
        <v>237</v>
      </c>
      <c r="C276" s="24" t="s">
        <v>172</v>
      </c>
      <c r="D276" s="25">
        <v>11950.89</v>
      </c>
      <c r="E276" s="25">
        <v>7597.5505887084</v>
      </c>
      <c r="F276" s="25">
        <v>8769.61</v>
      </c>
      <c r="G276" s="25">
        <v>10156.74</v>
      </c>
      <c r="H276" s="25">
        <v>11155.82</v>
      </c>
      <c r="I276" s="25">
        <v>9712.74</v>
      </c>
      <c r="J276" s="25">
        <v>10874.74</v>
      </c>
      <c r="K276" s="25">
        <v>14128.83</v>
      </c>
      <c r="L276" s="25">
        <v>11974.12</v>
      </c>
      <c r="M276" s="25">
        <v>17159.47</v>
      </c>
      <c r="N276" s="25">
        <v>14471.02</v>
      </c>
      <c r="O276" s="25">
        <v>17127.82</v>
      </c>
      <c r="P276" s="33">
        <v>145079.35058870839</v>
      </c>
    </row>
    <row r="277" spans="1:16" s="2" customFormat="1">
      <c r="A277" s="26">
        <v>312380</v>
      </c>
      <c r="B277" s="27">
        <v>238</v>
      </c>
      <c r="C277" s="28" t="s">
        <v>173</v>
      </c>
      <c r="D277" s="29">
        <v>11660.29</v>
      </c>
      <c r="E277" s="29">
        <v>9194.2837902534702</v>
      </c>
      <c r="F277" s="29">
        <v>10606.27</v>
      </c>
      <c r="G277" s="29">
        <v>12257.02</v>
      </c>
      <c r="H277" s="29">
        <v>13456.44</v>
      </c>
      <c r="I277" s="29">
        <v>11715.76</v>
      </c>
      <c r="J277" s="29">
        <v>12740.87</v>
      </c>
      <c r="K277" s="29">
        <v>16491.07</v>
      </c>
      <c r="L277" s="29">
        <v>13976.11</v>
      </c>
      <c r="M277" s="29">
        <v>19480.419999999998</v>
      </c>
      <c r="N277" s="29">
        <v>16375.2</v>
      </c>
      <c r="O277" s="29">
        <v>19381.599999999999</v>
      </c>
      <c r="P277" s="33">
        <v>167335.33379025347</v>
      </c>
    </row>
    <row r="278" spans="1:16" s="2" customFormat="1">
      <c r="A278" s="22">
        <v>312385</v>
      </c>
      <c r="B278" s="23">
        <v>733</v>
      </c>
      <c r="C278" s="24" t="s">
        <v>174</v>
      </c>
      <c r="D278" s="25">
        <v>0</v>
      </c>
      <c r="E278" s="25">
        <v>0</v>
      </c>
      <c r="F278" s="25">
        <v>0</v>
      </c>
      <c r="G278" s="25">
        <v>0</v>
      </c>
      <c r="H278" s="25">
        <v>0</v>
      </c>
      <c r="I278" s="25">
        <v>0</v>
      </c>
      <c r="J278" s="25">
        <v>0</v>
      </c>
      <c r="K278" s="25">
        <v>0</v>
      </c>
      <c r="L278" s="25">
        <v>0</v>
      </c>
      <c r="M278" s="25">
        <v>0</v>
      </c>
      <c r="N278" s="25">
        <v>0</v>
      </c>
      <c r="O278" s="25">
        <v>0</v>
      </c>
      <c r="P278" s="33">
        <v>0</v>
      </c>
    </row>
    <row r="279" spans="1:16" s="2" customFormat="1">
      <c r="A279" s="26">
        <v>312390</v>
      </c>
      <c r="B279" s="27">
        <v>239</v>
      </c>
      <c r="C279" s="28" t="s">
        <v>473</v>
      </c>
      <c r="D279" s="29">
        <v>11950.89</v>
      </c>
      <c r="E279" s="29">
        <v>7589.3987896112303</v>
      </c>
      <c r="F279" s="29">
        <v>8769.61</v>
      </c>
      <c r="G279" s="29">
        <v>10156.74</v>
      </c>
      <c r="H279" s="29">
        <v>11155.82</v>
      </c>
      <c r="I279" s="29">
        <v>9712.74</v>
      </c>
      <c r="J279" s="29">
        <v>10874.74</v>
      </c>
      <c r="K279" s="29">
        <v>14128.83</v>
      </c>
      <c r="L279" s="29">
        <v>11974.12</v>
      </c>
      <c r="M279" s="29">
        <v>1769.61</v>
      </c>
      <c r="N279" s="29">
        <v>0</v>
      </c>
      <c r="O279" s="29">
        <v>0</v>
      </c>
      <c r="P279" s="33">
        <v>98082.498789611229</v>
      </c>
    </row>
    <row r="280" spans="1:16" s="2" customFormat="1">
      <c r="A280" s="22">
        <v>312400</v>
      </c>
      <c r="B280" s="23">
        <v>240</v>
      </c>
      <c r="C280" s="24" t="s">
        <v>660</v>
      </c>
      <c r="D280" s="25">
        <v>55729.36</v>
      </c>
      <c r="E280" s="25">
        <v>38203.092860322096</v>
      </c>
      <c r="F280" s="25">
        <v>44225.08</v>
      </c>
      <c r="G280" s="25">
        <v>50591.67</v>
      </c>
      <c r="H280" s="25">
        <v>55421.85</v>
      </c>
      <c r="I280" s="25">
        <v>48252.66</v>
      </c>
      <c r="J280" s="25">
        <v>43892.22</v>
      </c>
      <c r="K280" s="25">
        <v>55349.71</v>
      </c>
      <c r="L280" s="25">
        <v>46908.65</v>
      </c>
      <c r="M280" s="25">
        <v>57637.19</v>
      </c>
      <c r="N280" s="25">
        <v>47677.46</v>
      </c>
      <c r="O280" s="25">
        <v>56430.78</v>
      </c>
      <c r="P280" s="33">
        <v>600319.7228603221</v>
      </c>
    </row>
    <row r="281" spans="1:16" s="2" customFormat="1">
      <c r="A281" s="26">
        <v>312410</v>
      </c>
      <c r="B281" s="27">
        <v>241</v>
      </c>
      <c r="C281" s="28" t="s">
        <v>175</v>
      </c>
      <c r="D281" s="29">
        <v>11950.89</v>
      </c>
      <c r="E281" s="29">
        <v>7535.1426391041005</v>
      </c>
      <c r="F281" s="29">
        <v>8769.61</v>
      </c>
      <c r="G281" s="29">
        <v>10156.74</v>
      </c>
      <c r="H281" s="29">
        <v>11155.82</v>
      </c>
      <c r="I281" s="29">
        <v>9712.74</v>
      </c>
      <c r="J281" s="29">
        <v>10874.74</v>
      </c>
      <c r="K281" s="29">
        <v>14128.83</v>
      </c>
      <c r="L281" s="29">
        <v>11974.12</v>
      </c>
      <c r="M281" s="29">
        <v>17159.47</v>
      </c>
      <c r="N281" s="29">
        <v>14471.02</v>
      </c>
      <c r="O281" s="29">
        <v>17127.82</v>
      </c>
      <c r="P281" s="33">
        <v>145016.94263910409</v>
      </c>
    </row>
    <row r="282" spans="1:16" s="2" customFormat="1">
      <c r="A282" s="22">
        <v>312420</v>
      </c>
      <c r="B282" s="23">
        <v>242</v>
      </c>
      <c r="C282" s="24" t="s">
        <v>176</v>
      </c>
      <c r="D282" s="25">
        <v>5107.18</v>
      </c>
      <c r="E282" s="25">
        <v>3557.18964612527</v>
      </c>
      <c r="F282" s="25">
        <v>4136.22</v>
      </c>
      <c r="G282" s="25">
        <v>4717.12</v>
      </c>
      <c r="H282" s="25">
        <v>5164.0600000000004</v>
      </c>
      <c r="I282" s="25">
        <v>4496.05</v>
      </c>
      <c r="J282" s="25">
        <v>8534.69</v>
      </c>
      <c r="K282" s="25">
        <v>11667.76</v>
      </c>
      <c r="L282" s="25">
        <v>9888.3799999999992</v>
      </c>
      <c r="M282" s="25">
        <v>11457.41</v>
      </c>
      <c r="N282" s="25">
        <v>9399.24</v>
      </c>
      <c r="O282" s="25">
        <v>11124.89</v>
      </c>
      <c r="P282" s="33">
        <v>89250.189646125276</v>
      </c>
    </row>
    <row r="283" spans="1:16" s="2" customFormat="1">
      <c r="A283" s="26">
        <v>312430</v>
      </c>
      <c r="B283" s="27">
        <v>243</v>
      </c>
      <c r="C283" s="28" t="s">
        <v>177</v>
      </c>
      <c r="D283" s="29">
        <v>64792.2</v>
      </c>
      <c r="E283" s="29">
        <v>45114.291137984699</v>
      </c>
      <c r="F283" s="29">
        <v>52472.62</v>
      </c>
      <c r="G283" s="29">
        <v>60020.35</v>
      </c>
      <c r="H283" s="29">
        <v>65749.27</v>
      </c>
      <c r="I283" s="29">
        <v>57244.160000000003</v>
      </c>
      <c r="J283" s="29">
        <v>54904.13</v>
      </c>
      <c r="K283" s="29">
        <v>69813.05</v>
      </c>
      <c r="L283" s="29">
        <v>59166.27</v>
      </c>
      <c r="M283" s="29">
        <v>68595.149999999994</v>
      </c>
      <c r="N283" s="29">
        <v>56277.84</v>
      </c>
      <c r="O283" s="29">
        <v>66610.14</v>
      </c>
      <c r="P283" s="33">
        <v>720759.47113798466</v>
      </c>
    </row>
    <row r="284" spans="1:16" s="2" customFormat="1">
      <c r="A284" s="22">
        <v>312440</v>
      </c>
      <c r="B284" s="23">
        <v>244</v>
      </c>
      <c r="C284" s="24" t="s">
        <v>661</v>
      </c>
      <c r="D284" s="25">
        <v>12081.68</v>
      </c>
      <c r="E284" s="25">
        <v>9489.3754221824893</v>
      </c>
      <c r="F284" s="25">
        <v>10947.58</v>
      </c>
      <c r="G284" s="25">
        <v>12640.58</v>
      </c>
      <c r="H284" s="25">
        <v>13875.01</v>
      </c>
      <c r="I284" s="25">
        <v>12080.18</v>
      </c>
      <c r="J284" s="25">
        <v>12990.31</v>
      </c>
      <c r="K284" s="25">
        <v>16788.919999999998</v>
      </c>
      <c r="L284" s="25">
        <v>14228.54</v>
      </c>
      <c r="M284" s="25">
        <v>4381.74</v>
      </c>
      <c r="N284" s="25">
        <v>2142.9</v>
      </c>
      <c r="O284" s="25">
        <v>2536.33</v>
      </c>
      <c r="P284" s="33">
        <v>124183.14542218248</v>
      </c>
    </row>
    <row r="285" spans="1:16" s="2" customFormat="1">
      <c r="A285" s="26">
        <v>312450</v>
      </c>
      <c r="B285" s="27">
        <v>245</v>
      </c>
      <c r="C285" s="28" t="s">
        <v>178</v>
      </c>
      <c r="D285" s="29">
        <v>9483.02</v>
      </c>
      <c r="E285" s="29">
        <v>7636.5148317469802</v>
      </c>
      <c r="F285" s="29">
        <v>8842.9699999999993</v>
      </c>
      <c r="G285" s="29">
        <v>10240.39</v>
      </c>
      <c r="H285" s="29">
        <v>11247.4</v>
      </c>
      <c r="I285" s="29">
        <v>9792.48</v>
      </c>
      <c r="J285" s="29">
        <v>10945.99</v>
      </c>
      <c r="K285" s="29">
        <v>14218.42</v>
      </c>
      <c r="L285" s="29">
        <v>12050.05</v>
      </c>
      <c r="M285" s="29">
        <v>17247.45</v>
      </c>
      <c r="N285" s="29">
        <v>14543.2</v>
      </c>
      <c r="O285" s="29">
        <v>17213.25</v>
      </c>
      <c r="P285" s="33">
        <v>143461.13483174698</v>
      </c>
    </row>
    <row r="286" spans="1:16" s="2" customFormat="1">
      <c r="A286" s="22">
        <v>312460</v>
      </c>
      <c r="B286" s="23">
        <v>246</v>
      </c>
      <c r="C286" s="24" t="s">
        <v>179</v>
      </c>
      <c r="D286" s="25">
        <v>9392.4500000000007</v>
      </c>
      <c r="E286" s="25">
        <v>7573.1623709041196</v>
      </c>
      <c r="F286" s="25">
        <v>8769.61</v>
      </c>
      <c r="G286" s="25">
        <v>10156.74</v>
      </c>
      <c r="H286" s="25">
        <v>11155.82</v>
      </c>
      <c r="I286" s="25">
        <v>9712.74</v>
      </c>
      <c r="J286" s="25">
        <v>1228.4100000000001</v>
      </c>
      <c r="K286" s="25">
        <v>0</v>
      </c>
      <c r="L286" s="25">
        <v>0</v>
      </c>
      <c r="M286" s="25">
        <v>0</v>
      </c>
      <c r="N286" s="25">
        <v>0</v>
      </c>
      <c r="O286" s="25">
        <v>0</v>
      </c>
      <c r="P286" s="33">
        <v>57988.93237090412</v>
      </c>
    </row>
    <row r="287" spans="1:16" s="2" customFormat="1">
      <c r="A287" s="26">
        <v>312470</v>
      </c>
      <c r="B287" s="27">
        <v>247</v>
      </c>
      <c r="C287" s="28" t="s">
        <v>662</v>
      </c>
      <c r="D287" s="29">
        <v>0</v>
      </c>
      <c r="E287" s="29">
        <v>0</v>
      </c>
      <c r="F287" s="29">
        <v>0</v>
      </c>
      <c r="G287" s="29">
        <v>0</v>
      </c>
      <c r="H287" s="29">
        <v>0</v>
      </c>
      <c r="I287" s="29">
        <v>0</v>
      </c>
      <c r="J287" s="29">
        <v>0</v>
      </c>
      <c r="K287" s="29">
        <v>0</v>
      </c>
      <c r="L287" s="29">
        <v>0</v>
      </c>
      <c r="M287" s="29">
        <v>0</v>
      </c>
      <c r="N287" s="29">
        <v>0</v>
      </c>
      <c r="O287" s="29">
        <v>0</v>
      </c>
      <c r="P287" s="33">
        <v>0</v>
      </c>
    </row>
    <row r="288" spans="1:16" s="2" customFormat="1">
      <c r="A288" s="22">
        <v>312480</v>
      </c>
      <c r="B288" s="23">
        <v>248</v>
      </c>
      <c r="C288" s="24" t="s">
        <v>509</v>
      </c>
      <c r="D288" s="25">
        <v>11950.89</v>
      </c>
      <c r="E288" s="25">
        <v>7567.0348476182598</v>
      </c>
      <c r="F288" s="25">
        <v>8769.61</v>
      </c>
      <c r="G288" s="25">
        <v>10156.74</v>
      </c>
      <c r="H288" s="25">
        <v>11155.82</v>
      </c>
      <c r="I288" s="25">
        <v>9712.74</v>
      </c>
      <c r="J288" s="25">
        <v>10874.74</v>
      </c>
      <c r="K288" s="25">
        <v>14128.83</v>
      </c>
      <c r="L288" s="25">
        <v>11974.12</v>
      </c>
      <c r="M288" s="25">
        <v>17159.47</v>
      </c>
      <c r="N288" s="25">
        <v>14471.02</v>
      </c>
      <c r="O288" s="25">
        <v>17127.82</v>
      </c>
      <c r="P288" s="33">
        <v>145048.83484761827</v>
      </c>
    </row>
    <row r="289" spans="1:16" s="2" customFormat="1">
      <c r="A289" s="26">
        <v>312490</v>
      </c>
      <c r="B289" s="27">
        <v>249</v>
      </c>
      <c r="C289" s="28" t="s">
        <v>663</v>
      </c>
      <c r="D289" s="29">
        <v>27246.02</v>
      </c>
      <c r="E289" s="29">
        <v>18306.930865046801</v>
      </c>
      <c r="F289" s="29">
        <v>21156.880000000001</v>
      </c>
      <c r="G289" s="29">
        <v>24283.71</v>
      </c>
      <c r="H289" s="29">
        <v>26621.279999999999</v>
      </c>
      <c r="I289" s="29">
        <v>23177.64</v>
      </c>
      <c r="J289" s="29">
        <v>29104.82</v>
      </c>
      <c r="K289" s="29">
        <v>38335.839999999997</v>
      </c>
      <c r="L289" s="29">
        <v>32489.47</v>
      </c>
      <c r="M289" s="29">
        <v>40930.06</v>
      </c>
      <c r="N289" s="29">
        <v>33971.550000000003</v>
      </c>
      <c r="O289" s="29">
        <v>40208.54</v>
      </c>
      <c r="P289" s="33">
        <v>355832.7408650468</v>
      </c>
    </row>
    <row r="290" spans="1:16" s="2" customFormat="1">
      <c r="A290" s="22">
        <v>312500</v>
      </c>
      <c r="B290" s="23">
        <v>250</v>
      </c>
      <c r="C290" s="24" t="s">
        <v>664</v>
      </c>
      <c r="D290" s="25">
        <v>11950.89</v>
      </c>
      <c r="E290" s="25">
        <v>7601.7210432092497</v>
      </c>
      <c r="F290" s="25">
        <v>8769.61</v>
      </c>
      <c r="G290" s="25">
        <v>10156.74</v>
      </c>
      <c r="H290" s="25">
        <v>11155.82</v>
      </c>
      <c r="I290" s="25">
        <v>9712.74</v>
      </c>
      <c r="J290" s="25">
        <v>10874.74</v>
      </c>
      <c r="K290" s="25">
        <v>14128.83</v>
      </c>
      <c r="L290" s="25">
        <v>11974.12</v>
      </c>
      <c r="M290" s="25">
        <v>17159.47</v>
      </c>
      <c r="N290" s="25">
        <v>14471.02</v>
      </c>
      <c r="O290" s="25">
        <v>17127.82</v>
      </c>
      <c r="P290" s="33">
        <v>145083.52104320924</v>
      </c>
    </row>
    <row r="291" spans="1:16" s="2" customFormat="1">
      <c r="A291" s="26">
        <v>312510</v>
      </c>
      <c r="B291" s="27">
        <v>251</v>
      </c>
      <c r="C291" s="28" t="s">
        <v>180</v>
      </c>
      <c r="D291" s="29">
        <v>52427.87</v>
      </c>
      <c r="E291" s="29">
        <v>35880.512794987699</v>
      </c>
      <c r="F291" s="29">
        <v>41551.26</v>
      </c>
      <c r="G291" s="29">
        <v>47542.32</v>
      </c>
      <c r="H291" s="29">
        <v>52083.59</v>
      </c>
      <c r="I291" s="29">
        <v>45346.22</v>
      </c>
      <c r="J291" s="29">
        <v>42717.279999999999</v>
      </c>
      <c r="K291" s="29">
        <v>54167.19</v>
      </c>
      <c r="L291" s="29">
        <v>45906.47</v>
      </c>
      <c r="M291" s="29">
        <v>56475.99</v>
      </c>
      <c r="N291" s="29">
        <v>46724.86</v>
      </c>
      <c r="O291" s="29">
        <v>55303.29</v>
      </c>
      <c r="P291" s="33">
        <v>576126.85279498773</v>
      </c>
    </row>
    <row r="292" spans="1:16" s="2" customFormat="1">
      <c r="A292" s="22">
        <v>312520</v>
      </c>
      <c r="B292" s="23">
        <v>252</v>
      </c>
      <c r="C292" s="24" t="s">
        <v>181</v>
      </c>
      <c r="D292" s="25">
        <v>12573.82</v>
      </c>
      <c r="E292" s="25">
        <v>9798.1803409918703</v>
      </c>
      <c r="F292" s="25">
        <v>11346.16</v>
      </c>
      <c r="G292" s="25">
        <v>13095.14</v>
      </c>
      <c r="H292" s="25">
        <v>14372.62</v>
      </c>
      <c r="I292" s="25">
        <v>12513.43</v>
      </c>
      <c r="J292" s="25">
        <v>3731.14</v>
      </c>
      <c r="K292" s="25">
        <v>3146.9</v>
      </c>
      <c r="L292" s="25">
        <v>2666.99</v>
      </c>
      <c r="M292" s="25">
        <v>3090.17</v>
      </c>
      <c r="N292" s="25">
        <v>2535.06</v>
      </c>
      <c r="O292" s="25">
        <v>3000.48</v>
      </c>
      <c r="P292" s="33">
        <v>91870.090340991868</v>
      </c>
    </row>
    <row r="293" spans="1:16" s="2" customFormat="1">
      <c r="A293" s="26">
        <v>312530</v>
      </c>
      <c r="B293" s="27">
        <v>253</v>
      </c>
      <c r="C293" s="28" t="s">
        <v>182</v>
      </c>
      <c r="D293" s="29">
        <v>12789.3</v>
      </c>
      <c r="E293" s="29">
        <v>9900.7207316783806</v>
      </c>
      <c r="F293" s="29">
        <v>11520.67</v>
      </c>
      <c r="G293" s="29">
        <v>13294.15</v>
      </c>
      <c r="H293" s="29">
        <v>14590.5</v>
      </c>
      <c r="I293" s="29">
        <v>12703.12</v>
      </c>
      <c r="J293" s="29">
        <v>3900.65</v>
      </c>
      <c r="K293" s="29">
        <v>3360.04</v>
      </c>
      <c r="L293" s="29">
        <v>2847.62</v>
      </c>
      <c r="M293" s="29">
        <v>3299.46</v>
      </c>
      <c r="N293" s="29">
        <v>2706.76</v>
      </c>
      <c r="O293" s="29">
        <v>3203.71</v>
      </c>
      <c r="P293" s="33">
        <v>94116.700731678371</v>
      </c>
    </row>
    <row r="294" spans="1:16" s="2" customFormat="1">
      <c r="A294" s="22">
        <v>312540</v>
      </c>
      <c r="B294" s="23">
        <v>254</v>
      </c>
      <c r="C294" s="24" t="s">
        <v>665</v>
      </c>
      <c r="D294" s="25">
        <v>30059.39</v>
      </c>
      <c r="E294" s="25">
        <v>21110.367340223002</v>
      </c>
      <c r="F294" s="25">
        <v>24344.61</v>
      </c>
      <c r="G294" s="25">
        <v>27763.64</v>
      </c>
      <c r="H294" s="25">
        <v>30394.16</v>
      </c>
      <c r="I294" s="25">
        <v>26462.48</v>
      </c>
      <c r="J294" s="25">
        <v>25279.200000000001</v>
      </c>
      <c r="K294" s="25">
        <v>32124.02</v>
      </c>
      <c r="L294" s="25">
        <v>27224.98</v>
      </c>
      <c r="M294" s="25">
        <v>31544.87</v>
      </c>
      <c r="N294" s="25">
        <v>25878.25</v>
      </c>
      <c r="O294" s="25">
        <v>30629.360000000001</v>
      </c>
      <c r="P294" s="33">
        <v>332815.32734022301</v>
      </c>
    </row>
    <row r="295" spans="1:16" s="2" customFormat="1">
      <c r="A295" s="26">
        <v>312550</v>
      </c>
      <c r="B295" s="27">
        <v>255</v>
      </c>
      <c r="C295" s="28" t="s">
        <v>666</v>
      </c>
      <c r="D295" s="29">
        <v>96156.87</v>
      </c>
      <c r="E295" s="29">
        <v>67251.160499181002</v>
      </c>
      <c r="F295" s="29">
        <v>77875.89</v>
      </c>
      <c r="G295" s="29">
        <v>88813</v>
      </c>
      <c r="H295" s="29">
        <v>97227.78</v>
      </c>
      <c r="I295" s="29">
        <v>84650.71</v>
      </c>
      <c r="J295" s="29">
        <v>89328.83</v>
      </c>
      <c r="K295" s="29">
        <v>115157.45</v>
      </c>
      <c r="L295" s="29">
        <v>97595.47</v>
      </c>
      <c r="M295" s="29">
        <v>113081.31</v>
      </c>
      <c r="N295" s="29">
        <v>92767.76</v>
      </c>
      <c r="O295" s="29">
        <v>109799.42</v>
      </c>
      <c r="P295" s="33">
        <v>1129705.6504991809</v>
      </c>
    </row>
    <row r="296" spans="1:16" s="2" customFormat="1">
      <c r="A296" s="22">
        <v>312560</v>
      </c>
      <c r="B296" s="23">
        <v>256</v>
      </c>
      <c r="C296" s="24" t="s">
        <v>183</v>
      </c>
      <c r="D296" s="25">
        <v>0</v>
      </c>
      <c r="E296" s="25">
        <v>0</v>
      </c>
      <c r="F296" s="25">
        <v>0</v>
      </c>
      <c r="G296" s="25">
        <v>0</v>
      </c>
      <c r="H296" s="25">
        <v>0</v>
      </c>
      <c r="I296" s="25">
        <v>0</v>
      </c>
      <c r="J296" s="25">
        <v>0</v>
      </c>
      <c r="K296" s="25">
        <v>0</v>
      </c>
      <c r="L296" s="25">
        <v>0</v>
      </c>
      <c r="M296" s="25">
        <v>0</v>
      </c>
      <c r="N296" s="25">
        <v>0</v>
      </c>
      <c r="O296" s="25">
        <v>0</v>
      </c>
      <c r="P296" s="33">
        <v>0</v>
      </c>
    </row>
    <row r="297" spans="1:16" s="2" customFormat="1">
      <c r="A297" s="26">
        <v>312570</v>
      </c>
      <c r="B297" s="27">
        <v>257</v>
      </c>
      <c r="C297" s="28" t="s">
        <v>667</v>
      </c>
      <c r="D297" s="29">
        <v>11950.89</v>
      </c>
      <c r="E297" s="29">
        <v>7575.9016521172198</v>
      </c>
      <c r="F297" s="29">
        <v>8769.61</v>
      </c>
      <c r="G297" s="29">
        <v>10156.74</v>
      </c>
      <c r="H297" s="29">
        <v>11155.82</v>
      </c>
      <c r="I297" s="29">
        <v>9712.74</v>
      </c>
      <c r="J297" s="29">
        <v>10874.74</v>
      </c>
      <c r="K297" s="29">
        <v>14128.83</v>
      </c>
      <c r="L297" s="29">
        <v>11974.12</v>
      </c>
      <c r="M297" s="29">
        <v>17159.47</v>
      </c>
      <c r="N297" s="29">
        <v>14471.02</v>
      </c>
      <c r="O297" s="29">
        <v>17127.82</v>
      </c>
      <c r="P297" s="33">
        <v>145057.70165211722</v>
      </c>
    </row>
    <row r="298" spans="1:16" s="2" customFormat="1">
      <c r="A298" s="22">
        <v>312580</v>
      </c>
      <c r="B298" s="23">
        <v>258</v>
      </c>
      <c r="C298" s="24" t="s">
        <v>184</v>
      </c>
      <c r="D298" s="25">
        <v>9392.4500000000007</v>
      </c>
      <c r="E298" s="25">
        <v>7573.1662490152603</v>
      </c>
      <c r="F298" s="25">
        <v>8769.61</v>
      </c>
      <c r="G298" s="25">
        <v>10156.74</v>
      </c>
      <c r="H298" s="25">
        <v>11155.82</v>
      </c>
      <c r="I298" s="25">
        <v>9712.74</v>
      </c>
      <c r="J298" s="25">
        <v>10874.74</v>
      </c>
      <c r="K298" s="25">
        <v>14128.83</v>
      </c>
      <c r="L298" s="25">
        <v>11974.12</v>
      </c>
      <c r="M298" s="25">
        <v>17159.47</v>
      </c>
      <c r="N298" s="25">
        <v>14471.02</v>
      </c>
      <c r="O298" s="25">
        <v>17127.82</v>
      </c>
      <c r="P298" s="33">
        <v>142496.52624901527</v>
      </c>
    </row>
    <row r="299" spans="1:16" s="2" customFormat="1">
      <c r="A299" s="26">
        <v>312590</v>
      </c>
      <c r="B299" s="27">
        <v>259</v>
      </c>
      <c r="C299" s="28" t="s">
        <v>185</v>
      </c>
      <c r="D299" s="29">
        <v>0</v>
      </c>
      <c r="E299" s="29">
        <v>0</v>
      </c>
      <c r="F299" s="29">
        <v>0</v>
      </c>
      <c r="G299" s="29">
        <v>0</v>
      </c>
      <c r="H299" s="29">
        <v>0</v>
      </c>
      <c r="I299" s="29">
        <v>0</v>
      </c>
      <c r="J299" s="29">
        <v>0</v>
      </c>
      <c r="K299" s="29">
        <v>0</v>
      </c>
      <c r="L299" s="29">
        <v>0</v>
      </c>
      <c r="M299" s="29">
        <v>0</v>
      </c>
      <c r="N299" s="29">
        <v>0</v>
      </c>
      <c r="O299" s="29">
        <v>0</v>
      </c>
      <c r="P299" s="33">
        <v>0</v>
      </c>
    </row>
    <row r="300" spans="1:16" s="2" customFormat="1">
      <c r="A300" s="22">
        <v>312595</v>
      </c>
      <c r="B300" s="23">
        <v>734</v>
      </c>
      <c r="C300" s="24" t="s">
        <v>186</v>
      </c>
      <c r="D300" s="25">
        <v>48043.7</v>
      </c>
      <c r="E300" s="25">
        <v>33613.918871162801</v>
      </c>
      <c r="F300" s="25">
        <v>38909.81</v>
      </c>
      <c r="G300" s="25">
        <v>44374.42</v>
      </c>
      <c r="H300" s="25">
        <v>48578.76</v>
      </c>
      <c r="I300" s="25">
        <v>42294.77</v>
      </c>
      <c r="J300" s="25">
        <v>42475.88</v>
      </c>
      <c r="K300" s="25">
        <v>54378.87</v>
      </c>
      <c r="L300" s="25">
        <v>46085.87</v>
      </c>
      <c r="M300" s="25">
        <v>53398.49</v>
      </c>
      <c r="N300" s="25">
        <v>43806.17</v>
      </c>
      <c r="O300" s="25">
        <v>51848.74</v>
      </c>
      <c r="P300" s="33">
        <v>547809.39887116279</v>
      </c>
    </row>
    <row r="301" spans="1:16" s="2" customFormat="1">
      <c r="A301" s="26">
        <v>312600</v>
      </c>
      <c r="B301" s="27">
        <v>260</v>
      </c>
      <c r="C301" s="28" t="s">
        <v>187</v>
      </c>
      <c r="D301" s="29">
        <v>0</v>
      </c>
      <c r="E301" s="29">
        <v>0</v>
      </c>
      <c r="F301" s="29">
        <v>0</v>
      </c>
      <c r="G301" s="29">
        <v>0</v>
      </c>
      <c r="H301" s="29">
        <v>0</v>
      </c>
      <c r="I301" s="29">
        <v>0</v>
      </c>
      <c r="J301" s="29">
        <v>0</v>
      </c>
      <c r="K301" s="29">
        <v>0</v>
      </c>
      <c r="L301" s="29">
        <v>0</v>
      </c>
      <c r="M301" s="29">
        <v>0</v>
      </c>
      <c r="N301" s="29">
        <v>0</v>
      </c>
      <c r="O301" s="29">
        <v>0</v>
      </c>
      <c r="P301" s="33">
        <v>0</v>
      </c>
    </row>
    <row r="302" spans="1:16" s="2" customFormat="1">
      <c r="A302" s="22">
        <v>312610</v>
      </c>
      <c r="B302" s="23">
        <v>261</v>
      </c>
      <c r="C302" s="24" t="s">
        <v>188</v>
      </c>
      <c r="D302" s="25">
        <v>28.4</v>
      </c>
      <c r="E302" s="25">
        <v>19.8566969627019</v>
      </c>
      <c r="F302" s="25">
        <v>23</v>
      </c>
      <c r="G302" s="25">
        <v>26.23</v>
      </c>
      <c r="H302" s="25">
        <v>28.71</v>
      </c>
      <c r="I302" s="25">
        <v>25</v>
      </c>
      <c r="J302" s="25">
        <v>9668.67</v>
      </c>
      <c r="K302" s="25">
        <v>14156.91</v>
      </c>
      <c r="L302" s="25">
        <v>11997.93</v>
      </c>
      <c r="M302" s="25">
        <v>17187.05</v>
      </c>
      <c r="N302" s="25">
        <v>14493.65</v>
      </c>
      <c r="O302" s="25">
        <v>17154.599999999999</v>
      </c>
      <c r="P302" s="33">
        <v>84810.006696962693</v>
      </c>
    </row>
    <row r="303" spans="1:16" s="2" customFormat="1">
      <c r="A303" s="26">
        <v>312620</v>
      </c>
      <c r="B303" s="27">
        <v>262</v>
      </c>
      <c r="C303" s="28" t="s">
        <v>189</v>
      </c>
      <c r="D303" s="29">
        <v>38235</v>
      </c>
      <c r="E303" s="29">
        <v>26777.528671433301</v>
      </c>
      <c r="F303" s="29">
        <v>30965.91</v>
      </c>
      <c r="G303" s="29">
        <v>35314.85</v>
      </c>
      <c r="H303" s="29">
        <v>38660.83</v>
      </c>
      <c r="I303" s="29">
        <v>33659.79</v>
      </c>
      <c r="J303" s="29">
        <v>31968.22</v>
      </c>
      <c r="K303" s="29">
        <v>40588.06</v>
      </c>
      <c r="L303" s="29">
        <v>34398.21</v>
      </c>
      <c r="M303" s="29">
        <v>39856.300000000003</v>
      </c>
      <c r="N303" s="29">
        <v>32696.65</v>
      </c>
      <c r="O303" s="29">
        <v>38699.58</v>
      </c>
      <c r="P303" s="33">
        <v>421820.92867143336</v>
      </c>
    </row>
    <row r="304" spans="1:16" s="2" customFormat="1">
      <c r="A304" s="22">
        <v>312630</v>
      </c>
      <c r="B304" s="23">
        <v>263</v>
      </c>
      <c r="C304" s="24" t="s">
        <v>474</v>
      </c>
      <c r="D304" s="25">
        <v>10331.69</v>
      </c>
      <c r="E304" s="25">
        <v>8330.4837565053094</v>
      </c>
      <c r="F304" s="25">
        <v>9646.57</v>
      </c>
      <c r="G304" s="25">
        <v>11172.41</v>
      </c>
      <c r="H304" s="25">
        <v>12271.4</v>
      </c>
      <c r="I304" s="25">
        <v>10684.01</v>
      </c>
      <c r="J304" s="25">
        <v>11962.21</v>
      </c>
      <c r="K304" s="25">
        <v>15541.71</v>
      </c>
      <c r="L304" s="25">
        <v>13171.53</v>
      </c>
      <c r="M304" s="25">
        <v>18875.419999999998</v>
      </c>
      <c r="N304" s="25">
        <v>15918.12</v>
      </c>
      <c r="O304" s="25">
        <v>18840.61</v>
      </c>
      <c r="P304" s="33">
        <v>156746.1637565053</v>
      </c>
    </row>
    <row r="305" spans="1:16" s="2" customFormat="1">
      <c r="A305" s="26">
        <v>312640</v>
      </c>
      <c r="B305" s="27">
        <v>264</v>
      </c>
      <c r="C305" s="28" t="s">
        <v>475</v>
      </c>
      <c r="D305" s="29">
        <v>9392.4500000000007</v>
      </c>
      <c r="E305" s="29">
        <v>7610.6089302693799</v>
      </c>
      <c r="F305" s="29">
        <v>8769.61</v>
      </c>
      <c r="G305" s="29">
        <v>10156.74</v>
      </c>
      <c r="H305" s="29">
        <v>11155.82</v>
      </c>
      <c r="I305" s="29">
        <v>9712.74</v>
      </c>
      <c r="J305" s="29">
        <v>10874.74</v>
      </c>
      <c r="K305" s="29">
        <v>14128.83</v>
      </c>
      <c r="L305" s="29">
        <v>11974.12</v>
      </c>
      <c r="M305" s="29">
        <v>1769.61</v>
      </c>
      <c r="N305" s="29">
        <v>0</v>
      </c>
      <c r="O305" s="29">
        <v>0</v>
      </c>
      <c r="P305" s="33">
        <v>95545.268930269376</v>
      </c>
    </row>
    <row r="306" spans="1:16" s="2" customFormat="1">
      <c r="A306" s="22">
        <v>312650</v>
      </c>
      <c r="B306" s="23">
        <v>265</v>
      </c>
      <c r="C306" s="24" t="s">
        <v>668</v>
      </c>
      <c r="D306" s="25">
        <v>36107.22</v>
      </c>
      <c r="E306" s="25">
        <v>25056.916405051001</v>
      </c>
      <c r="F306" s="25">
        <v>29237.08</v>
      </c>
      <c r="G306" s="25">
        <v>33540.33</v>
      </c>
      <c r="H306" s="25">
        <v>36764.78</v>
      </c>
      <c r="I306" s="25">
        <v>32009.01</v>
      </c>
      <c r="J306" s="25">
        <v>30956.19</v>
      </c>
      <c r="K306" s="25">
        <v>39411.550000000003</v>
      </c>
      <c r="L306" s="25">
        <v>33401.129999999997</v>
      </c>
      <c r="M306" s="25">
        <v>38745.980000000003</v>
      </c>
      <c r="N306" s="25">
        <v>31791.18</v>
      </c>
      <c r="O306" s="25">
        <v>37627.870000000003</v>
      </c>
      <c r="P306" s="33">
        <v>404649.23640505096</v>
      </c>
    </row>
    <row r="307" spans="1:16" s="2" customFormat="1">
      <c r="A307" s="26">
        <v>312660</v>
      </c>
      <c r="B307" s="27">
        <v>266</v>
      </c>
      <c r="C307" s="28" t="s">
        <v>190</v>
      </c>
      <c r="D307" s="29">
        <v>9431.2800000000007</v>
      </c>
      <c r="E307" s="29">
        <v>7626.9515840904796</v>
      </c>
      <c r="F307" s="29">
        <v>8801.06</v>
      </c>
      <c r="G307" s="29">
        <v>19906.3</v>
      </c>
      <c r="H307" s="29">
        <v>24125.7</v>
      </c>
      <c r="I307" s="29">
        <v>21004.880000000001</v>
      </c>
      <c r="J307" s="29">
        <v>20968.580000000002</v>
      </c>
      <c r="K307" s="29">
        <v>26821.31</v>
      </c>
      <c r="L307" s="29">
        <v>22730.95</v>
      </c>
      <c r="M307" s="29">
        <v>29623.17</v>
      </c>
      <c r="N307" s="29">
        <v>24695.8</v>
      </c>
      <c r="O307" s="29">
        <v>29229.81</v>
      </c>
      <c r="P307" s="33">
        <v>244965.7915840905</v>
      </c>
    </row>
    <row r="308" spans="1:16" s="2" customFormat="1">
      <c r="A308" s="22">
        <v>312670</v>
      </c>
      <c r="B308" s="23">
        <v>267</v>
      </c>
      <c r="C308" s="24" t="s">
        <v>669</v>
      </c>
      <c r="D308" s="25">
        <v>31927.29</v>
      </c>
      <c r="E308" s="25">
        <v>23347.960705954501</v>
      </c>
      <c r="F308" s="25">
        <v>27014.91</v>
      </c>
      <c r="G308" s="25">
        <v>31094.6</v>
      </c>
      <c r="H308" s="25">
        <v>34108.26</v>
      </c>
      <c r="I308" s="25">
        <v>29696.13</v>
      </c>
      <c r="J308" s="25">
        <v>30494.25</v>
      </c>
      <c r="K308" s="25">
        <v>39163.4</v>
      </c>
      <c r="L308" s="25">
        <v>33190.82</v>
      </c>
      <c r="M308" s="25">
        <v>41772.68</v>
      </c>
      <c r="N308" s="25">
        <v>34666.39</v>
      </c>
      <c r="O308" s="25">
        <v>41030.949999999997</v>
      </c>
      <c r="P308" s="33">
        <v>397507.64070595452</v>
      </c>
    </row>
    <row r="309" spans="1:16" s="2" customFormat="1">
      <c r="A309" s="26">
        <v>312675</v>
      </c>
      <c r="B309" s="27">
        <v>790</v>
      </c>
      <c r="C309" s="28" t="s">
        <v>670</v>
      </c>
      <c r="D309" s="29">
        <v>0</v>
      </c>
      <c r="E309" s="29">
        <v>0</v>
      </c>
      <c r="F309" s="29">
        <v>0</v>
      </c>
      <c r="G309" s="29">
        <v>0</v>
      </c>
      <c r="H309" s="29">
        <v>0</v>
      </c>
      <c r="I309" s="29">
        <v>0</v>
      </c>
      <c r="J309" s="29">
        <v>0</v>
      </c>
      <c r="K309" s="29">
        <v>0</v>
      </c>
      <c r="L309" s="29">
        <v>0</v>
      </c>
      <c r="M309" s="29">
        <v>0</v>
      </c>
      <c r="N309" s="29">
        <v>0</v>
      </c>
      <c r="O309" s="29">
        <v>0</v>
      </c>
      <c r="P309" s="33">
        <v>0</v>
      </c>
    </row>
    <row r="310" spans="1:16" s="2" customFormat="1">
      <c r="A310" s="22">
        <v>312680</v>
      </c>
      <c r="B310" s="23">
        <v>268</v>
      </c>
      <c r="C310" s="24" t="s">
        <v>191</v>
      </c>
      <c r="D310" s="25">
        <v>0</v>
      </c>
      <c r="E310" s="25">
        <v>0</v>
      </c>
      <c r="F310" s="25">
        <v>0</v>
      </c>
      <c r="G310" s="25">
        <v>0</v>
      </c>
      <c r="H310" s="25">
        <v>0</v>
      </c>
      <c r="I310" s="25">
        <v>0</v>
      </c>
      <c r="J310" s="25">
        <v>0</v>
      </c>
      <c r="K310" s="25">
        <v>0</v>
      </c>
      <c r="L310" s="25">
        <v>0</v>
      </c>
      <c r="M310" s="25">
        <v>0</v>
      </c>
      <c r="N310" s="25">
        <v>0</v>
      </c>
      <c r="O310" s="25">
        <v>0</v>
      </c>
      <c r="P310" s="33">
        <v>0</v>
      </c>
    </row>
    <row r="311" spans="1:16" s="2" customFormat="1">
      <c r="A311" s="26">
        <v>312690</v>
      </c>
      <c r="B311" s="27">
        <v>269</v>
      </c>
      <c r="C311" s="28" t="s">
        <v>671</v>
      </c>
      <c r="D311" s="29">
        <v>0</v>
      </c>
      <c r="E311" s="29">
        <v>0</v>
      </c>
      <c r="F311" s="29">
        <v>0</v>
      </c>
      <c r="G311" s="29">
        <v>0</v>
      </c>
      <c r="H311" s="29">
        <v>0</v>
      </c>
      <c r="I311" s="29">
        <v>0</v>
      </c>
      <c r="J311" s="29">
        <v>0</v>
      </c>
      <c r="K311" s="29">
        <v>0</v>
      </c>
      <c r="L311" s="29">
        <v>0</v>
      </c>
      <c r="M311" s="29">
        <v>0</v>
      </c>
      <c r="N311" s="29">
        <v>0</v>
      </c>
      <c r="O311" s="29">
        <v>0</v>
      </c>
      <c r="P311" s="33">
        <v>0</v>
      </c>
    </row>
    <row r="312" spans="1:16" s="2" customFormat="1">
      <c r="A312" s="22">
        <v>312695</v>
      </c>
      <c r="B312" s="23">
        <v>791</v>
      </c>
      <c r="C312" s="24" t="s">
        <v>192</v>
      </c>
      <c r="D312" s="25">
        <v>8214.0400000000009</v>
      </c>
      <c r="E312" s="25">
        <v>5715.2511032966504</v>
      </c>
      <c r="F312" s="25">
        <v>6652.42</v>
      </c>
      <c r="G312" s="25">
        <v>7586.7</v>
      </c>
      <c r="H312" s="25">
        <v>8305.52</v>
      </c>
      <c r="I312" s="25">
        <v>7231.14</v>
      </c>
      <c r="J312" s="25">
        <v>12009.13</v>
      </c>
      <c r="K312" s="25">
        <v>16250.06</v>
      </c>
      <c r="L312" s="25">
        <v>13771.86</v>
      </c>
      <c r="M312" s="25">
        <v>15957.09</v>
      </c>
      <c r="N312" s="25">
        <v>13090.61</v>
      </c>
      <c r="O312" s="25">
        <v>15493.98</v>
      </c>
      <c r="P312" s="33">
        <v>130277.80110329665</v>
      </c>
    </row>
    <row r="313" spans="1:16" s="2" customFormat="1">
      <c r="A313" s="26">
        <v>312700</v>
      </c>
      <c r="B313" s="27">
        <v>270</v>
      </c>
      <c r="C313" s="28" t="s">
        <v>193</v>
      </c>
      <c r="D313" s="29">
        <v>9392.4500000000007</v>
      </c>
      <c r="E313" s="29">
        <v>7570.7145521259599</v>
      </c>
      <c r="F313" s="29">
        <v>8769.61</v>
      </c>
      <c r="G313" s="29">
        <v>10156.74</v>
      </c>
      <c r="H313" s="29">
        <v>11155.82</v>
      </c>
      <c r="I313" s="29">
        <v>9712.74</v>
      </c>
      <c r="J313" s="29">
        <v>10874.74</v>
      </c>
      <c r="K313" s="29">
        <v>14128.83</v>
      </c>
      <c r="L313" s="29">
        <v>11974.12</v>
      </c>
      <c r="M313" s="29">
        <v>17159.47</v>
      </c>
      <c r="N313" s="29">
        <v>14471.02</v>
      </c>
      <c r="O313" s="29">
        <v>17127.82</v>
      </c>
      <c r="P313" s="33">
        <v>142494.07455212597</v>
      </c>
    </row>
    <row r="314" spans="1:16" s="2" customFormat="1">
      <c r="A314" s="22">
        <v>312705</v>
      </c>
      <c r="B314" s="23">
        <v>468</v>
      </c>
      <c r="C314" s="24" t="s">
        <v>522</v>
      </c>
      <c r="D314" s="25">
        <v>0</v>
      </c>
      <c r="E314" s="25">
        <v>0</v>
      </c>
      <c r="F314" s="25">
        <v>0</v>
      </c>
      <c r="G314" s="25">
        <v>0</v>
      </c>
      <c r="H314" s="25">
        <v>0</v>
      </c>
      <c r="I314" s="25">
        <v>0</v>
      </c>
      <c r="J314" s="25">
        <v>0</v>
      </c>
      <c r="K314" s="25">
        <v>0</v>
      </c>
      <c r="L314" s="25">
        <v>0</v>
      </c>
      <c r="M314" s="25">
        <v>0</v>
      </c>
      <c r="N314" s="25">
        <v>0</v>
      </c>
      <c r="O314" s="25">
        <v>0</v>
      </c>
      <c r="P314" s="33">
        <v>0</v>
      </c>
    </row>
    <row r="315" spans="1:16" s="2" customFormat="1">
      <c r="A315" s="26">
        <v>312707</v>
      </c>
      <c r="B315" s="27">
        <v>792</v>
      </c>
      <c r="C315" s="28" t="s">
        <v>476</v>
      </c>
      <c r="D315" s="29">
        <v>10128.74</v>
      </c>
      <c r="E315" s="29">
        <v>8088.1067566305901</v>
      </c>
      <c r="F315" s="29">
        <v>9365.9</v>
      </c>
      <c r="G315" s="29">
        <v>10841.06</v>
      </c>
      <c r="H315" s="29">
        <v>11905.99</v>
      </c>
      <c r="I315" s="29">
        <v>10365.870000000001</v>
      </c>
      <c r="J315" s="29">
        <v>11515.98</v>
      </c>
      <c r="K315" s="29">
        <v>14947.05</v>
      </c>
      <c r="L315" s="29">
        <v>12667.57</v>
      </c>
      <c r="M315" s="29">
        <v>2574.06</v>
      </c>
      <c r="N315" s="29">
        <v>660.06</v>
      </c>
      <c r="O315" s="29">
        <v>781.25</v>
      </c>
      <c r="P315" s="33">
        <v>103841.63675663059</v>
      </c>
    </row>
    <row r="316" spans="1:16" s="2" customFormat="1">
      <c r="A316" s="22">
        <v>312710</v>
      </c>
      <c r="B316" s="23">
        <v>271</v>
      </c>
      <c r="C316" s="24" t="s">
        <v>194</v>
      </c>
      <c r="D316" s="25">
        <v>11950.89</v>
      </c>
      <c r="E316" s="25">
        <v>7571.7947322737</v>
      </c>
      <c r="F316" s="25">
        <v>8769.61</v>
      </c>
      <c r="G316" s="25">
        <v>10156.74</v>
      </c>
      <c r="H316" s="25">
        <v>11155.82</v>
      </c>
      <c r="I316" s="25">
        <v>9712.74</v>
      </c>
      <c r="J316" s="25">
        <v>10874.74</v>
      </c>
      <c r="K316" s="25">
        <v>14128.83</v>
      </c>
      <c r="L316" s="25">
        <v>11974.12</v>
      </c>
      <c r="M316" s="25">
        <v>17159.47</v>
      </c>
      <c r="N316" s="25">
        <v>14471.02</v>
      </c>
      <c r="O316" s="25">
        <v>17127.82</v>
      </c>
      <c r="P316" s="33">
        <v>145053.59473227369</v>
      </c>
    </row>
    <row r="317" spans="1:16" s="2" customFormat="1">
      <c r="A317" s="26">
        <v>312720</v>
      </c>
      <c r="B317" s="27">
        <v>272</v>
      </c>
      <c r="C317" s="28" t="s">
        <v>672</v>
      </c>
      <c r="D317" s="29">
        <v>17768.22</v>
      </c>
      <c r="E317" s="29">
        <v>11608.9255082976</v>
      </c>
      <c r="F317" s="29">
        <v>13480.97</v>
      </c>
      <c r="G317" s="29">
        <v>15529.77</v>
      </c>
      <c r="H317" s="29">
        <v>17037.93</v>
      </c>
      <c r="I317" s="29">
        <v>14833.96</v>
      </c>
      <c r="J317" s="29">
        <v>15369.28</v>
      </c>
      <c r="K317" s="29">
        <v>19763.23</v>
      </c>
      <c r="L317" s="29">
        <v>16749.259999999998</v>
      </c>
      <c r="M317" s="29">
        <v>22692.29</v>
      </c>
      <c r="N317" s="29">
        <v>19009.95</v>
      </c>
      <c r="O317" s="29">
        <v>22500.07</v>
      </c>
      <c r="P317" s="33">
        <v>206343.85550829762</v>
      </c>
    </row>
    <row r="318" spans="1:16" s="2" customFormat="1">
      <c r="A318" s="22">
        <v>312730</v>
      </c>
      <c r="B318" s="23">
        <v>273</v>
      </c>
      <c r="C318" s="24" t="s">
        <v>673</v>
      </c>
      <c r="D318" s="25">
        <v>0</v>
      </c>
      <c r="E318" s="25">
        <v>0</v>
      </c>
      <c r="F318" s="25">
        <v>0</v>
      </c>
      <c r="G318" s="25">
        <v>0</v>
      </c>
      <c r="H318" s="25">
        <v>0</v>
      </c>
      <c r="I318" s="25">
        <v>0</v>
      </c>
      <c r="J318" s="25">
        <v>0</v>
      </c>
      <c r="K318" s="25">
        <v>0</v>
      </c>
      <c r="L318" s="25">
        <v>0</v>
      </c>
      <c r="M318" s="25">
        <v>0</v>
      </c>
      <c r="N318" s="25">
        <v>0</v>
      </c>
      <c r="O318" s="25">
        <v>0</v>
      </c>
      <c r="P318" s="33">
        <v>0</v>
      </c>
    </row>
    <row r="319" spans="1:16" s="2" customFormat="1">
      <c r="A319" s="26">
        <v>312733</v>
      </c>
      <c r="B319" s="27">
        <v>793</v>
      </c>
      <c r="C319" s="28" t="s">
        <v>195</v>
      </c>
      <c r="D319" s="29">
        <v>90294.96</v>
      </c>
      <c r="E319" s="29">
        <v>62960.363177041298</v>
      </c>
      <c r="F319" s="29">
        <v>73126.42</v>
      </c>
      <c r="G319" s="29">
        <v>83643.429999999993</v>
      </c>
      <c r="H319" s="29">
        <v>91626.78</v>
      </c>
      <c r="I319" s="29">
        <v>79774.240000000005</v>
      </c>
      <c r="J319" s="29">
        <v>75149.399999999994</v>
      </c>
      <c r="K319" s="29">
        <v>95292.4</v>
      </c>
      <c r="L319" s="29">
        <v>80759.92</v>
      </c>
      <c r="M319" s="29">
        <v>93595.61</v>
      </c>
      <c r="N319" s="29">
        <v>76784.95</v>
      </c>
      <c r="O319" s="29">
        <v>90882.25</v>
      </c>
      <c r="P319" s="33">
        <v>993890.72317704128</v>
      </c>
    </row>
    <row r="320" spans="1:16" s="2" customFormat="1">
      <c r="A320" s="22">
        <v>312735</v>
      </c>
      <c r="B320" s="23">
        <v>794</v>
      </c>
      <c r="C320" s="24" t="s">
        <v>674</v>
      </c>
      <c r="D320" s="25">
        <v>19821.96</v>
      </c>
      <c r="E320" s="25">
        <v>15871.6201796197</v>
      </c>
      <c r="F320" s="25">
        <v>18379.099999999999</v>
      </c>
      <c r="G320" s="25">
        <v>21277.34</v>
      </c>
      <c r="H320" s="25">
        <v>23368.27</v>
      </c>
      <c r="I320" s="25">
        <v>20345.419999999998</v>
      </c>
      <c r="J320" s="25">
        <v>3360.01</v>
      </c>
      <c r="K320" s="25">
        <v>1152.48</v>
      </c>
      <c r="L320" s="25">
        <v>976.72</v>
      </c>
      <c r="M320" s="25">
        <v>1133.08</v>
      </c>
      <c r="N320" s="25">
        <v>929.7</v>
      </c>
      <c r="O320" s="25">
        <v>1100.3900000000001</v>
      </c>
      <c r="P320" s="33">
        <v>127716.09017961968</v>
      </c>
    </row>
    <row r="321" spans="1:16" s="2" customFormat="1">
      <c r="A321" s="26">
        <v>312737</v>
      </c>
      <c r="B321" s="27">
        <v>795</v>
      </c>
      <c r="C321" s="28" t="s">
        <v>196</v>
      </c>
      <c r="D321" s="29">
        <v>0</v>
      </c>
      <c r="E321" s="29">
        <v>0</v>
      </c>
      <c r="F321" s="29">
        <v>0</v>
      </c>
      <c r="G321" s="29">
        <v>0</v>
      </c>
      <c r="H321" s="29">
        <v>0</v>
      </c>
      <c r="I321" s="29">
        <v>0</v>
      </c>
      <c r="J321" s="29">
        <v>0</v>
      </c>
      <c r="K321" s="29">
        <v>0</v>
      </c>
      <c r="L321" s="29">
        <v>0</v>
      </c>
      <c r="M321" s="29">
        <v>0</v>
      </c>
      <c r="N321" s="29">
        <v>0</v>
      </c>
      <c r="O321" s="29">
        <v>0</v>
      </c>
      <c r="P321" s="33">
        <v>0</v>
      </c>
    </row>
    <row r="322" spans="1:16" s="2" customFormat="1">
      <c r="A322" s="22">
        <v>312738</v>
      </c>
      <c r="B322" s="23">
        <v>796</v>
      </c>
      <c r="C322" s="24" t="s">
        <v>675</v>
      </c>
      <c r="D322" s="25">
        <v>9392.4500000000007</v>
      </c>
      <c r="E322" s="25">
        <v>7549.7279532060902</v>
      </c>
      <c r="F322" s="25">
        <v>8769.61</v>
      </c>
      <c r="G322" s="25">
        <v>10156.74</v>
      </c>
      <c r="H322" s="25">
        <v>11155.82</v>
      </c>
      <c r="I322" s="25">
        <v>9712.74</v>
      </c>
      <c r="J322" s="25">
        <v>10874.74</v>
      </c>
      <c r="K322" s="25">
        <v>14128.83</v>
      </c>
      <c r="L322" s="25">
        <v>11974.12</v>
      </c>
      <c r="M322" s="25">
        <v>1769.61</v>
      </c>
      <c r="N322" s="25">
        <v>0</v>
      </c>
      <c r="O322" s="25">
        <v>0</v>
      </c>
      <c r="P322" s="33">
        <v>95484.387953206082</v>
      </c>
    </row>
    <row r="323" spans="1:16" s="2" customFormat="1">
      <c r="A323" s="26">
        <v>312740</v>
      </c>
      <c r="B323" s="27">
        <v>274</v>
      </c>
      <c r="C323" s="28" t="s">
        <v>676</v>
      </c>
      <c r="D323" s="29">
        <v>51097.14</v>
      </c>
      <c r="E323" s="29">
        <v>36741.0245084497</v>
      </c>
      <c r="F323" s="29">
        <v>42545.57</v>
      </c>
      <c r="G323" s="29">
        <v>48676.28</v>
      </c>
      <c r="H323" s="29">
        <v>53324.98</v>
      </c>
      <c r="I323" s="29">
        <v>46427.040000000001</v>
      </c>
      <c r="J323" s="29">
        <v>43683.11</v>
      </c>
      <c r="K323" s="29">
        <v>55381.61</v>
      </c>
      <c r="L323" s="29">
        <v>46935.69</v>
      </c>
      <c r="M323" s="29">
        <v>57668.52</v>
      </c>
      <c r="N323" s="29">
        <v>47703.16</v>
      </c>
      <c r="O323" s="29">
        <v>56461.2</v>
      </c>
      <c r="P323" s="33">
        <v>586645.32450844964</v>
      </c>
    </row>
    <row r="324" spans="1:16" s="2" customFormat="1">
      <c r="A324" s="22">
        <v>312750</v>
      </c>
      <c r="B324" s="23">
        <v>275</v>
      </c>
      <c r="C324" s="24" t="s">
        <v>197</v>
      </c>
      <c r="D324" s="25">
        <v>25430.080000000002</v>
      </c>
      <c r="E324" s="25">
        <v>17847.2656441906</v>
      </c>
      <c r="F324" s="25">
        <v>20595.41</v>
      </c>
      <c r="G324" s="25">
        <v>23487.89</v>
      </c>
      <c r="H324" s="25">
        <v>25713.3</v>
      </c>
      <c r="I324" s="25">
        <v>22387.11</v>
      </c>
      <c r="J324" s="25">
        <v>14638.53</v>
      </c>
      <c r="K324" s="25">
        <v>17293.73</v>
      </c>
      <c r="L324" s="25">
        <v>14656.37</v>
      </c>
      <c r="M324" s="25">
        <v>16981.95</v>
      </c>
      <c r="N324" s="25">
        <v>13931.37</v>
      </c>
      <c r="O324" s="25">
        <v>16489.09</v>
      </c>
      <c r="P324" s="33">
        <v>229452.09564419062</v>
      </c>
    </row>
    <row r="325" spans="1:16" s="2" customFormat="1">
      <c r="A325" s="26">
        <v>312760</v>
      </c>
      <c r="B325" s="27">
        <v>276</v>
      </c>
      <c r="C325" s="28" t="s">
        <v>198</v>
      </c>
      <c r="D325" s="29">
        <v>15906.69</v>
      </c>
      <c r="E325" s="29">
        <v>11178.1977568288</v>
      </c>
      <c r="F325" s="29">
        <v>12882.54</v>
      </c>
      <c r="G325" s="29">
        <v>14697.13</v>
      </c>
      <c r="H325" s="29">
        <v>16090.9</v>
      </c>
      <c r="I325" s="29">
        <v>14009.43</v>
      </c>
      <c r="J325" s="29">
        <v>2464.7399999999998</v>
      </c>
      <c r="K325" s="29">
        <v>1014.9</v>
      </c>
      <c r="L325" s="29">
        <v>860.13</v>
      </c>
      <c r="M325" s="29">
        <v>997.82</v>
      </c>
      <c r="N325" s="29">
        <v>818.72</v>
      </c>
      <c r="O325" s="29">
        <v>969.03</v>
      </c>
      <c r="P325" s="33">
        <v>91890.227756828812</v>
      </c>
    </row>
    <row r="326" spans="1:16" s="2" customFormat="1">
      <c r="A326" s="22">
        <v>312770</v>
      </c>
      <c r="B326" s="23">
        <v>277</v>
      </c>
      <c r="C326" s="24" t="s">
        <v>199</v>
      </c>
      <c r="D326" s="25">
        <v>13172.95</v>
      </c>
      <c r="E326" s="25">
        <v>8422.4440038637204</v>
      </c>
      <c r="F326" s="25">
        <v>9759.34</v>
      </c>
      <c r="G326" s="25">
        <v>11285.46</v>
      </c>
      <c r="H326" s="25">
        <v>12391.49</v>
      </c>
      <c r="I326" s="25">
        <v>10788.57</v>
      </c>
      <c r="J326" s="25">
        <v>11949.39</v>
      </c>
      <c r="K326" s="25">
        <v>15503.56</v>
      </c>
      <c r="L326" s="25">
        <v>13139.2</v>
      </c>
      <c r="M326" s="25">
        <v>18509.419999999998</v>
      </c>
      <c r="N326" s="25">
        <v>15578.47</v>
      </c>
      <c r="O326" s="25">
        <v>18438.59</v>
      </c>
      <c r="P326" s="33">
        <v>158938.8840038637</v>
      </c>
    </row>
    <row r="327" spans="1:16" s="2" customFormat="1">
      <c r="A327" s="26">
        <v>312780</v>
      </c>
      <c r="B327" s="27">
        <v>278</v>
      </c>
      <c r="C327" s="28" t="s">
        <v>677</v>
      </c>
      <c r="D327" s="29">
        <v>30688.61</v>
      </c>
      <c r="E327" s="29">
        <v>22503.866203035301</v>
      </c>
      <c r="F327" s="29">
        <v>26017.01</v>
      </c>
      <c r="G327" s="29">
        <v>29830.12</v>
      </c>
      <c r="H327" s="29">
        <v>32694.080000000002</v>
      </c>
      <c r="I327" s="29">
        <v>28464.880000000001</v>
      </c>
      <c r="J327" s="29">
        <v>27165.67</v>
      </c>
      <c r="K327" s="29">
        <v>34516.17</v>
      </c>
      <c r="L327" s="29">
        <v>29252.31</v>
      </c>
      <c r="M327" s="29">
        <v>37180.1</v>
      </c>
      <c r="N327" s="29">
        <v>30895.32</v>
      </c>
      <c r="O327" s="29">
        <v>36567.53</v>
      </c>
      <c r="P327" s="33">
        <v>365775.66620303527</v>
      </c>
    </row>
    <row r="328" spans="1:16" s="2" customFormat="1">
      <c r="A328" s="22">
        <v>312790</v>
      </c>
      <c r="B328" s="23">
        <v>279</v>
      </c>
      <c r="C328" s="24" t="s">
        <v>200</v>
      </c>
      <c r="D328" s="25">
        <v>9392.4500000000007</v>
      </c>
      <c r="E328" s="25">
        <v>7573.1559643659903</v>
      </c>
      <c r="F328" s="25">
        <v>8769.61</v>
      </c>
      <c r="G328" s="25">
        <v>10156.74</v>
      </c>
      <c r="H328" s="25">
        <v>11155.82</v>
      </c>
      <c r="I328" s="25">
        <v>9712.74</v>
      </c>
      <c r="J328" s="25">
        <v>10874.74</v>
      </c>
      <c r="K328" s="25">
        <v>14128.83</v>
      </c>
      <c r="L328" s="25">
        <v>11974.12</v>
      </c>
      <c r="M328" s="25">
        <v>1769.61</v>
      </c>
      <c r="N328" s="25">
        <v>0</v>
      </c>
      <c r="O328" s="25">
        <v>0</v>
      </c>
      <c r="P328" s="33">
        <v>95507.815964365989</v>
      </c>
    </row>
    <row r="329" spans="1:16" s="2" customFormat="1">
      <c r="A329" s="26">
        <v>312800</v>
      </c>
      <c r="B329" s="27">
        <v>280</v>
      </c>
      <c r="C329" s="28" t="s">
        <v>678</v>
      </c>
      <c r="D329" s="29">
        <v>19661.05</v>
      </c>
      <c r="E329" s="29">
        <v>13739.8820587724</v>
      </c>
      <c r="F329" s="29">
        <v>15923.16</v>
      </c>
      <c r="G329" s="29">
        <v>18159.46</v>
      </c>
      <c r="H329" s="29">
        <v>19880.02</v>
      </c>
      <c r="I329" s="29">
        <v>17308.400000000001</v>
      </c>
      <c r="J329" s="29">
        <v>18475.55</v>
      </c>
      <c r="K329" s="29">
        <v>23854.560000000001</v>
      </c>
      <c r="L329" s="29">
        <v>20216.64</v>
      </c>
      <c r="M329" s="29">
        <v>23424.49</v>
      </c>
      <c r="N329" s="29">
        <v>19216.59</v>
      </c>
      <c r="O329" s="29">
        <v>22744.66</v>
      </c>
      <c r="P329" s="33">
        <v>232604.46205877239</v>
      </c>
    </row>
    <row r="330" spans="1:16" s="2" customFormat="1">
      <c r="A330" s="22">
        <v>312810</v>
      </c>
      <c r="B330" s="23">
        <v>281</v>
      </c>
      <c r="C330" s="24" t="s">
        <v>679</v>
      </c>
      <c r="D330" s="25">
        <v>13145.98</v>
      </c>
      <c r="E330" s="25">
        <v>8341.2968088471498</v>
      </c>
      <c r="F330" s="25">
        <v>9646.57</v>
      </c>
      <c r="G330" s="25">
        <v>11172.41</v>
      </c>
      <c r="H330" s="25">
        <v>12271.4</v>
      </c>
      <c r="I330" s="25">
        <v>10684.01</v>
      </c>
      <c r="J330" s="25">
        <v>11962.21</v>
      </c>
      <c r="K330" s="25">
        <v>15541.71</v>
      </c>
      <c r="L330" s="25">
        <v>13171.53</v>
      </c>
      <c r="M330" s="25">
        <v>17336.43</v>
      </c>
      <c r="N330" s="25">
        <v>14471.02</v>
      </c>
      <c r="O330" s="25">
        <v>17127.82</v>
      </c>
      <c r="P330" s="33">
        <v>154872.38680884714</v>
      </c>
    </row>
    <row r="331" spans="1:16" s="2" customFormat="1">
      <c r="A331" s="26">
        <v>312820</v>
      </c>
      <c r="B331" s="27">
        <v>282</v>
      </c>
      <c r="C331" s="28" t="s">
        <v>201</v>
      </c>
      <c r="D331" s="29">
        <v>43970.09</v>
      </c>
      <c r="E331" s="29">
        <v>31856.911015441601</v>
      </c>
      <c r="F331" s="29">
        <v>36889.760000000002</v>
      </c>
      <c r="G331" s="29">
        <v>42241.71</v>
      </c>
      <c r="H331" s="29">
        <v>46284.43</v>
      </c>
      <c r="I331" s="29">
        <v>40297.230000000003</v>
      </c>
      <c r="J331" s="29">
        <v>38424.959999999999</v>
      </c>
      <c r="K331" s="29">
        <v>48815.6</v>
      </c>
      <c r="L331" s="29">
        <v>41371.019999999997</v>
      </c>
      <c r="M331" s="29">
        <v>34620.57</v>
      </c>
      <c r="N331" s="29">
        <v>26804.560000000001</v>
      </c>
      <c r="O331" s="29">
        <v>31725.73</v>
      </c>
      <c r="P331" s="33">
        <v>463302.57101544156</v>
      </c>
    </row>
    <row r="332" spans="1:16" s="2" customFormat="1">
      <c r="A332" s="22">
        <v>312825</v>
      </c>
      <c r="B332" s="23">
        <v>797</v>
      </c>
      <c r="C332" s="24" t="s">
        <v>202</v>
      </c>
      <c r="D332" s="25">
        <v>9392.4500000000007</v>
      </c>
      <c r="E332" s="25">
        <v>7623.3877013966003</v>
      </c>
      <c r="F332" s="25">
        <v>8769.61</v>
      </c>
      <c r="G332" s="25">
        <v>10156.74</v>
      </c>
      <c r="H332" s="25">
        <v>11155.82</v>
      </c>
      <c r="I332" s="25">
        <v>9712.74</v>
      </c>
      <c r="J332" s="25">
        <v>10874.74</v>
      </c>
      <c r="K332" s="25">
        <v>14128.83</v>
      </c>
      <c r="L332" s="25">
        <v>11974.12</v>
      </c>
      <c r="M332" s="25">
        <v>17159.47</v>
      </c>
      <c r="N332" s="25">
        <v>14471.02</v>
      </c>
      <c r="O332" s="25">
        <v>17127.82</v>
      </c>
      <c r="P332" s="33">
        <v>142546.74770139661</v>
      </c>
    </row>
    <row r="333" spans="1:16" s="2" customFormat="1">
      <c r="A333" s="26">
        <v>312830</v>
      </c>
      <c r="B333" s="27">
        <v>283</v>
      </c>
      <c r="C333" s="28" t="s">
        <v>680</v>
      </c>
      <c r="D333" s="29">
        <v>11950.89</v>
      </c>
      <c r="E333" s="29">
        <v>7578.9689496540896</v>
      </c>
      <c r="F333" s="29">
        <v>8769.61</v>
      </c>
      <c r="G333" s="29">
        <v>10156.74</v>
      </c>
      <c r="H333" s="29">
        <v>11155.82</v>
      </c>
      <c r="I333" s="29">
        <v>9712.74</v>
      </c>
      <c r="J333" s="29">
        <v>10874.74</v>
      </c>
      <c r="K333" s="29">
        <v>14128.83</v>
      </c>
      <c r="L333" s="29">
        <v>11974.12</v>
      </c>
      <c r="M333" s="29">
        <v>17159.47</v>
      </c>
      <c r="N333" s="29">
        <v>14471.02</v>
      </c>
      <c r="O333" s="29">
        <v>17127.82</v>
      </c>
      <c r="P333" s="33">
        <v>145060.7689496541</v>
      </c>
    </row>
    <row r="334" spans="1:16" s="2" customFormat="1">
      <c r="A334" s="22">
        <v>312840</v>
      </c>
      <c r="B334" s="23">
        <v>284</v>
      </c>
      <c r="C334" s="24" t="s">
        <v>203</v>
      </c>
      <c r="D334" s="25">
        <v>11950.89</v>
      </c>
      <c r="E334" s="25">
        <v>7593.5626572926103</v>
      </c>
      <c r="F334" s="25">
        <v>8769.61</v>
      </c>
      <c r="G334" s="25">
        <v>10156.74</v>
      </c>
      <c r="H334" s="25">
        <v>11155.82</v>
      </c>
      <c r="I334" s="25">
        <v>9712.74</v>
      </c>
      <c r="J334" s="25">
        <v>10874.74</v>
      </c>
      <c r="K334" s="25">
        <v>14128.83</v>
      </c>
      <c r="L334" s="25">
        <v>11974.12</v>
      </c>
      <c r="M334" s="25">
        <v>17159.47</v>
      </c>
      <c r="N334" s="25">
        <v>14471.02</v>
      </c>
      <c r="O334" s="25">
        <v>17127.82</v>
      </c>
      <c r="P334" s="33">
        <v>145075.3626572926</v>
      </c>
    </row>
    <row r="335" spans="1:16" s="2" customFormat="1">
      <c r="A335" s="26">
        <v>312850</v>
      </c>
      <c r="B335" s="27">
        <v>285</v>
      </c>
      <c r="C335" s="28" t="s">
        <v>681</v>
      </c>
      <c r="D335" s="29">
        <v>9392.4500000000007</v>
      </c>
      <c r="E335" s="29">
        <v>7620.3663878965599</v>
      </c>
      <c r="F335" s="29">
        <v>8769.61</v>
      </c>
      <c r="G335" s="29">
        <v>10156.74</v>
      </c>
      <c r="H335" s="29">
        <v>11155.82</v>
      </c>
      <c r="I335" s="29">
        <v>9712.74</v>
      </c>
      <c r="J335" s="29">
        <v>1228.4100000000001</v>
      </c>
      <c r="K335" s="29">
        <v>0</v>
      </c>
      <c r="L335" s="29">
        <v>0</v>
      </c>
      <c r="M335" s="29">
        <v>0</v>
      </c>
      <c r="N335" s="29">
        <v>0</v>
      </c>
      <c r="O335" s="29">
        <v>0</v>
      </c>
      <c r="P335" s="33">
        <v>58036.136387896564</v>
      </c>
    </row>
    <row r="336" spans="1:16" s="2" customFormat="1">
      <c r="A336" s="22">
        <v>312860</v>
      </c>
      <c r="B336" s="23">
        <v>286</v>
      </c>
      <c r="C336" s="24" t="s">
        <v>204</v>
      </c>
      <c r="D336" s="25">
        <v>10706.17</v>
      </c>
      <c r="E336" s="25">
        <v>8491.9600674395806</v>
      </c>
      <c r="F336" s="25">
        <v>9833.58</v>
      </c>
      <c r="G336" s="25">
        <v>11370.13</v>
      </c>
      <c r="H336" s="25">
        <v>12484.18</v>
      </c>
      <c r="I336" s="25">
        <v>10869.26</v>
      </c>
      <c r="J336" s="25">
        <v>11908.22</v>
      </c>
      <c r="K336" s="25">
        <v>15428.32</v>
      </c>
      <c r="L336" s="25">
        <v>13075.43</v>
      </c>
      <c r="M336" s="25">
        <v>3045.67</v>
      </c>
      <c r="N336" s="25">
        <v>1046.83</v>
      </c>
      <c r="O336" s="25">
        <v>1239.03</v>
      </c>
      <c r="P336" s="33">
        <v>109498.78006743957</v>
      </c>
    </row>
    <row r="337" spans="1:16" s="2" customFormat="1">
      <c r="A337" s="26">
        <v>312870</v>
      </c>
      <c r="B337" s="27">
        <v>287</v>
      </c>
      <c r="C337" s="28" t="s">
        <v>682</v>
      </c>
      <c r="D337" s="29">
        <v>11950.89</v>
      </c>
      <c r="E337" s="29">
        <v>7573.0874285124801</v>
      </c>
      <c r="F337" s="29">
        <v>8769.61</v>
      </c>
      <c r="G337" s="29">
        <v>10156.74</v>
      </c>
      <c r="H337" s="29">
        <v>11155.82</v>
      </c>
      <c r="I337" s="29">
        <v>9712.74</v>
      </c>
      <c r="J337" s="29">
        <v>10874.74</v>
      </c>
      <c r="K337" s="29">
        <v>14128.83</v>
      </c>
      <c r="L337" s="29">
        <v>11974.12</v>
      </c>
      <c r="M337" s="29">
        <v>17159.47</v>
      </c>
      <c r="N337" s="29">
        <v>14471.02</v>
      </c>
      <c r="O337" s="29">
        <v>17127.82</v>
      </c>
      <c r="P337" s="33">
        <v>145054.88742851248</v>
      </c>
    </row>
    <row r="338" spans="1:16" s="2" customFormat="1">
      <c r="A338" s="22">
        <v>312880</v>
      </c>
      <c r="B338" s="23">
        <v>288</v>
      </c>
      <c r="C338" s="24" t="s">
        <v>205</v>
      </c>
      <c r="D338" s="25">
        <v>19449.060000000001</v>
      </c>
      <c r="E338" s="25">
        <v>14663.485908549899</v>
      </c>
      <c r="F338" s="25">
        <v>16914.3</v>
      </c>
      <c r="G338" s="25">
        <v>19445.29</v>
      </c>
      <c r="H338" s="25">
        <v>21324.44</v>
      </c>
      <c r="I338" s="25">
        <v>18565.98</v>
      </c>
      <c r="J338" s="25">
        <v>19847.3</v>
      </c>
      <c r="K338" s="25">
        <v>25630.79</v>
      </c>
      <c r="L338" s="25">
        <v>21721.99</v>
      </c>
      <c r="M338" s="25">
        <v>13064.2</v>
      </c>
      <c r="N338" s="25">
        <v>9265.67</v>
      </c>
      <c r="O338" s="25">
        <v>10966.8</v>
      </c>
      <c r="P338" s="33">
        <v>210859.30590854993</v>
      </c>
    </row>
    <row r="339" spans="1:16" s="2" customFormat="1">
      <c r="A339" s="26">
        <v>312890</v>
      </c>
      <c r="B339" s="27">
        <v>289</v>
      </c>
      <c r="C339" s="28" t="s">
        <v>683</v>
      </c>
      <c r="D339" s="29">
        <v>13145.98</v>
      </c>
      <c r="E339" s="29">
        <v>8339.9465584851496</v>
      </c>
      <c r="F339" s="29">
        <v>9646.57</v>
      </c>
      <c r="G339" s="29">
        <v>11172.41</v>
      </c>
      <c r="H339" s="29">
        <v>12271.4</v>
      </c>
      <c r="I339" s="29">
        <v>10684.01</v>
      </c>
      <c r="J339" s="29">
        <v>11962.21</v>
      </c>
      <c r="K339" s="29">
        <v>15541.71</v>
      </c>
      <c r="L339" s="29">
        <v>13171.53</v>
      </c>
      <c r="M339" s="29">
        <v>18875.419999999998</v>
      </c>
      <c r="N339" s="29">
        <v>15918.12</v>
      </c>
      <c r="O339" s="29">
        <v>18840.61</v>
      </c>
      <c r="P339" s="33">
        <v>159569.91655848513</v>
      </c>
    </row>
    <row r="340" spans="1:16" s="2" customFormat="1">
      <c r="A340" s="22">
        <v>312900</v>
      </c>
      <c r="B340" s="23">
        <v>290</v>
      </c>
      <c r="C340" s="24" t="s">
        <v>206</v>
      </c>
      <c r="D340" s="25">
        <v>11292.8</v>
      </c>
      <c r="E340" s="25">
        <v>8927.3923325126198</v>
      </c>
      <c r="F340" s="25">
        <v>10308.68</v>
      </c>
      <c r="G340" s="25">
        <v>3531.51</v>
      </c>
      <c r="H340" s="25">
        <v>1921.52</v>
      </c>
      <c r="I340" s="25">
        <v>1672.96</v>
      </c>
      <c r="J340" s="25">
        <v>2174.42</v>
      </c>
      <c r="K340" s="25">
        <v>2874.93</v>
      </c>
      <c r="L340" s="25">
        <v>2436.4899999999998</v>
      </c>
      <c r="M340" s="25">
        <v>2823.1</v>
      </c>
      <c r="N340" s="25">
        <v>2315.9699999999998</v>
      </c>
      <c r="O340" s="25">
        <v>2741.16</v>
      </c>
      <c r="P340" s="33">
        <v>53020.932332512617</v>
      </c>
    </row>
    <row r="341" spans="1:16" s="2" customFormat="1">
      <c r="A341" s="26">
        <v>312910</v>
      </c>
      <c r="B341" s="27">
        <v>291</v>
      </c>
      <c r="C341" s="28" t="s">
        <v>684</v>
      </c>
      <c r="D341" s="29">
        <v>12732.21</v>
      </c>
      <c r="E341" s="29">
        <v>9908.9495553098295</v>
      </c>
      <c r="F341" s="29">
        <v>11474.43</v>
      </c>
      <c r="G341" s="29">
        <v>13241.42</v>
      </c>
      <c r="H341" s="29">
        <v>14532.77</v>
      </c>
      <c r="I341" s="29">
        <v>12652.86</v>
      </c>
      <c r="J341" s="29">
        <v>3602.44</v>
      </c>
      <c r="K341" s="29">
        <v>2932.56</v>
      </c>
      <c r="L341" s="29">
        <v>2485.33</v>
      </c>
      <c r="M341" s="29">
        <v>2879.69</v>
      </c>
      <c r="N341" s="29">
        <v>2362.39</v>
      </c>
      <c r="O341" s="29">
        <v>2796.11</v>
      </c>
      <c r="P341" s="33">
        <v>91601.15955530983</v>
      </c>
    </row>
    <row r="342" spans="1:16" s="2" customFormat="1">
      <c r="A342" s="22">
        <v>312920</v>
      </c>
      <c r="B342" s="23">
        <v>292</v>
      </c>
      <c r="C342" s="24" t="s">
        <v>207</v>
      </c>
      <c r="D342" s="25">
        <v>11950.89</v>
      </c>
      <c r="E342" s="25">
        <v>7581.36932798629</v>
      </c>
      <c r="F342" s="25">
        <v>8769.61</v>
      </c>
      <c r="G342" s="25">
        <v>10156.74</v>
      </c>
      <c r="H342" s="25">
        <v>11155.82</v>
      </c>
      <c r="I342" s="25">
        <v>9712.74</v>
      </c>
      <c r="J342" s="25">
        <v>10874.74</v>
      </c>
      <c r="K342" s="25">
        <v>14128.83</v>
      </c>
      <c r="L342" s="25">
        <v>11974.12</v>
      </c>
      <c r="M342" s="25">
        <v>17159.47</v>
      </c>
      <c r="N342" s="25">
        <v>14471.02</v>
      </c>
      <c r="O342" s="25">
        <v>17127.82</v>
      </c>
      <c r="P342" s="33">
        <v>145063.16932798628</v>
      </c>
    </row>
    <row r="343" spans="1:16" s="2" customFormat="1">
      <c r="A343" s="26">
        <v>312930</v>
      </c>
      <c r="B343" s="27">
        <v>293</v>
      </c>
      <c r="C343" s="28" t="s">
        <v>208</v>
      </c>
      <c r="D343" s="29">
        <v>11950.89</v>
      </c>
      <c r="E343" s="29">
        <v>7589.2737101351404</v>
      </c>
      <c r="F343" s="29">
        <v>8769.61</v>
      </c>
      <c r="G343" s="29">
        <v>10156.74</v>
      </c>
      <c r="H343" s="29">
        <v>11155.82</v>
      </c>
      <c r="I343" s="29">
        <v>9712.74</v>
      </c>
      <c r="J343" s="29">
        <v>10874.74</v>
      </c>
      <c r="K343" s="29">
        <v>14128.83</v>
      </c>
      <c r="L343" s="29">
        <v>11974.12</v>
      </c>
      <c r="M343" s="29">
        <v>17159.47</v>
      </c>
      <c r="N343" s="29">
        <v>14471.02</v>
      </c>
      <c r="O343" s="29">
        <v>17127.82</v>
      </c>
      <c r="P343" s="33">
        <v>145071.07371013516</v>
      </c>
    </row>
    <row r="344" spans="1:16" s="2" customFormat="1">
      <c r="A344" s="22">
        <v>312940</v>
      </c>
      <c r="B344" s="23">
        <v>294</v>
      </c>
      <c r="C344" s="24" t="s">
        <v>209</v>
      </c>
      <c r="D344" s="25">
        <v>9392.4500000000007</v>
      </c>
      <c r="E344" s="25">
        <v>7601.4274939467896</v>
      </c>
      <c r="F344" s="25">
        <v>8769.61</v>
      </c>
      <c r="G344" s="25">
        <v>10156.74</v>
      </c>
      <c r="H344" s="25">
        <v>11155.82</v>
      </c>
      <c r="I344" s="25">
        <v>9712.74</v>
      </c>
      <c r="J344" s="25">
        <v>1228.4100000000001</v>
      </c>
      <c r="K344" s="25">
        <v>0</v>
      </c>
      <c r="L344" s="25">
        <v>0</v>
      </c>
      <c r="M344" s="25">
        <v>0</v>
      </c>
      <c r="N344" s="25">
        <v>0</v>
      </c>
      <c r="O344" s="25">
        <v>0</v>
      </c>
      <c r="P344" s="33">
        <v>58017.197493946791</v>
      </c>
    </row>
    <row r="345" spans="1:16" s="2" customFormat="1">
      <c r="A345" s="26">
        <v>312950</v>
      </c>
      <c r="B345" s="27">
        <v>295</v>
      </c>
      <c r="C345" s="28" t="s">
        <v>685</v>
      </c>
      <c r="D345" s="29">
        <v>12905.28</v>
      </c>
      <c r="E345" s="29">
        <v>8240.5087418740295</v>
      </c>
      <c r="F345" s="29">
        <v>9542.56</v>
      </c>
      <c r="G345" s="29">
        <v>11038.23</v>
      </c>
      <c r="H345" s="29">
        <v>12120.84</v>
      </c>
      <c r="I345" s="29">
        <v>10552.93</v>
      </c>
      <c r="J345" s="29">
        <v>11625.54</v>
      </c>
      <c r="K345" s="29">
        <v>15072.87</v>
      </c>
      <c r="L345" s="29">
        <v>12774.2</v>
      </c>
      <c r="M345" s="29">
        <v>18086.5</v>
      </c>
      <c r="N345" s="29">
        <v>15231.52</v>
      </c>
      <c r="O345" s="29">
        <v>18027.95</v>
      </c>
      <c r="P345" s="33">
        <v>155218.92874187403</v>
      </c>
    </row>
    <row r="346" spans="1:16" s="2" customFormat="1">
      <c r="A346" s="22">
        <v>312960</v>
      </c>
      <c r="B346" s="23">
        <v>296</v>
      </c>
      <c r="C346" s="24" t="s">
        <v>686</v>
      </c>
      <c r="D346" s="25">
        <v>8713.8700000000008</v>
      </c>
      <c r="E346" s="25">
        <v>6114.8813046544001</v>
      </c>
      <c r="F346" s="25">
        <v>7056.94</v>
      </c>
      <c r="G346" s="25">
        <v>8098.85</v>
      </c>
      <c r="H346" s="25">
        <v>8878.2099999999991</v>
      </c>
      <c r="I346" s="25">
        <v>7729.75</v>
      </c>
      <c r="J346" s="25">
        <v>7589</v>
      </c>
      <c r="K346" s="25">
        <v>9683.6</v>
      </c>
      <c r="L346" s="25">
        <v>8206.81</v>
      </c>
      <c r="M346" s="25">
        <v>9507.41</v>
      </c>
      <c r="N346" s="25">
        <v>7799.34</v>
      </c>
      <c r="O346" s="25">
        <v>9231.25</v>
      </c>
      <c r="P346" s="33">
        <v>98609.911304654393</v>
      </c>
    </row>
    <row r="347" spans="1:16" s="2" customFormat="1">
      <c r="A347" s="26">
        <v>312965</v>
      </c>
      <c r="B347" s="27">
        <v>798</v>
      </c>
      <c r="C347" s="28" t="s">
        <v>210</v>
      </c>
      <c r="D347" s="29">
        <v>23022.09</v>
      </c>
      <c r="E347" s="29">
        <v>17221.916578308199</v>
      </c>
      <c r="F347" s="29">
        <v>19807.59</v>
      </c>
      <c r="G347" s="29">
        <v>22824.400000000001</v>
      </c>
      <c r="H347" s="29">
        <v>25042.5</v>
      </c>
      <c r="I347" s="29">
        <v>21803.09</v>
      </c>
      <c r="J347" s="29">
        <v>22744.93</v>
      </c>
      <c r="K347" s="29">
        <v>29275.24</v>
      </c>
      <c r="L347" s="29">
        <v>24810.65</v>
      </c>
      <c r="M347" s="29">
        <v>32050.95</v>
      </c>
      <c r="N347" s="29">
        <v>26689.62</v>
      </c>
      <c r="O347" s="29">
        <v>31589.69</v>
      </c>
      <c r="P347" s="33">
        <v>296882.66657830821</v>
      </c>
    </row>
    <row r="348" spans="1:16" s="2" customFormat="1">
      <c r="A348" s="22">
        <v>312970</v>
      </c>
      <c r="B348" s="23">
        <v>297</v>
      </c>
      <c r="C348" s="24" t="s">
        <v>211</v>
      </c>
      <c r="D348" s="25">
        <v>0</v>
      </c>
      <c r="E348" s="25">
        <v>0</v>
      </c>
      <c r="F348" s="25">
        <v>0</v>
      </c>
      <c r="G348" s="25">
        <v>0</v>
      </c>
      <c r="H348" s="25">
        <v>0</v>
      </c>
      <c r="I348" s="25">
        <v>0</v>
      </c>
      <c r="J348" s="25">
        <v>0</v>
      </c>
      <c r="K348" s="25">
        <v>0</v>
      </c>
      <c r="L348" s="25">
        <v>0</v>
      </c>
      <c r="M348" s="25">
        <v>0</v>
      </c>
      <c r="N348" s="25">
        <v>0</v>
      </c>
      <c r="O348" s="25">
        <v>0</v>
      </c>
      <c r="P348" s="33">
        <v>0</v>
      </c>
    </row>
    <row r="349" spans="1:16" s="2" customFormat="1">
      <c r="A349" s="26">
        <v>312980</v>
      </c>
      <c r="B349" s="27">
        <v>298</v>
      </c>
      <c r="C349" s="28" t="s">
        <v>687</v>
      </c>
      <c r="D349" s="29">
        <v>51075.58</v>
      </c>
      <c r="E349" s="29">
        <v>34858.587514776598</v>
      </c>
      <c r="F349" s="29">
        <v>40456.06</v>
      </c>
      <c r="G349" s="29">
        <v>46293.32</v>
      </c>
      <c r="H349" s="29">
        <v>50716.24</v>
      </c>
      <c r="I349" s="29">
        <v>44155.75</v>
      </c>
      <c r="J349" s="29">
        <v>40549.919999999998</v>
      </c>
      <c r="K349" s="29">
        <v>51213.22</v>
      </c>
      <c r="L349" s="29">
        <v>43402.99</v>
      </c>
      <c r="M349" s="29">
        <v>53575.28</v>
      </c>
      <c r="N349" s="29">
        <v>44345.22</v>
      </c>
      <c r="O349" s="29">
        <v>52486.76</v>
      </c>
      <c r="P349" s="33">
        <v>553128.92751477659</v>
      </c>
    </row>
    <row r="350" spans="1:16" s="2" customFormat="1">
      <c r="A350" s="22">
        <v>312990</v>
      </c>
      <c r="B350" s="23">
        <v>299</v>
      </c>
      <c r="C350" s="24" t="s">
        <v>688</v>
      </c>
      <c r="D350" s="25">
        <v>10331.69</v>
      </c>
      <c r="E350" s="25">
        <v>8306.1679563652106</v>
      </c>
      <c r="F350" s="25">
        <v>9646.57</v>
      </c>
      <c r="G350" s="25">
        <v>11172.41</v>
      </c>
      <c r="H350" s="25">
        <v>12271.4</v>
      </c>
      <c r="I350" s="25">
        <v>10684.01</v>
      </c>
      <c r="J350" s="25">
        <v>1351.25</v>
      </c>
      <c r="K350" s="25">
        <v>0</v>
      </c>
      <c r="L350" s="25">
        <v>0</v>
      </c>
      <c r="M350" s="25">
        <v>0</v>
      </c>
      <c r="N350" s="25">
        <v>0</v>
      </c>
      <c r="O350" s="25">
        <v>0</v>
      </c>
      <c r="P350" s="33">
        <v>63763.497956365216</v>
      </c>
    </row>
    <row r="351" spans="1:16" s="2" customFormat="1">
      <c r="A351" s="26">
        <v>313000</v>
      </c>
      <c r="B351" s="27">
        <v>300</v>
      </c>
      <c r="C351" s="28" t="s">
        <v>212</v>
      </c>
      <c r="D351" s="29">
        <v>10331.69</v>
      </c>
      <c r="E351" s="29">
        <v>8330.4789968954792</v>
      </c>
      <c r="F351" s="29">
        <v>9646.57</v>
      </c>
      <c r="G351" s="29">
        <v>11172.41</v>
      </c>
      <c r="H351" s="29">
        <v>12271.4</v>
      </c>
      <c r="I351" s="29">
        <v>10684.01</v>
      </c>
      <c r="J351" s="29">
        <v>11962.21</v>
      </c>
      <c r="K351" s="29">
        <v>15541.71</v>
      </c>
      <c r="L351" s="29">
        <v>13171.53</v>
      </c>
      <c r="M351" s="29">
        <v>1946.57</v>
      </c>
      <c r="N351" s="29">
        <v>0</v>
      </c>
      <c r="O351" s="29">
        <v>0</v>
      </c>
      <c r="P351" s="33">
        <v>105058.57899689549</v>
      </c>
    </row>
    <row r="352" spans="1:16" s="2" customFormat="1">
      <c r="A352" s="22">
        <v>313005</v>
      </c>
      <c r="B352" s="23">
        <v>736</v>
      </c>
      <c r="C352" s="24" t="s">
        <v>689</v>
      </c>
      <c r="D352" s="25">
        <v>10422.86</v>
      </c>
      <c r="E352" s="25">
        <v>7289.78332078105</v>
      </c>
      <c r="F352" s="25">
        <v>8440.89</v>
      </c>
      <c r="G352" s="25">
        <v>9687.1299999999992</v>
      </c>
      <c r="H352" s="25">
        <v>10619.33</v>
      </c>
      <c r="I352" s="25">
        <v>9245.65</v>
      </c>
      <c r="J352" s="25">
        <v>9077.2900000000009</v>
      </c>
      <c r="K352" s="25">
        <v>11582.66</v>
      </c>
      <c r="L352" s="25">
        <v>9816.26</v>
      </c>
      <c r="M352" s="25">
        <v>11387.71</v>
      </c>
      <c r="N352" s="25">
        <v>9343.7199999999993</v>
      </c>
      <c r="O352" s="25">
        <v>11059.18</v>
      </c>
      <c r="P352" s="33">
        <v>117972.46332078104</v>
      </c>
    </row>
    <row r="353" spans="1:16" s="2" customFormat="1">
      <c r="A353" s="26">
        <v>313010</v>
      </c>
      <c r="B353" s="27">
        <v>301</v>
      </c>
      <c r="C353" s="28" t="s">
        <v>690</v>
      </c>
      <c r="D353" s="29">
        <v>14257.24</v>
      </c>
      <c r="E353" s="29">
        <v>9185.8591975311301</v>
      </c>
      <c r="F353" s="29">
        <v>10637.48</v>
      </c>
      <c r="G353" s="29">
        <v>12286.93</v>
      </c>
      <c r="H353" s="29">
        <v>13487.85</v>
      </c>
      <c r="I353" s="29">
        <v>11743.1</v>
      </c>
      <c r="J353" s="29">
        <v>12972.29</v>
      </c>
      <c r="K353" s="29">
        <v>16824.97</v>
      </c>
      <c r="L353" s="29">
        <v>14259.09</v>
      </c>
      <c r="M353" s="29">
        <v>4417.1400000000003</v>
      </c>
      <c r="N353" s="29">
        <v>2171.94</v>
      </c>
      <c r="O353" s="29">
        <v>2570.6999999999998</v>
      </c>
      <c r="P353" s="33">
        <v>124814.58919753114</v>
      </c>
    </row>
    <row r="354" spans="1:16" s="2" customFormat="1">
      <c r="A354" s="22">
        <v>313020</v>
      </c>
      <c r="B354" s="23">
        <v>302</v>
      </c>
      <c r="C354" s="24" t="s">
        <v>213</v>
      </c>
      <c r="D354" s="25">
        <v>9682.6299999999992</v>
      </c>
      <c r="E354" s="25">
        <v>7789.9123218016102</v>
      </c>
      <c r="F354" s="25">
        <v>9004.6299999999992</v>
      </c>
      <c r="G354" s="25">
        <v>10424.76</v>
      </c>
      <c r="H354" s="25">
        <v>11449.24</v>
      </c>
      <c r="I354" s="25">
        <v>9968.2000000000007</v>
      </c>
      <c r="J354" s="25">
        <v>11103.02</v>
      </c>
      <c r="K354" s="25">
        <v>14415.87</v>
      </c>
      <c r="L354" s="25">
        <v>12217.39</v>
      </c>
      <c r="M354" s="25">
        <v>17441.330000000002</v>
      </c>
      <c r="N354" s="25">
        <v>14702.25</v>
      </c>
      <c r="O354" s="25">
        <v>17401.509999999998</v>
      </c>
      <c r="P354" s="33">
        <v>145600.7423218016</v>
      </c>
    </row>
    <row r="355" spans="1:16" s="2" customFormat="1">
      <c r="A355" s="26">
        <v>313030</v>
      </c>
      <c r="B355" s="27">
        <v>303</v>
      </c>
      <c r="C355" s="28" t="s">
        <v>214</v>
      </c>
      <c r="D355" s="29">
        <v>11950.89</v>
      </c>
      <c r="E355" s="29">
        <v>7573.1583803043204</v>
      </c>
      <c r="F355" s="29">
        <v>8769.61</v>
      </c>
      <c r="G355" s="29">
        <v>10156.74</v>
      </c>
      <c r="H355" s="29">
        <v>11155.82</v>
      </c>
      <c r="I355" s="29">
        <v>9712.74</v>
      </c>
      <c r="J355" s="29">
        <v>10874.74</v>
      </c>
      <c r="K355" s="29">
        <v>14128.83</v>
      </c>
      <c r="L355" s="29">
        <v>11974.12</v>
      </c>
      <c r="M355" s="29">
        <v>17159.47</v>
      </c>
      <c r="N355" s="29">
        <v>14471.02</v>
      </c>
      <c r="O355" s="29">
        <v>17127.82</v>
      </c>
      <c r="P355" s="33">
        <v>145054.95838030434</v>
      </c>
    </row>
    <row r="356" spans="1:16" s="2" customFormat="1">
      <c r="A356" s="22">
        <v>313040</v>
      </c>
      <c r="B356" s="23">
        <v>304</v>
      </c>
      <c r="C356" s="24" t="s">
        <v>215</v>
      </c>
      <c r="D356" s="25">
        <v>26374.37</v>
      </c>
      <c r="E356" s="25">
        <v>16797.092046033002</v>
      </c>
      <c r="F356" s="25">
        <v>19450.8</v>
      </c>
      <c r="G356" s="25">
        <v>22509.06</v>
      </c>
      <c r="H356" s="25">
        <v>24718.94</v>
      </c>
      <c r="I356" s="25">
        <v>21521.38</v>
      </c>
      <c r="J356" s="25">
        <v>23841.93</v>
      </c>
      <c r="K356" s="25">
        <v>30934.18</v>
      </c>
      <c r="L356" s="25">
        <v>26216.59</v>
      </c>
      <c r="M356" s="25">
        <v>37275.75</v>
      </c>
      <c r="N356" s="25">
        <v>31407.1</v>
      </c>
      <c r="O356" s="25">
        <v>37173.279999999999</v>
      </c>
      <c r="P356" s="33">
        <v>318220.47204603301</v>
      </c>
    </row>
    <row r="357" spans="1:16" s="2" customFormat="1">
      <c r="A357" s="26">
        <v>313050</v>
      </c>
      <c r="B357" s="27">
        <v>305</v>
      </c>
      <c r="C357" s="28" t="s">
        <v>691</v>
      </c>
      <c r="D357" s="29">
        <v>11950.89</v>
      </c>
      <c r="E357" s="29">
        <v>7593.7037025153504</v>
      </c>
      <c r="F357" s="29">
        <v>8769.61</v>
      </c>
      <c r="G357" s="29">
        <v>10156.74</v>
      </c>
      <c r="H357" s="29">
        <v>11155.82</v>
      </c>
      <c r="I357" s="29">
        <v>9712.74</v>
      </c>
      <c r="J357" s="29">
        <v>10874.74</v>
      </c>
      <c r="K357" s="29">
        <v>14128.83</v>
      </c>
      <c r="L357" s="29">
        <v>11974.12</v>
      </c>
      <c r="M357" s="29">
        <v>17159.47</v>
      </c>
      <c r="N357" s="29">
        <v>14471.02</v>
      </c>
      <c r="O357" s="29">
        <v>17127.82</v>
      </c>
      <c r="P357" s="33">
        <v>145075.50370251536</v>
      </c>
    </row>
    <row r="358" spans="1:16" s="2" customFormat="1">
      <c r="A358" s="22">
        <v>313055</v>
      </c>
      <c r="B358" s="23">
        <v>799</v>
      </c>
      <c r="C358" s="24" t="s">
        <v>692</v>
      </c>
      <c r="D358" s="25">
        <v>0</v>
      </c>
      <c r="E358" s="25">
        <v>0</v>
      </c>
      <c r="F358" s="25">
        <v>0</v>
      </c>
      <c r="G358" s="25">
        <v>0</v>
      </c>
      <c r="H358" s="25">
        <v>0</v>
      </c>
      <c r="I358" s="25">
        <v>0</v>
      </c>
      <c r="J358" s="25">
        <v>0</v>
      </c>
      <c r="K358" s="25">
        <v>0</v>
      </c>
      <c r="L358" s="25">
        <v>0</v>
      </c>
      <c r="M358" s="25">
        <v>0</v>
      </c>
      <c r="N358" s="25">
        <v>0</v>
      </c>
      <c r="O358" s="25">
        <v>0</v>
      </c>
      <c r="P358" s="33">
        <v>0</v>
      </c>
    </row>
    <row r="359" spans="1:16" s="2" customFormat="1">
      <c r="A359" s="26">
        <v>313060</v>
      </c>
      <c r="B359" s="27">
        <v>306</v>
      </c>
      <c r="C359" s="28" t="s">
        <v>216</v>
      </c>
      <c r="D359" s="29">
        <v>0</v>
      </c>
      <c r="E359" s="29">
        <v>0</v>
      </c>
      <c r="F359" s="29">
        <v>0</v>
      </c>
      <c r="G359" s="29">
        <v>0</v>
      </c>
      <c r="H359" s="29">
        <v>0</v>
      </c>
      <c r="I359" s="29">
        <v>0</v>
      </c>
      <c r="J359" s="29">
        <v>0</v>
      </c>
      <c r="K359" s="29">
        <v>0</v>
      </c>
      <c r="L359" s="29">
        <v>0</v>
      </c>
      <c r="M359" s="29">
        <v>0</v>
      </c>
      <c r="N359" s="29">
        <v>0</v>
      </c>
      <c r="O359" s="29">
        <v>0</v>
      </c>
      <c r="P359" s="33">
        <v>0</v>
      </c>
    </row>
    <row r="360" spans="1:16" s="2" customFormat="1">
      <c r="A360" s="22">
        <v>313065</v>
      </c>
      <c r="B360" s="23">
        <v>800</v>
      </c>
      <c r="C360" s="24" t="s">
        <v>217</v>
      </c>
      <c r="D360" s="25">
        <v>2246.04</v>
      </c>
      <c r="E360" s="25">
        <v>1578.8637040292101</v>
      </c>
      <c r="F360" s="25">
        <v>1818.96</v>
      </c>
      <c r="G360" s="25">
        <v>2087.5100000000002</v>
      </c>
      <c r="H360" s="25">
        <v>2288.4</v>
      </c>
      <c r="I360" s="25">
        <v>1992.38</v>
      </c>
      <c r="J360" s="25">
        <v>1956.1</v>
      </c>
      <c r="K360" s="25">
        <v>2495.9899999999998</v>
      </c>
      <c r="L360" s="25">
        <v>2115.34</v>
      </c>
      <c r="M360" s="25">
        <v>2453.98</v>
      </c>
      <c r="N360" s="25">
        <v>2013.51</v>
      </c>
      <c r="O360" s="25">
        <v>2383.1799999999998</v>
      </c>
      <c r="P360" s="33">
        <v>25430.253704029208</v>
      </c>
    </row>
    <row r="361" spans="1:16" s="2" customFormat="1">
      <c r="A361" s="26">
        <v>313070</v>
      </c>
      <c r="B361" s="27">
        <v>307</v>
      </c>
      <c r="C361" s="28" t="s">
        <v>693</v>
      </c>
      <c r="D361" s="29">
        <v>11950.89</v>
      </c>
      <c r="E361" s="29">
        <v>7569.8084033860696</v>
      </c>
      <c r="F361" s="29">
        <v>8769.61</v>
      </c>
      <c r="G361" s="29">
        <v>10156.74</v>
      </c>
      <c r="H361" s="29">
        <v>11155.82</v>
      </c>
      <c r="I361" s="29">
        <v>9712.74</v>
      </c>
      <c r="J361" s="29">
        <v>10874.74</v>
      </c>
      <c r="K361" s="29">
        <v>14128.83</v>
      </c>
      <c r="L361" s="29">
        <v>11974.12</v>
      </c>
      <c r="M361" s="29">
        <v>17159.47</v>
      </c>
      <c r="N361" s="29">
        <v>14471.02</v>
      </c>
      <c r="O361" s="29">
        <v>17127.82</v>
      </c>
      <c r="P361" s="33">
        <v>145051.60840338608</v>
      </c>
    </row>
    <row r="362" spans="1:16" s="2" customFormat="1">
      <c r="A362" s="22">
        <v>313080</v>
      </c>
      <c r="B362" s="23">
        <v>308</v>
      </c>
      <c r="C362" s="24" t="s">
        <v>694</v>
      </c>
      <c r="D362" s="25">
        <v>10331.69</v>
      </c>
      <c r="E362" s="25">
        <v>8330.4748462506996</v>
      </c>
      <c r="F362" s="25">
        <v>9646.57</v>
      </c>
      <c r="G362" s="25">
        <v>11172.41</v>
      </c>
      <c r="H362" s="25">
        <v>12271.4</v>
      </c>
      <c r="I362" s="25">
        <v>10684.01</v>
      </c>
      <c r="J362" s="25">
        <v>1351.25</v>
      </c>
      <c r="K362" s="25">
        <v>0</v>
      </c>
      <c r="L362" s="25">
        <v>0</v>
      </c>
      <c r="M362" s="25">
        <v>0</v>
      </c>
      <c r="N362" s="25">
        <v>0</v>
      </c>
      <c r="O362" s="25">
        <v>0</v>
      </c>
      <c r="P362" s="33">
        <v>63787.804846250699</v>
      </c>
    </row>
    <row r="363" spans="1:16" s="2" customFormat="1">
      <c r="A363" s="26">
        <v>313090</v>
      </c>
      <c r="B363" s="27">
        <v>309</v>
      </c>
      <c r="C363" s="28" t="s">
        <v>218</v>
      </c>
      <c r="D363" s="29">
        <v>11950.89</v>
      </c>
      <c r="E363" s="29">
        <v>7567.8566189776502</v>
      </c>
      <c r="F363" s="29">
        <v>8769.61</v>
      </c>
      <c r="G363" s="29">
        <v>10156.74</v>
      </c>
      <c r="H363" s="29">
        <v>11155.82</v>
      </c>
      <c r="I363" s="29">
        <v>9712.74</v>
      </c>
      <c r="J363" s="29">
        <v>10874.74</v>
      </c>
      <c r="K363" s="29">
        <v>14128.83</v>
      </c>
      <c r="L363" s="29">
        <v>11974.12</v>
      </c>
      <c r="M363" s="29">
        <v>17159.47</v>
      </c>
      <c r="N363" s="29">
        <v>14471.02</v>
      </c>
      <c r="O363" s="29">
        <v>17127.82</v>
      </c>
      <c r="P363" s="33">
        <v>145049.65661897766</v>
      </c>
    </row>
    <row r="364" spans="1:16" s="2" customFormat="1">
      <c r="A364" s="22">
        <v>313100</v>
      </c>
      <c r="B364" s="23">
        <v>310</v>
      </c>
      <c r="C364" s="24" t="s">
        <v>695</v>
      </c>
      <c r="D364" s="25">
        <v>0</v>
      </c>
      <c r="E364" s="25">
        <v>0</v>
      </c>
      <c r="F364" s="25">
        <v>0</v>
      </c>
      <c r="G364" s="25">
        <v>0</v>
      </c>
      <c r="H364" s="25">
        <v>0</v>
      </c>
      <c r="I364" s="25">
        <v>0</v>
      </c>
      <c r="J364" s="25">
        <v>0</v>
      </c>
      <c r="K364" s="25">
        <v>0</v>
      </c>
      <c r="L364" s="25">
        <v>0</v>
      </c>
      <c r="M364" s="25">
        <v>0</v>
      </c>
      <c r="N364" s="25">
        <v>0</v>
      </c>
      <c r="O364" s="25">
        <v>0</v>
      </c>
      <c r="P364" s="33">
        <v>0</v>
      </c>
    </row>
    <row r="365" spans="1:16" s="2" customFormat="1">
      <c r="A365" s="26">
        <v>313110</v>
      </c>
      <c r="B365" s="27">
        <v>311</v>
      </c>
      <c r="C365" s="28" t="s">
        <v>219</v>
      </c>
      <c r="D365" s="29">
        <v>0</v>
      </c>
      <c r="E365" s="29">
        <v>0</v>
      </c>
      <c r="F365" s="29">
        <v>0</v>
      </c>
      <c r="G365" s="29">
        <v>0</v>
      </c>
      <c r="H365" s="29">
        <v>0</v>
      </c>
      <c r="I365" s="29">
        <v>0</v>
      </c>
      <c r="J365" s="29">
        <v>0</v>
      </c>
      <c r="K365" s="29">
        <v>0</v>
      </c>
      <c r="L365" s="29">
        <v>0</v>
      </c>
      <c r="M365" s="29">
        <v>0</v>
      </c>
      <c r="N365" s="29">
        <v>0</v>
      </c>
      <c r="O365" s="29">
        <v>0</v>
      </c>
      <c r="P365" s="33">
        <v>0</v>
      </c>
    </row>
    <row r="366" spans="1:16" s="2" customFormat="1">
      <c r="A366" s="22">
        <v>313115</v>
      </c>
      <c r="B366" s="23">
        <v>737</v>
      </c>
      <c r="C366" s="24" t="s">
        <v>220</v>
      </c>
      <c r="D366" s="25">
        <v>37693.360000000001</v>
      </c>
      <c r="E366" s="25">
        <v>25606.471828457499</v>
      </c>
      <c r="F366" s="25">
        <v>29618.02</v>
      </c>
      <c r="G366" s="25">
        <v>33933.15</v>
      </c>
      <c r="H366" s="25">
        <v>37184.980000000003</v>
      </c>
      <c r="I366" s="25">
        <v>32374.85</v>
      </c>
      <c r="J366" s="25">
        <v>31125.89</v>
      </c>
      <c r="K366" s="25">
        <v>39592.35</v>
      </c>
      <c r="L366" s="25">
        <v>33554.35</v>
      </c>
      <c r="M366" s="25">
        <v>42163.91</v>
      </c>
      <c r="N366" s="25">
        <v>34983.75</v>
      </c>
      <c r="O366" s="25">
        <v>41406.58</v>
      </c>
      <c r="P366" s="33">
        <v>419237.66182845744</v>
      </c>
    </row>
    <row r="367" spans="1:16" s="2" customFormat="1">
      <c r="A367" s="26">
        <v>313120</v>
      </c>
      <c r="B367" s="27">
        <v>312</v>
      </c>
      <c r="C367" s="28" t="s">
        <v>221</v>
      </c>
      <c r="D367" s="29">
        <v>0</v>
      </c>
      <c r="E367" s="29">
        <v>0</v>
      </c>
      <c r="F367" s="29">
        <v>0</v>
      </c>
      <c r="G367" s="29">
        <v>0</v>
      </c>
      <c r="H367" s="29">
        <v>0</v>
      </c>
      <c r="I367" s="29">
        <v>0</v>
      </c>
      <c r="J367" s="29">
        <v>0</v>
      </c>
      <c r="K367" s="29">
        <v>0</v>
      </c>
      <c r="L367" s="29">
        <v>0</v>
      </c>
      <c r="M367" s="29">
        <v>0</v>
      </c>
      <c r="N367" s="29">
        <v>0</v>
      </c>
      <c r="O367" s="29">
        <v>0</v>
      </c>
      <c r="P367" s="33">
        <v>0</v>
      </c>
    </row>
    <row r="368" spans="1:16" s="2" customFormat="1">
      <c r="A368" s="22">
        <v>313130</v>
      </c>
      <c r="B368" s="23">
        <v>313</v>
      </c>
      <c r="C368" s="24" t="s">
        <v>222</v>
      </c>
      <c r="D368" s="25">
        <v>18924.55</v>
      </c>
      <c r="E368" s="25">
        <v>12448.0476776084</v>
      </c>
      <c r="F368" s="25">
        <v>14417.46</v>
      </c>
      <c r="G368" s="25">
        <v>16597.79</v>
      </c>
      <c r="H368" s="25">
        <v>18207.14</v>
      </c>
      <c r="I368" s="25">
        <v>15851.93</v>
      </c>
      <c r="J368" s="25">
        <v>16360.79</v>
      </c>
      <c r="K368" s="25">
        <v>21026.91</v>
      </c>
      <c r="L368" s="25">
        <v>17820.22</v>
      </c>
      <c r="M368" s="25">
        <v>23933.19</v>
      </c>
      <c r="N368" s="25">
        <v>20027.939999999999</v>
      </c>
      <c r="O368" s="25">
        <v>23704.959999999999</v>
      </c>
      <c r="P368" s="33">
        <v>219320.92767760842</v>
      </c>
    </row>
    <row r="369" spans="1:16" s="2" customFormat="1">
      <c r="A369" s="26">
        <v>313140</v>
      </c>
      <c r="B369" s="27">
        <v>314</v>
      </c>
      <c r="C369" s="28" t="s">
        <v>696</v>
      </c>
      <c r="D369" s="29">
        <v>0</v>
      </c>
      <c r="E369" s="29">
        <v>0</v>
      </c>
      <c r="F369" s="29">
        <v>0</v>
      </c>
      <c r="G369" s="29">
        <v>0</v>
      </c>
      <c r="H369" s="29">
        <v>0</v>
      </c>
      <c r="I369" s="29">
        <v>0</v>
      </c>
      <c r="J369" s="29">
        <v>0</v>
      </c>
      <c r="K369" s="29">
        <v>0</v>
      </c>
      <c r="L369" s="29">
        <v>0</v>
      </c>
      <c r="M369" s="29">
        <v>0</v>
      </c>
      <c r="N369" s="29">
        <v>0</v>
      </c>
      <c r="O369" s="29">
        <v>0</v>
      </c>
      <c r="P369" s="33">
        <v>0</v>
      </c>
    </row>
    <row r="370" spans="1:16" s="2" customFormat="1">
      <c r="A370" s="22">
        <v>313150</v>
      </c>
      <c r="B370" s="23">
        <v>315</v>
      </c>
      <c r="C370" s="24" t="s">
        <v>697</v>
      </c>
      <c r="D370" s="25">
        <v>11111.07</v>
      </c>
      <c r="E370" s="25">
        <v>8901.9383398535501</v>
      </c>
      <c r="F370" s="25">
        <v>10277.780000000001</v>
      </c>
      <c r="G370" s="25">
        <v>11892.26</v>
      </c>
      <c r="H370" s="25">
        <v>13059.46</v>
      </c>
      <c r="I370" s="25">
        <v>11370.13</v>
      </c>
      <c r="J370" s="25">
        <v>12575.33</v>
      </c>
      <c r="K370" s="25">
        <v>16312.64</v>
      </c>
      <c r="L370" s="25">
        <v>13824.9</v>
      </c>
      <c r="M370" s="25">
        <v>2703.6</v>
      </c>
      <c r="N370" s="25">
        <v>621.04</v>
      </c>
      <c r="O370" s="25">
        <v>735.06</v>
      </c>
      <c r="P370" s="33">
        <v>113385.20833985355</v>
      </c>
    </row>
    <row r="371" spans="1:16" s="2" customFormat="1">
      <c r="A371" s="26">
        <v>313160</v>
      </c>
      <c r="B371" s="27">
        <v>316</v>
      </c>
      <c r="C371" s="28" t="s">
        <v>698</v>
      </c>
      <c r="D371" s="29">
        <v>18784.900000000001</v>
      </c>
      <c r="E371" s="29">
        <v>15175.7024968816</v>
      </c>
      <c r="F371" s="29">
        <v>17539.23</v>
      </c>
      <c r="G371" s="29">
        <v>20313.47</v>
      </c>
      <c r="H371" s="29">
        <v>22311.64</v>
      </c>
      <c r="I371" s="29">
        <v>19425.48</v>
      </c>
      <c r="J371" s="29">
        <v>21749.47</v>
      </c>
      <c r="K371" s="29">
        <v>28257.65</v>
      </c>
      <c r="L371" s="29">
        <v>23948.240000000002</v>
      </c>
      <c r="M371" s="29">
        <v>34318.94</v>
      </c>
      <c r="N371" s="29">
        <v>28942.05</v>
      </c>
      <c r="O371" s="29">
        <v>34255.65</v>
      </c>
      <c r="P371" s="33">
        <v>285022.42249688157</v>
      </c>
    </row>
    <row r="372" spans="1:16" s="2" customFormat="1">
      <c r="A372" s="22">
        <v>313170</v>
      </c>
      <c r="B372" s="23">
        <v>317</v>
      </c>
      <c r="C372" s="24" t="s">
        <v>223</v>
      </c>
      <c r="D372" s="25">
        <v>29703.200000000001</v>
      </c>
      <c r="E372" s="25">
        <v>19987.1447994193</v>
      </c>
      <c r="F372" s="25">
        <v>23146.92</v>
      </c>
      <c r="G372" s="25">
        <v>26553.23</v>
      </c>
      <c r="H372" s="25">
        <v>29105.84</v>
      </c>
      <c r="I372" s="25">
        <v>25340.799999999999</v>
      </c>
      <c r="J372" s="25">
        <v>16539.169999999998</v>
      </c>
      <c r="K372" s="25">
        <v>19530.419999999998</v>
      </c>
      <c r="L372" s="25">
        <v>16551.95</v>
      </c>
      <c r="M372" s="25">
        <v>19178.310000000001</v>
      </c>
      <c r="N372" s="25">
        <v>15733.18</v>
      </c>
      <c r="O372" s="25">
        <v>18621.71</v>
      </c>
      <c r="P372" s="33">
        <v>259991.87479941928</v>
      </c>
    </row>
    <row r="373" spans="1:16" s="2" customFormat="1">
      <c r="A373" s="26">
        <v>313180</v>
      </c>
      <c r="B373" s="27">
        <v>318</v>
      </c>
      <c r="C373" s="28" t="s">
        <v>699</v>
      </c>
      <c r="D373" s="29">
        <v>0</v>
      </c>
      <c r="E373" s="29">
        <v>0</v>
      </c>
      <c r="F373" s="29">
        <v>0</v>
      </c>
      <c r="G373" s="29">
        <v>0</v>
      </c>
      <c r="H373" s="29">
        <v>0</v>
      </c>
      <c r="I373" s="29">
        <v>0</v>
      </c>
      <c r="J373" s="29">
        <v>0</v>
      </c>
      <c r="K373" s="29">
        <v>0</v>
      </c>
      <c r="L373" s="29">
        <v>0</v>
      </c>
      <c r="M373" s="29">
        <v>0</v>
      </c>
      <c r="N373" s="29">
        <v>0</v>
      </c>
      <c r="O373" s="29">
        <v>0</v>
      </c>
      <c r="P373" s="33">
        <v>0</v>
      </c>
    </row>
    <row r="374" spans="1:16" s="2" customFormat="1">
      <c r="A374" s="22">
        <v>313190</v>
      </c>
      <c r="B374" s="23">
        <v>319</v>
      </c>
      <c r="C374" s="24" t="s">
        <v>224</v>
      </c>
      <c r="D374" s="25">
        <v>26716.1</v>
      </c>
      <c r="E374" s="25">
        <v>17899.574488177601</v>
      </c>
      <c r="F374" s="25">
        <v>20727.72</v>
      </c>
      <c r="G374" s="25">
        <v>23794.27</v>
      </c>
      <c r="H374" s="25">
        <v>26085.47</v>
      </c>
      <c r="I374" s="25">
        <v>22711.14</v>
      </c>
      <c r="J374" s="25">
        <v>26806.42</v>
      </c>
      <c r="K374" s="25">
        <v>35055.83</v>
      </c>
      <c r="L374" s="25">
        <v>29709.67</v>
      </c>
      <c r="M374" s="25">
        <v>22319.32</v>
      </c>
      <c r="N374" s="25">
        <v>16858.240000000002</v>
      </c>
      <c r="O374" s="25">
        <v>19953.32</v>
      </c>
      <c r="P374" s="33">
        <v>288637.0744881776</v>
      </c>
    </row>
    <row r="375" spans="1:16" s="2" customFormat="1">
      <c r="A375" s="26">
        <v>313200</v>
      </c>
      <c r="B375" s="27">
        <v>320</v>
      </c>
      <c r="C375" s="28" t="s">
        <v>225</v>
      </c>
      <c r="D375" s="29">
        <v>9576.17</v>
      </c>
      <c r="E375" s="29">
        <v>7701.6582809064603</v>
      </c>
      <c r="F375" s="29">
        <v>8918.41</v>
      </c>
      <c r="G375" s="29">
        <v>14402.41</v>
      </c>
      <c r="H375" s="29">
        <v>16767.439999999999</v>
      </c>
      <c r="I375" s="29">
        <v>14598.46</v>
      </c>
      <c r="J375" s="29">
        <v>5594.35</v>
      </c>
      <c r="K375" s="29">
        <v>5489.67</v>
      </c>
      <c r="L375" s="29">
        <v>4652.47</v>
      </c>
      <c r="M375" s="29">
        <v>5390.7</v>
      </c>
      <c r="N375" s="29">
        <v>4422.33</v>
      </c>
      <c r="O375" s="29">
        <v>5234.25</v>
      </c>
      <c r="P375" s="33">
        <v>102748.31828090646</v>
      </c>
    </row>
    <row r="376" spans="1:16" s="2" customFormat="1">
      <c r="A376" s="22">
        <v>313210</v>
      </c>
      <c r="B376" s="23">
        <v>321</v>
      </c>
      <c r="C376" s="24" t="s">
        <v>226</v>
      </c>
      <c r="D376" s="25">
        <v>99009.65</v>
      </c>
      <c r="E376" s="25">
        <v>69257.390979085598</v>
      </c>
      <c r="F376" s="25">
        <v>80185.39</v>
      </c>
      <c r="G376" s="25">
        <v>91611.54</v>
      </c>
      <c r="H376" s="25">
        <v>100330.41</v>
      </c>
      <c r="I376" s="25">
        <v>87352</v>
      </c>
      <c r="J376" s="25">
        <v>82231.3</v>
      </c>
      <c r="K376" s="25">
        <v>104261.42</v>
      </c>
      <c r="L376" s="25">
        <v>88361.13</v>
      </c>
      <c r="M376" s="25">
        <v>102416.69</v>
      </c>
      <c r="N376" s="25">
        <v>84023.1</v>
      </c>
      <c r="O376" s="25">
        <v>99449.279999999999</v>
      </c>
      <c r="P376" s="33">
        <v>1088489.3009790855</v>
      </c>
    </row>
    <row r="377" spans="1:16" s="2" customFormat="1">
      <c r="A377" s="26">
        <v>313220</v>
      </c>
      <c r="B377" s="27">
        <v>322</v>
      </c>
      <c r="C377" s="28" t="s">
        <v>227</v>
      </c>
      <c r="D377" s="29">
        <v>11950.89</v>
      </c>
      <c r="E377" s="29">
        <v>7588.8919453389099</v>
      </c>
      <c r="F377" s="29">
        <v>8769.61</v>
      </c>
      <c r="G377" s="29">
        <v>10156.74</v>
      </c>
      <c r="H377" s="29">
        <v>11155.82</v>
      </c>
      <c r="I377" s="29">
        <v>9712.74</v>
      </c>
      <c r="J377" s="29">
        <v>10874.74</v>
      </c>
      <c r="K377" s="29">
        <v>14128.83</v>
      </c>
      <c r="L377" s="29">
        <v>11974.12</v>
      </c>
      <c r="M377" s="29">
        <v>17159.47</v>
      </c>
      <c r="N377" s="29">
        <v>14471.02</v>
      </c>
      <c r="O377" s="29">
        <v>17127.82</v>
      </c>
      <c r="P377" s="33">
        <v>145070.69194533891</v>
      </c>
    </row>
    <row r="378" spans="1:16" s="2" customFormat="1">
      <c r="A378" s="22">
        <v>313230</v>
      </c>
      <c r="B378" s="23">
        <v>323</v>
      </c>
      <c r="C378" s="24" t="s">
        <v>700</v>
      </c>
      <c r="D378" s="25">
        <v>7190.46</v>
      </c>
      <c r="E378" s="25">
        <v>5028.3565534447398</v>
      </c>
      <c r="F378" s="25">
        <v>5823.43</v>
      </c>
      <c r="G378" s="25">
        <v>6641.29</v>
      </c>
      <c r="H378" s="25">
        <v>7270.54</v>
      </c>
      <c r="I378" s="25">
        <v>6330.04</v>
      </c>
      <c r="J378" s="25">
        <v>5303.44</v>
      </c>
      <c r="K378" s="25">
        <v>6595.27</v>
      </c>
      <c r="L378" s="25">
        <v>5589.46</v>
      </c>
      <c r="M378" s="25">
        <v>6476.36</v>
      </c>
      <c r="N378" s="25">
        <v>5312.97</v>
      </c>
      <c r="O378" s="25">
        <v>6288.4</v>
      </c>
      <c r="P378" s="33">
        <v>73850.01655344473</v>
      </c>
    </row>
    <row r="379" spans="1:16" s="2" customFormat="1">
      <c r="A379" s="26">
        <v>313240</v>
      </c>
      <c r="B379" s="27">
        <v>324</v>
      </c>
      <c r="C379" s="28" t="s">
        <v>701</v>
      </c>
      <c r="D379" s="29">
        <v>13180.41</v>
      </c>
      <c r="E379" s="29">
        <v>8431.0394461677497</v>
      </c>
      <c r="F379" s="29">
        <v>9765.3799999999992</v>
      </c>
      <c r="G379" s="29">
        <v>11292.35</v>
      </c>
      <c r="H379" s="29">
        <v>12399.03</v>
      </c>
      <c r="I379" s="29">
        <v>10795.13</v>
      </c>
      <c r="J379" s="29">
        <v>11841.97</v>
      </c>
      <c r="K379" s="29">
        <v>15345.02</v>
      </c>
      <c r="L379" s="29">
        <v>13004.84</v>
      </c>
      <c r="M379" s="29">
        <v>18353.73</v>
      </c>
      <c r="N379" s="29">
        <v>15450.75</v>
      </c>
      <c r="O379" s="29">
        <v>18287.43</v>
      </c>
      <c r="P379" s="33">
        <v>158147.07944616774</v>
      </c>
    </row>
    <row r="380" spans="1:16" s="2" customFormat="1">
      <c r="A380" s="22">
        <v>313250</v>
      </c>
      <c r="B380" s="23">
        <v>325</v>
      </c>
      <c r="C380" s="24" t="s">
        <v>228</v>
      </c>
      <c r="D380" s="25">
        <v>16345.06</v>
      </c>
      <c r="E380" s="25">
        <v>11397.057582396201</v>
      </c>
      <c r="F380" s="25">
        <v>13237.6</v>
      </c>
      <c r="G380" s="25">
        <v>15096.76</v>
      </c>
      <c r="H380" s="25">
        <v>16527.14</v>
      </c>
      <c r="I380" s="25">
        <v>14389.25</v>
      </c>
      <c r="J380" s="25">
        <v>13034.02</v>
      </c>
      <c r="K380" s="25">
        <v>16425.189999999999</v>
      </c>
      <c r="L380" s="25">
        <v>13920.28</v>
      </c>
      <c r="M380" s="25">
        <v>31518.94</v>
      </c>
      <c r="N380" s="25">
        <v>27702.73</v>
      </c>
      <c r="O380" s="25">
        <v>32788.800000000003</v>
      </c>
      <c r="P380" s="33">
        <v>222382.82758239622</v>
      </c>
    </row>
    <row r="381" spans="1:16" s="2" customFormat="1">
      <c r="A381" s="26">
        <v>313260</v>
      </c>
      <c r="B381" s="27">
        <v>326</v>
      </c>
      <c r="C381" s="28" t="s">
        <v>477</v>
      </c>
      <c r="D381" s="29">
        <v>23525.63</v>
      </c>
      <c r="E381" s="29">
        <v>17580.819203450199</v>
      </c>
      <c r="F381" s="29">
        <v>20215.849999999999</v>
      </c>
      <c r="G381" s="29">
        <v>23210.51</v>
      </c>
      <c r="H381" s="29">
        <v>25446.400000000001</v>
      </c>
      <c r="I381" s="29">
        <v>22154.74</v>
      </c>
      <c r="J381" s="29">
        <v>21993.07</v>
      </c>
      <c r="K381" s="29">
        <v>28108.86</v>
      </c>
      <c r="L381" s="29">
        <v>23822.14</v>
      </c>
      <c r="M381" s="29">
        <v>15497.6</v>
      </c>
      <c r="N381" s="29">
        <v>11261.94</v>
      </c>
      <c r="O381" s="29">
        <v>13329.57</v>
      </c>
      <c r="P381" s="33">
        <v>246147.12920345025</v>
      </c>
    </row>
    <row r="382" spans="1:16" s="2" customFormat="1">
      <c r="A382" s="22">
        <v>313270</v>
      </c>
      <c r="B382" s="23">
        <v>327</v>
      </c>
      <c r="C382" s="24" t="s">
        <v>229</v>
      </c>
      <c r="D382" s="25">
        <v>11950.89</v>
      </c>
      <c r="E382" s="25">
        <v>7561.0410800239697</v>
      </c>
      <c r="F382" s="25">
        <v>8769.61</v>
      </c>
      <c r="G382" s="25">
        <v>10156.74</v>
      </c>
      <c r="H382" s="25">
        <v>11155.82</v>
      </c>
      <c r="I382" s="25">
        <v>9712.74</v>
      </c>
      <c r="J382" s="25">
        <v>10874.74</v>
      </c>
      <c r="K382" s="25">
        <v>14128.83</v>
      </c>
      <c r="L382" s="25">
        <v>11974.12</v>
      </c>
      <c r="M382" s="25">
        <v>17159.47</v>
      </c>
      <c r="N382" s="25">
        <v>14471.02</v>
      </c>
      <c r="O382" s="25">
        <v>17127.82</v>
      </c>
      <c r="P382" s="33">
        <v>145042.84108002397</v>
      </c>
    </row>
    <row r="383" spans="1:16" s="2" customFormat="1">
      <c r="A383" s="26">
        <v>313280</v>
      </c>
      <c r="B383" s="27">
        <v>328</v>
      </c>
      <c r="C383" s="28" t="s">
        <v>702</v>
      </c>
      <c r="D383" s="29">
        <v>21420.2</v>
      </c>
      <c r="E383" s="29">
        <v>14981.070251639399</v>
      </c>
      <c r="F383" s="29">
        <v>17347.87</v>
      </c>
      <c r="G383" s="29">
        <v>19784.25</v>
      </c>
      <c r="H383" s="29">
        <v>21658.75</v>
      </c>
      <c r="I383" s="29">
        <v>18857.05</v>
      </c>
      <c r="J383" s="29">
        <v>18629.95</v>
      </c>
      <c r="K383" s="29">
        <v>23793.83</v>
      </c>
      <c r="L383" s="29">
        <v>20165.169999999998</v>
      </c>
      <c r="M383" s="29">
        <v>23364.85</v>
      </c>
      <c r="N383" s="29">
        <v>19167.669999999998</v>
      </c>
      <c r="O383" s="29">
        <v>22686.75</v>
      </c>
      <c r="P383" s="33">
        <v>241857.41025163943</v>
      </c>
    </row>
    <row r="384" spans="1:16" s="2" customFormat="1">
      <c r="A384" s="22">
        <v>313290</v>
      </c>
      <c r="B384" s="23">
        <v>329</v>
      </c>
      <c r="C384" s="24" t="s">
        <v>230</v>
      </c>
      <c r="D384" s="25">
        <v>0</v>
      </c>
      <c r="E384" s="25">
        <v>0</v>
      </c>
      <c r="F384" s="25">
        <v>0</v>
      </c>
      <c r="G384" s="25">
        <v>0</v>
      </c>
      <c r="H384" s="25">
        <v>0</v>
      </c>
      <c r="I384" s="25">
        <v>0</v>
      </c>
      <c r="J384" s="25">
        <v>0</v>
      </c>
      <c r="K384" s="25">
        <v>0</v>
      </c>
      <c r="L384" s="25">
        <v>0</v>
      </c>
      <c r="M384" s="25">
        <v>0</v>
      </c>
      <c r="N384" s="25">
        <v>0</v>
      </c>
      <c r="O384" s="25">
        <v>0</v>
      </c>
      <c r="P384" s="33">
        <v>0</v>
      </c>
    </row>
    <row r="385" spans="1:16" s="2" customFormat="1">
      <c r="A385" s="26">
        <v>313300</v>
      </c>
      <c r="B385" s="27">
        <v>330</v>
      </c>
      <c r="C385" s="28" t="s">
        <v>231</v>
      </c>
      <c r="D385" s="29">
        <v>68794.28</v>
      </c>
      <c r="E385" s="29">
        <v>48050.230361182199</v>
      </c>
      <c r="F385" s="29">
        <v>55715.37</v>
      </c>
      <c r="G385" s="29">
        <v>63540.19</v>
      </c>
      <c r="H385" s="29">
        <v>69560.44</v>
      </c>
      <c r="I385" s="29">
        <v>60562.33</v>
      </c>
      <c r="J385" s="29">
        <v>66301.22</v>
      </c>
      <c r="K385" s="29">
        <v>85891.520000000004</v>
      </c>
      <c r="L385" s="29">
        <v>72792.710000000006</v>
      </c>
      <c r="M385" s="29">
        <v>87628.36</v>
      </c>
      <c r="N385" s="29">
        <v>72281.13</v>
      </c>
      <c r="O385" s="29">
        <v>85551.54</v>
      </c>
      <c r="P385" s="33">
        <v>836669.32036118221</v>
      </c>
    </row>
    <row r="386" spans="1:16" s="2" customFormat="1">
      <c r="A386" s="22">
        <v>313310</v>
      </c>
      <c r="B386" s="23">
        <v>331</v>
      </c>
      <c r="C386" s="24" t="s">
        <v>232</v>
      </c>
      <c r="D386" s="25">
        <v>21782.69</v>
      </c>
      <c r="E386" s="25">
        <v>14433.913736988599</v>
      </c>
      <c r="F386" s="25">
        <v>16732.23</v>
      </c>
      <c r="G386" s="25">
        <v>19237.64</v>
      </c>
      <c r="H386" s="25">
        <v>21097.119999999999</v>
      </c>
      <c r="I386" s="25">
        <v>18368.060000000001</v>
      </c>
      <c r="J386" s="25">
        <v>18683.900000000001</v>
      </c>
      <c r="K386" s="25">
        <v>23963.439999999999</v>
      </c>
      <c r="L386" s="25">
        <v>20308.919999999998</v>
      </c>
      <c r="M386" s="25">
        <v>26816.78</v>
      </c>
      <c r="N386" s="25">
        <v>22393.52</v>
      </c>
      <c r="O386" s="25">
        <v>26504.85</v>
      </c>
      <c r="P386" s="33">
        <v>250323.06373698861</v>
      </c>
    </row>
    <row r="387" spans="1:16" s="2" customFormat="1">
      <c r="A387" s="26">
        <v>313320</v>
      </c>
      <c r="B387" s="27">
        <v>332</v>
      </c>
      <c r="C387" s="28" t="s">
        <v>233</v>
      </c>
      <c r="D387" s="29">
        <v>9392.4500000000007</v>
      </c>
      <c r="E387" s="29">
        <v>7608.7093553702798</v>
      </c>
      <c r="F387" s="29">
        <v>8769.61</v>
      </c>
      <c r="G387" s="29">
        <v>10156.74</v>
      </c>
      <c r="H387" s="29">
        <v>11155.82</v>
      </c>
      <c r="I387" s="29">
        <v>9712.74</v>
      </c>
      <c r="J387" s="29">
        <v>10874.74</v>
      </c>
      <c r="K387" s="29">
        <v>14128.83</v>
      </c>
      <c r="L387" s="29">
        <v>11974.12</v>
      </c>
      <c r="M387" s="29">
        <v>17159.47</v>
      </c>
      <c r="N387" s="29">
        <v>14471.02</v>
      </c>
      <c r="O387" s="29">
        <v>17127.82</v>
      </c>
      <c r="P387" s="33">
        <v>142532.06935537027</v>
      </c>
    </row>
    <row r="388" spans="1:16" s="2" customFormat="1">
      <c r="A388" s="22">
        <v>313330</v>
      </c>
      <c r="B388" s="23">
        <v>333</v>
      </c>
      <c r="C388" s="24" t="s">
        <v>234</v>
      </c>
      <c r="D388" s="25">
        <v>11914.67</v>
      </c>
      <c r="E388" s="25">
        <v>8326.9444674254501</v>
      </c>
      <c r="F388" s="25">
        <v>9649.11</v>
      </c>
      <c r="G388" s="25">
        <v>11073.74</v>
      </c>
      <c r="H388" s="25">
        <v>12139.37</v>
      </c>
      <c r="I388" s="25">
        <v>10569.06</v>
      </c>
      <c r="J388" s="25">
        <v>10376.61</v>
      </c>
      <c r="K388" s="25">
        <v>13240.6</v>
      </c>
      <c r="L388" s="25">
        <v>11221.35</v>
      </c>
      <c r="M388" s="25">
        <v>13017.74</v>
      </c>
      <c r="N388" s="25">
        <v>10681.18</v>
      </c>
      <c r="O388" s="25">
        <v>12642.19</v>
      </c>
      <c r="P388" s="33">
        <v>134852.56446742549</v>
      </c>
    </row>
    <row r="389" spans="1:16" s="2" customFormat="1">
      <c r="A389" s="26">
        <v>313340</v>
      </c>
      <c r="B389" s="27">
        <v>334</v>
      </c>
      <c r="C389" s="28" t="s">
        <v>235</v>
      </c>
      <c r="D389" s="29">
        <v>9392.4500000000007</v>
      </c>
      <c r="E389" s="29">
        <v>7567.3423784398801</v>
      </c>
      <c r="F389" s="29">
        <v>8769.61</v>
      </c>
      <c r="G389" s="29">
        <v>10156.74</v>
      </c>
      <c r="H389" s="29">
        <v>11155.82</v>
      </c>
      <c r="I389" s="29">
        <v>9712.74</v>
      </c>
      <c r="J389" s="29">
        <v>1228.4100000000001</v>
      </c>
      <c r="K389" s="29">
        <v>0</v>
      </c>
      <c r="L389" s="29">
        <v>0</v>
      </c>
      <c r="M389" s="29">
        <v>0</v>
      </c>
      <c r="N389" s="29">
        <v>0</v>
      </c>
      <c r="O389" s="29">
        <v>0</v>
      </c>
      <c r="P389" s="33">
        <v>57983.112378439881</v>
      </c>
    </row>
    <row r="390" spans="1:16" s="2" customFormat="1">
      <c r="A390" s="22">
        <v>313350</v>
      </c>
      <c r="B390" s="23">
        <v>335</v>
      </c>
      <c r="C390" s="24" t="s">
        <v>236</v>
      </c>
      <c r="D390" s="25">
        <v>9677.8700000000008</v>
      </c>
      <c r="E390" s="25">
        <v>7764.47532730081</v>
      </c>
      <c r="F390" s="25">
        <v>9000.77</v>
      </c>
      <c r="G390" s="25">
        <v>2039.92</v>
      </c>
      <c r="H390" s="25">
        <v>288.60000000000002</v>
      </c>
      <c r="I390" s="25">
        <v>251.27</v>
      </c>
      <c r="J390" s="25">
        <v>224.54</v>
      </c>
      <c r="K390" s="25">
        <v>282.33</v>
      </c>
      <c r="L390" s="25">
        <v>239.27</v>
      </c>
      <c r="M390" s="25">
        <v>277.24</v>
      </c>
      <c r="N390" s="25">
        <v>227.44</v>
      </c>
      <c r="O390" s="25">
        <v>269.19</v>
      </c>
      <c r="P390" s="33">
        <v>30542.915327300816</v>
      </c>
    </row>
    <row r="391" spans="1:16" s="2" customFormat="1">
      <c r="A391" s="26">
        <v>313360</v>
      </c>
      <c r="B391" s="27">
        <v>336</v>
      </c>
      <c r="C391" s="28" t="s">
        <v>237</v>
      </c>
      <c r="D391" s="29">
        <v>39725.620000000003</v>
      </c>
      <c r="E391" s="29">
        <v>28825.6319797697</v>
      </c>
      <c r="F391" s="29">
        <v>33335.96</v>
      </c>
      <c r="G391" s="29">
        <v>38173.25</v>
      </c>
      <c r="H391" s="29">
        <v>41826.82</v>
      </c>
      <c r="I391" s="29">
        <v>36416.239999999998</v>
      </c>
      <c r="J391" s="29">
        <v>34737.33</v>
      </c>
      <c r="K391" s="29">
        <v>44133.31</v>
      </c>
      <c r="L391" s="29">
        <v>37402.800000000003</v>
      </c>
      <c r="M391" s="29">
        <v>31233.15</v>
      </c>
      <c r="N391" s="29">
        <v>24170.81</v>
      </c>
      <c r="O391" s="29">
        <v>28608.44</v>
      </c>
      <c r="P391" s="33">
        <v>418589.36197976972</v>
      </c>
    </row>
    <row r="392" spans="1:16" s="2" customFormat="1">
      <c r="A392" s="22">
        <v>313370</v>
      </c>
      <c r="B392" s="23">
        <v>337</v>
      </c>
      <c r="C392" s="24" t="s">
        <v>703</v>
      </c>
      <c r="D392" s="25">
        <v>11950.89</v>
      </c>
      <c r="E392" s="25">
        <v>7572.2891350769896</v>
      </c>
      <c r="F392" s="25">
        <v>8769.61</v>
      </c>
      <c r="G392" s="25">
        <v>10156.74</v>
      </c>
      <c r="H392" s="25">
        <v>11155.82</v>
      </c>
      <c r="I392" s="25">
        <v>9712.74</v>
      </c>
      <c r="J392" s="25">
        <v>10874.74</v>
      </c>
      <c r="K392" s="25">
        <v>14128.83</v>
      </c>
      <c r="L392" s="25">
        <v>11974.12</v>
      </c>
      <c r="M392" s="25">
        <v>17159.47</v>
      </c>
      <c r="N392" s="25">
        <v>14471.02</v>
      </c>
      <c r="O392" s="25">
        <v>17127.82</v>
      </c>
      <c r="P392" s="33">
        <v>145054.089135077</v>
      </c>
    </row>
    <row r="393" spans="1:16" s="2" customFormat="1">
      <c r="A393" s="26">
        <v>313375</v>
      </c>
      <c r="B393" s="27">
        <v>723</v>
      </c>
      <c r="C393" s="28" t="s">
        <v>704</v>
      </c>
      <c r="D393" s="29">
        <v>9392.4500000000007</v>
      </c>
      <c r="E393" s="29">
        <v>7580.73896725538</v>
      </c>
      <c r="F393" s="29">
        <v>8769.61</v>
      </c>
      <c r="G393" s="29">
        <v>10156.74</v>
      </c>
      <c r="H393" s="29">
        <v>11155.82</v>
      </c>
      <c r="I393" s="29">
        <v>9712.74</v>
      </c>
      <c r="J393" s="29">
        <v>1228.4100000000001</v>
      </c>
      <c r="K393" s="29">
        <v>0</v>
      </c>
      <c r="L393" s="29">
        <v>0</v>
      </c>
      <c r="M393" s="29">
        <v>0</v>
      </c>
      <c r="N393" s="29">
        <v>0</v>
      </c>
      <c r="O393" s="29">
        <v>0</v>
      </c>
      <c r="P393" s="33">
        <v>57996.50896725538</v>
      </c>
    </row>
    <row r="394" spans="1:16" s="2" customFormat="1">
      <c r="A394" s="22">
        <v>313380</v>
      </c>
      <c r="B394" s="23">
        <v>338</v>
      </c>
      <c r="C394" s="24" t="s">
        <v>705</v>
      </c>
      <c r="D394" s="25">
        <v>12478.36</v>
      </c>
      <c r="E394" s="25">
        <v>7940.5463328487704</v>
      </c>
      <c r="F394" s="25">
        <v>9196.7999999999993</v>
      </c>
      <c r="G394" s="25">
        <v>2263.48</v>
      </c>
      <c r="H394" s="25">
        <v>533.34</v>
      </c>
      <c r="I394" s="25">
        <v>464.35</v>
      </c>
      <c r="J394" s="25">
        <v>414.95</v>
      </c>
      <c r="K394" s="25">
        <v>521.75</v>
      </c>
      <c r="L394" s="25">
        <v>442.18</v>
      </c>
      <c r="M394" s="25">
        <v>512.35</v>
      </c>
      <c r="N394" s="25">
        <v>420.31</v>
      </c>
      <c r="O394" s="25">
        <v>497.48</v>
      </c>
      <c r="P394" s="33">
        <v>35685.896332848766</v>
      </c>
    </row>
    <row r="395" spans="1:16" s="2" customFormat="1">
      <c r="A395" s="26">
        <v>313390</v>
      </c>
      <c r="B395" s="27">
        <v>339</v>
      </c>
      <c r="C395" s="28" t="s">
        <v>238</v>
      </c>
      <c r="D395" s="29">
        <v>10537.36</v>
      </c>
      <c r="E395" s="29">
        <v>8344.9662390473004</v>
      </c>
      <c r="F395" s="29">
        <v>9696.86</v>
      </c>
      <c r="G395" s="29">
        <v>11214.21</v>
      </c>
      <c r="H395" s="29">
        <v>12313.48</v>
      </c>
      <c r="I395" s="29">
        <v>10720.65</v>
      </c>
      <c r="J395" s="29">
        <v>11775.42</v>
      </c>
      <c r="K395" s="29">
        <v>15261.33</v>
      </c>
      <c r="L395" s="29">
        <v>12933.91</v>
      </c>
      <c r="M395" s="29">
        <v>2881.69</v>
      </c>
      <c r="N395" s="29">
        <v>912.32</v>
      </c>
      <c r="O395" s="29">
        <v>1079.81</v>
      </c>
      <c r="P395" s="33">
        <v>107672.00623904732</v>
      </c>
    </row>
    <row r="396" spans="1:16" s="2" customFormat="1">
      <c r="A396" s="22">
        <v>313400</v>
      </c>
      <c r="B396" s="23">
        <v>340</v>
      </c>
      <c r="C396" s="24" t="s">
        <v>239</v>
      </c>
      <c r="D396" s="25">
        <v>15295.07</v>
      </c>
      <c r="E396" s="25">
        <v>10660.311468631</v>
      </c>
      <c r="F396" s="25">
        <v>12382.88</v>
      </c>
      <c r="G396" s="25">
        <v>14210.87</v>
      </c>
      <c r="H396" s="25">
        <v>15578.32</v>
      </c>
      <c r="I396" s="25">
        <v>13563.16</v>
      </c>
      <c r="J396" s="25">
        <v>13312.62</v>
      </c>
      <c r="K396" s="25">
        <v>16986.29</v>
      </c>
      <c r="L396" s="25">
        <v>14395.81</v>
      </c>
      <c r="M396" s="25">
        <v>16700.330000000002</v>
      </c>
      <c r="N396" s="25">
        <v>13702.77</v>
      </c>
      <c r="O396" s="25">
        <v>16218.52</v>
      </c>
      <c r="P396" s="33">
        <v>173006.95146863098</v>
      </c>
    </row>
    <row r="397" spans="1:16" s="2" customFormat="1">
      <c r="A397" s="26">
        <v>313410</v>
      </c>
      <c r="B397" s="27">
        <v>341</v>
      </c>
      <c r="C397" s="28" t="s">
        <v>240</v>
      </c>
      <c r="D397" s="29">
        <v>11734.33</v>
      </c>
      <c r="E397" s="29">
        <v>9346.9463576157104</v>
      </c>
      <c r="F397" s="29">
        <v>10782.55</v>
      </c>
      <c r="G397" s="29">
        <v>12467.92</v>
      </c>
      <c r="H397" s="29">
        <v>13689.66</v>
      </c>
      <c r="I397" s="29">
        <v>11918.81</v>
      </c>
      <c r="J397" s="29">
        <v>12811.5</v>
      </c>
      <c r="K397" s="29">
        <v>16556.91</v>
      </c>
      <c r="L397" s="29">
        <v>14031.91</v>
      </c>
      <c r="M397" s="29">
        <v>19872.310000000001</v>
      </c>
      <c r="N397" s="29">
        <v>16735.939999999999</v>
      </c>
      <c r="O397" s="29">
        <v>19808.57</v>
      </c>
      <c r="P397" s="33">
        <v>169757.35635761573</v>
      </c>
    </row>
    <row r="398" spans="1:16" s="2" customFormat="1">
      <c r="A398" s="22">
        <v>313420</v>
      </c>
      <c r="B398" s="23">
        <v>342</v>
      </c>
      <c r="C398" s="24" t="s">
        <v>241</v>
      </c>
      <c r="D398" s="25">
        <v>3299.16</v>
      </c>
      <c r="E398" s="25">
        <v>2305.7207566529901</v>
      </c>
      <c r="F398" s="25">
        <v>2671.93</v>
      </c>
      <c r="G398" s="25">
        <v>3047.19</v>
      </c>
      <c r="H398" s="25">
        <v>3335.9</v>
      </c>
      <c r="I398" s="25">
        <v>2904.38</v>
      </c>
      <c r="J398" s="25">
        <v>2340.75</v>
      </c>
      <c r="K398" s="25">
        <v>2890.45</v>
      </c>
      <c r="L398" s="25">
        <v>2449.64</v>
      </c>
      <c r="M398" s="25">
        <v>2838.34</v>
      </c>
      <c r="N398" s="25">
        <v>2328.4699999999998</v>
      </c>
      <c r="O398" s="25">
        <v>2755.96</v>
      </c>
      <c r="P398" s="33">
        <v>33167.890756652996</v>
      </c>
    </row>
    <row r="399" spans="1:16" s="2" customFormat="1">
      <c r="A399" s="26">
        <v>313430</v>
      </c>
      <c r="B399" s="27">
        <v>343</v>
      </c>
      <c r="C399" s="28" t="s">
        <v>242</v>
      </c>
      <c r="D399" s="29">
        <v>11950.89</v>
      </c>
      <c r="E399" s="29">
        <v>7573.1702785994503</v>
      </c>
      <c r="F399" s="29">
        <v>8769.61</v>
      </c>
      <c r="G399" s="29">
        <v>10156.74</v>
      </c>
      <c r="H399" s="29">
        <v>11155.82</v>
      </c>
      <c r="I399" s="29">
        <v>9712.74</v>
      </c>
      <c r="J399" s="29">
        <v>10874.74</v>
      </c>
      <c r="K399" s="29">
        <v>14128.83</v>
      </c>
      <c r="L399" s="29">
        <v>11974.12</v>
      </c>
      <c r="M399" s="29">
        <v>17159.47</v>
      </c>
      <c r="N399" s="29">
        <v>14471.02</v>
      </c>
      <c r="O399" s="29">
        <v>17127.82</v>
      </c>
      <c r="P399" s="33">
        <v>145054.97027859945</v>
      </c>
    </row>
    <row r="400" spans="1:16" s="2" customFormat="1">
      <c r="A400" s="22">
        <v>313440</v>
      </c>
      <c r="B400" s="23">
        <v>344</v>
      </c>
      <c r="C400" s="24" t="s">
        <v>243</v>
      </c>
      <c r="D400" s="25">
        <v>11950.89</v>
      </c>
      <c r="E400" s="25">
        <v>7572.1288063962002</v>
      </c>
      <c r="F400" s="25">
        <v>8769.61</v>
      </c>
      <c r="G400" s="25">
        <v>10156.74</v>
      </c>
      <c r="H400" s="25">
        <v>11155.82</v>
      </c>
      <c r="I400" s="25">
        <v>9712.74</v>
      </c>
      <c r="J400" s="25">
        <v>10874.74</v>
      </c>
      <c r="K400" s="25">
        <v>14128.83</v>
      </c>
      <c r="L400" s="25">
        <v>11974.12</v>
      </c>
      <c r="M400" s="25">
        <v>17159.47</v>
      </c>
      <c r="N400" s="25">
        <v>14471.02</v>
      </c>
      <c r="O400" s="25">
        <v>17127.82</v>
      </c>
      <c r="P400" s="33">
        <v>145053.9288063962</v>
      </c>
    </row>
    <row r="401" spans="1:16" s="2" customFormat="1">
      <c r="A401" s="26">
        <v>313450</v>
      </c>
      <c r="B401" s="27">
        <v>345</v>
      </c>
      <c r="C401" s="28" t="s">
        <v>244</v>
      </c>
      <c r="D401" s="29">
        <v>19724.14</v>
      </c>
      <c r="E401" s="29">
        <v>15903.632600707901</v>
      </c>
      <c r="F401" s="29">
        <v>18416.189999999999</v>
      </c>
      <c r="G401" s="29">
        <v>21329.14</v>
      </c>
      <c r="H401" s="29">
        <v>23427.22</v>
      </c>
      <c r="I401" s="29">
        <v>20396.75</v>
      </c>
      <c r="J401" s="29">
        <v>22836.95</v>
      </c>
      <c r="K401" s="29">
        <v>29670.53</v>
      </c>
      <c r="L401" s="29">
        <v>25145.66</v>
      </c>
      <c r="M401" s="29">
        <v>3716.17</v>
      </c>
      <c r="N401" s="29">
        <v>0</v>
      </c>
      <c r="O401" s="29">
        <v>0</v>
      </c>
      <c r="P401" s="33">
        <v>200566.38260070793</v>
      </c>
    </row>
    <row r="402" spans="1:16" s="2" customFormat="1">
      <c r="A402" s="22">
        <v>313460</v>
      </c>
      <c r="B402" s="23">
        <v>346</v>
      </c>
      <c r="C402" s="24" t="s">
        <v>245</v>
      </c>
      <c r="D402" s="25">
        <v>85101.88</v>
      </c>
      <c r="E402" s="25">
        <v>58001.3325703562</v>
      </c>
      <c r="F402" s="25">
        <v>67104.19</v>
      </c>
      <c r="G402" s="25">
        <v>76839.47</v>
      </c>
      <c r="H402" s="25">
        <v>84193.32</v>
      </c>
      <c r="I402" s="25">
        <v>73302.350000000006</v>
      </c>
      <c r="J402" s="25">
        <v>74494.880000000005</v>
      </c>
      <c r="K402" s="25">
        <v>95532.63</v>
      </c>
      <c r="L402" s="25">
        <v>80963.509999999995</v>
      </c>
      <c r="M402" s="25">
        <v>100381.03</v>
      </c>
      <c r="N402" s="25">
        <v>83136.97</v>
      </c>
      <c r="O402" s="25">
        <v>98400.46</v>
      </c>
      <c r="P402" s="33">
        <v>977452.02257035626</v>
      </c>
    </row>
    <row r="403" spans="1:16" s="2" customFormat="1">
      <c r="A403" s="26">
        <v>313470</v>
      </c>
      <c r="B403" s="27">
        <v>347</v>
      </c>
      <c r="C403" s="28" t="s">
        <v>246</v>
      </c>
      <c r="D403" s="29">
        <v>0</v>
      </c>
      <c r="E403" s="29">
        <v>0</v>
      </c>
      <c r="F403" s="29">
        <v>0</v>
      </c>
      <c r="G403" s="29">
        <v>0</v>
      </c>
      <c r="H403" s="29">
        <v>0</v>
      </c>
      <c r="I403" s="29">
        <v>0</v>
      </c>
      <c r="J403" s="29">
        <v>0</v>
      </c>
      <c r="K403" s="29">
        <v>0</v>
      </c>
      <c r="L403" s="29">
        <v>0</v>
      </c>
      <c r="M403" s="29">
        <v>0</v>
      </c>
      <c r="N403" s="29">
        <v>0</v>
      </c>
      <c r="O403" s="29">
        <v>0</v>
      </c>
      <c r="P403" s="33">
        <v>0</v>
      </c>
    </row>
    <row r="404" spans="1:16" s="2" customFormat="1">
      <c r="A404" s="22">
        <v>313480</v>
      </c>
      <c r="B404" s="23">
        <v>348</v>
      </c>
      <c r="C404" s="24" t="s">
        <v>706</v>
      </c>
      <c r="D404" s="25">
        <v>10331.69</v>
      </c>
      <c r="E404" s="25">
        <v>8351.6635022559803</v>
      </c>
      <c r="F404" s="25">
        <v>9646.57</v>
      </c>
      <c r="G404" s="25">
        <v>11172.41</v>
      </c>
      <c r="H404" s="25">
        <v>12271.4</v>
      </c>
      <c r="I404" s="25">
        <v>10684.01</v>
      </c>
      <c r="J404" s="25">
        <v>11962.21</v>
      </c>
      <c r="K404" s="25">
        <v>15541.71</v>
      </c>
      <c r="L404" s="25">
        <v>13171.53</v>
      </c>
      <c r="M404" s="25">
        <v>18875.419999999998</v>
      </c>
      <c r="N404" s="25">
        <v>15918.12</v>
      </c>
      <c r="O404" s="25">
        <v>18840.61</v>
      </c>
      <c r="P404" s="33">
        <v>156767.34350225597</v>
      </c>
    </row>
    <row r="405" spans="1:16" s="2" customFormat="1">
      <c r="A405" s="26">
        <v>313490</v>
      </c>
      <c r="B405" s="27">
        <v>349</v>
      </c>
      <c r="C405" s="28" t="s">
        <v>247</v>
      </c>
      <c r="D405" s="29">
        <v>9776.65</v>
      </c>
      <c r="E405" s="29">
        <v>7839.5733692314398</v>
      </c>
      <c r="F405" s="29">
        <v>9080.77</v>
      </c>
      <c r="G405" s="29">
        <v>10511.6</v>
      </c>
      <c r="H405" s="29">
        <v>11544.3</v>
      </c>
      <c r="I405" s="29">
        <v>10050.969999999999</v>
      </c>
      <c r="J405" s="29">
        <v>11176.98</v>
      </c>
      <c r="K405" s="29">
        <v>14508.87</v>
      </c>
      <c r="L405" s="29">
        <v>12296.21</v>
      </c>
      <c r="M405" s="29">
        <v>17532.66</v>
      </c>
      <c r="N405" s="29">
        <v>14777.17</v>
      </c>
      <c r="O405" s="29">
        <v>17490.18</v>
      </c>
      <c r="P405" s="33">
        <v>146585.93336923144</v>
      </c>
    </row>
    <row r="406" spans="1:16" s="2" customFormat="1">
      <c r="A406" s="22">
        <v>313500</v>
      </c>
      <c r="B406" s="23">
        <v>350</v>
      </c>
      <c r="C406" s="24" t="s">
        <v>707</v>
      </c>
      <c r="D406" s="25">
        <v>53870.68</v>
      </c>
      <c r="E406" s="25">
        <v>39828.941125828198</v>
      </c>
      <c r="F406" s="25">
        <v>45954.63</v>
      </c>
      <c r="G406" s="25">
        <v>52719.62</v>
      </c>
      <c r="H406" s="25">
        <v>57788.17</v>
      </c>
      <c r="I406" s="25">
        <v>50312.89</v>
      </c>
      <c r="J406" s="25">
        <v>44986</v>
      </c>
      <c r="K406" s="25">
        <v>56570.11</v>
      </c>
      <c r="L406" s="25">
        <v>47942.94</v>
      </c>
      <c r="M406" s="25">
        <v>62120.959999999999</v>
      </c>
      <c r="N406" s="25">
        <v>51749.8</v>
      </c>
      <c r="O406" s="25">
        <v>61250.79</v>
      </c>
      <c r="P406" s="33">
        <v>625095.53112582827</v>
      </c>
    </row>
    <row r="407" spans="1:16" s="2" customFormat="1">
      <c r="A407" s="26">
        <v>313505</v>
      </c>
      <c r="B407" s="27">
        <v>738</v>
      </c>
      <c r="C407" s="28" t="s">
        <v>708</v>
      </c>
      <c r="D407" s="29">
        <v>50282.1</v>
      </c>
      <c r="E407" s="29">
        <v>35133.902676307203</v>
      </c>
      <c r="F407" s="29">
        <v>40718.550000000003</v>
      </c>
      <c r="G407" s="29">
        <v>46699.05</v>
      </c>
      <c r="H407" s="29">
        <v>51185.56</v>
      </c>
      <c r="I407" s="29">
        <v>44564.37</v>
      </c>
      <c r="J407" s="29">
        <v>43856.21</v>
      </c>
      <c r="K407" s="29">
        <v>55980.19</v>
      </c>
      <c r="L407" s="29">
        <v>47442.99</v>
      </c>
      <c r="M407" s="29">
        <v>54985.51</v>
      </c>
      <c r="N407" s="29">
        <v>45109.84</v>
      </c>
      <c r="O407" s="29">
        <v>53391.76</v>
      </c>
      <c r="P407" s="33">
        <v>569350.03267630725</v>
      </c>
    </row>
    <row r="408" spans="1:16" s="2" customFormat="1">
      <c r="A408" s="22">
        <v>313507</v>
      </c>
      <c r="B408" s="23">
        <v>739</v>
      </c>
      <c r="C408" s="24" t="s">
        <v>248</v>
      </c>
      <c r="D408" s="25">
        <v>0</v>
      </c>
      <c r="E408" s="25">
        <v>0</v>
      </c>
      <c r="F408" s="25">
        <v>0</v>
      </c>
      <c r="G408" s="25">
        <v>0</v>
      </c>
      <c r="H408" s="25">
        <v>0</v>
      </c>
      <c r="I408" s="25">
        <v>0</v>
      </c>
      <c r="J408" s="25">
        <v>0</v>
      </c>
      <c r="K408" s="25">
        <v>0</v>
      </c>
      <c r="L408" s="25">
        <v>0</v>
      </c>
      <c r="M408" s="25">
        <v>0</v>
      </c>
      <c r="N408" s="25">
        <v>0</v>
      </c>
      <c r="O408" s="25">
        <v>0</v>
      </c>
      <c r="P408" s="33">
        <v>0</v>
      </c>
    </row>
    <row r="409" spans="1:16" s="2" customFormat="1">
      <c r="A409" s="26">
        <v>313510</v>
      </c>
      <c r="B409" s="27">
        <v>351</v>
      </c>
      <c r="C409" s="28" t="s">
        <v>709</v>
      </c>
      <c r="D409" s="29">
        <v>40027.089999999997</v>
      </c>
      <c r="E409" s="29">
        <v>27933.087083971601</v>
      </c>
      <c r="F409" s="29">
        <v>32410.66</v>
      </c>
      <c r="G409" s="29">
        <v>37188.720000000001</v>
      </c>
      <c r="H409" s="29">
        <v>40765.730000000003</v>
      </c>
      <c r="I409" s="29">
        <v>35492.400000000001</v>
      </c>
      <c r="J409" s="29">
        <v>34846.120000000003</v>
      </c>
      <c r="K409" s="29">
        <v>44463.8</v>
      </c>
      <c r="L409" s="29">
        <v>37682.89</v>
      </c>
      <c r="M409" s="29">
        <v>43715.41</v>
      </c>
      <c r="N409" s="29">
        <v>35868.910000000003</v>
      </c>
      <c r="O409" s="29">
        <v>42454.239999999998</v>
      </c>
      <c r="P409" s="33">
        <v>452849.05708397168</v>
      </c>
    </row>
    <row r="410" spans="1:16" s="2" customFormat="1">
      <c r="A410" s="22">
        <v>313520</v>
      </c>
      <c r="B410" s="23">
        <v>352</v>
      </c>
      <c r="C410" s="24" t="s">
        <v>710</v>
      </c>
      <c r="D410" s="25">
        <v>39077.370000000003</v>
      </c>
      <c r="E410" s="25">
        <v>27213.308085774999</v>
      </c>
      <c r="F410" s="25">
        <v>31647.73</v>
      </c>
      <c r="G410" s="25">
        <v>36124.21</v>
      </c>
      <c r="H410" s="25">
        <v>39554.379999999997</v>
      </c>
      <c r="I410" s="25">
        <v>34437.760000000002</v>
      </c>
      <c r="J410" s="25">
        <v>31859.81</v>
      </c>
      <c r="K410" s="25">
        <v>40285.15</v>
      </c>
      <c r="L410" s="25">
        <v>34141.5</v>
      </c>
      <c r="M410" s="25">
        <v>39564.43</v>
      </c>
      <c r="N410" s="25">
        <v>32457.88</v>
      </c>
      <c r="O410" s="25">
        <v>38416.97</v>
      </c>
      <c r="P410" s="33">
        <v>424780.49808577506</v>
      </c>
    </row>
    <row r="411" spans="1:16" s="2" customFormat="1">
      <c r="A411" s="26">
        <v>313530</v>
      </c>
      <c r="B411" s="27">
        <v>353</v>
      </c>
      <c r="C411" s="28" t="s">
        <v>711</v>
      </c>
      <c r="D411" s="29">
        <v>9392.4500000000007</v>
      </c>
      <c r="E411" s="29">
        <v>7602.5535856304696</v>
      </c>
      <c r="F411" s="29">
        <v>8769.61</v>
      </c>
      <c r="G411" s="29">
        <v>1776.3</v>
      </c>
      <c r="H411" s="29">
        <v>0</v>
      </c>
      <c r="I411" s="29">
        <v>0</v>
      </c>
      <c r="J411" s="29">
        <v>0</v>
      </c>
      <c r="K411" s="29">
        <v>0</v>
      </c>
      <c r="L411" s="29">
        <v>0</v>
      </c>
      <c r="M411" s="29">
        <v>0</v>
      </c>
      <c r="N411" s="29">
        <v>0</v>
      </c>
      <c r="O411" s="29">
        <v>0</v>
      </c>
      <c r="P411" s="33">
        <v>27540.913585630471</v>
      </c>
    </row>
    <row r="412" spans="1:16" s="2" customFormat="1">
      <c r="A412" s="22">
        <v>313535</v>
      </c>
      <c r="B412" s="23">
        <v>865</v>
      </c>
      <c r="C412" s="24" t="s">
        <v>249</v>
      </c>
      <c r="D412" s="25">
        <v>27112.42</v>
      </c>
      <c r="E412" s="25">
        <v>18334.383663479999</v>
      </c>
      <c r="F412" s="25">
        <v>21048.2</v>
      </c>
      <c r="G412" s="25">
        <v>24248.17</v>
      </c>
      <c r="H412" s="25">
        <v>26603.279999999999</v>
      </c>
      <c r="I412" s="25">
        <v>23161.97</v>
      </c>
      <c r="J412" s="25">
        <v>24079.07</v>
      </c>
      <c r="K412" s="25">
        <v>30977.61</v>
      </c>
      <c r="L412" s="25">
        <v>26253.4</v>
      </c>
      <c r="M412" s="25">
        <v>33724.660000000003</v>
      </c>
      <c r="N412" s="25">
        <v>28062.92</v>
      </c>
      <c r="O412" s="25">
        <v>33215.120000000003</v>
      </c>
      <c r="P412" s="33">
        <v>316821.20366347994</v>
      </c>
    </row>
    <row r="413" spans="1:16" s="2" customFormat="1">
      <c r="A413" s="26">
        <v>313540</v>
      </c>
      <c r="B413" s="27">
        <v>354</v>
      </c>
      <c r="C413" s="28" t="s">
        <v>250</v>
      </c>
      <c r="D413" s="29">
        <v>17743.810000000001</v>
      </c>
      <c r="E413" s="29">
        <v>11624.652878168599</v>
      </c>
      <c r="F413" s="29">
        <v>13461.2</v>
      </c>
      <c r="G413" s="29">
        <v>15507.22</v>
      </c>
      <c r="H413" s="29">
        <v>17013.25</v>
      </c>
      <c r="I413" s="29">
        <v>14812.47</v>
      </c>
      <c r="J413" s="29">
        <v>15034.07</v>
      </c>
      <c r="K413" s="29">
        <v>19276.240000000002</v>
      </c>
      <c r="L413" s="29">
        <v>16336.54</v>
      </c>
      <c r="M413" s="29">
        <v>6824.22</v>
      </c>
      <c r="N413" s="29">
        <v>4146.62</v>
      </c>
      <c r="O413" s="29">
        <v>4907.92</v>
      </c>
      <c r="P413" s="33">
        <v>156688.21287816862</v>
      </c>
    </row>
    <row r="414" spans="1:16" s="2" customFormat="1">
      <c r="A414" s="22">
        <v>313545</v>
      </c>
      <c r="B414" s="23">
        <v>801</v>
      </c>
      <c r="C414" s="24" t="s">
        <v>478</v>
      </c>
      <c r="D414" s="25">
        <v>38200.1</v>
      </c>
      <c r="E414" s="25">
        <v>26582.8990412563</v>
      </c>
      <c r="F414" s="25">
        <v>30932.29</v>
      </c>
      <c r="G414" s="25">
        <v>35499.24</v>
      </c>
      <c r="H414" s="25">
        <v>38915.35</v>
      </c>
      <c r="I414" s="25">
        <v>33881.39</v>
      </c>
      <c r="J414" s="25">
        <v>33264.44</v>
      </c>
      <c r="K414" s="25">
        <v>42445.57</v>
      </c>
      <c r="L414" s="25">
        <v>35972.44</v>
      </c>
      <c r="M414" s="25">
        <v>41731.15</v>
      </c>
      <c r="N414" s="25">
        <v>34240.800000000003</v>
      </c>
      <c r="O414" s="25">
        <v>40527.22</v>
      </c>
      <c r="P414" s="33">
        <v>432192.88904125628</v>
      </c>
    </row>
    <row r="415" spans="1:16" s="2" customFormat="1">
      <c r="A415" s="26">
        <v>313550</v>
      </c>
      <c r="B415" s="27">
        <v>355</v>
      </c>
      <c r="C415" s="28" t="s">
        <v>251</v>
      </c>
      <c r="D415" s="29">
        <v>12858.9</v>
      </c>
      <c r="E415" s="29">
        <v>9006.9556548516593</v>
      </c>
      <c r="F415" s="29">
        <v>10414.209999999999</v>
      </c>
      <c r="G415" s="29">
        <v>11876.81</v>
      </c>
      <c r="H415" s="29">
        <v>13002.11</v>
      </c>
      <c r="I415" s="29">
        <v>11320.2</v>
      </c>
      <c r="J415" s="29">
        <v>10694.82</v>
      </c>
      <c r="K415" s="29">
        <v>13567.53</v>
      </c>
      <c r="L415" s="29">
        <v>11498.43</v>
      </c>
      <c r="M415" s="29">
        <v>13322.92</v>
      </c>
      <c r="N415" s="29">
        <v>10929.64</v>
      </c>
      <c r="O415" s="29">
        <v>12936.26</v>
      </c>
      <c r="P415" s="33">
        <v>141428.78565485164</v>
      </c>
    </row>
    <row r="416" spans="1:16" s="2" customFormat="1">
      <c r="A416" s="22">
        <v>313560</v>
      </c>
      <c r="B416" s="23">
        <v>356</v>
      </c>
      <c r="C416" s="24" t="s">
        <v>712</v>
      </c>
      <c r="D416" s="25">
        <v>4310.72</v>
      </c>
      <c r="E416" s="25">
        <v>3024.3347437187599</v>
      </c>
      <c r="F416" s="25">
        <v>3491.04</v>
      </c>
      <c r="G416" s="25">
        <v>4006.47</v>
      </c>
      <c r="H416" s="25">
        <v>4392.0200000000004</v>
      </c>
      <c r="I416" s="25">
        <v>3823.88</v>
      </c>
      <c r="J416" s="25">
        <v>3754.25</v>
      </c>
      <c r="K416" s="25">
        <v>4790.4399999999996</v>
      </c>
      <c r="L416" s="25">
        <v>4059.88</v>
      </c>
      <c r="M416" s="25">
        <v>4709.8100000000004</v>
      </c>
      <c r="N416" s="25">
        <v>3864.44</v>
      </c>
      <c r="O416" s="25">
        <v>4573.93</v>
      </c>
      <c r="P416" s="33">
        <v>48801.21474371876</v>
      </c>
    </row>
    <row r="417" spans="1:16" s="2" customFormat="1">
      <c r="A417" s="26">
        <v>313570</v>
      </c>
      <c r="B417" s="27">
        <v>357</v>
      </c>
      <c r="C417" s="28" t="s">
        <v>713</v>
      </c>
      <c r="D417" s="29">
        <v>12687.75</v>
      </c>
      <c r="E417" s="29">
        <v>8113.3947080394</v>
      </c>
      <c r="F417" s="29">
        <v>9366.3799999999992</v>
      </c>
      <c r="G417" s="29">
        <v>10837.31</v>
      </c>
      <c r="H417" s="29">
        <v>11900.88</v>
      </c>
      <c r="I417" s="29">
        <v>10361.42</v>
      </c>
      <c r="J417" s="29">
        <v>11454.41</v>
      </c>
      <c r="K417" s="29">
        <v>14857.7</v>
      </c>
      <c r="L417" s="29">
        <v>12591.84</v>
      </c>
      <c r="M417" s="29">
        <v>17875.2</v>
      </c>
      <c r="N417" s="29">
        <v>15058.18</v>
      </c>
      <c r="O417" s="29">
        <v>17822.78</v>
      </c>
      <c r="P417" s="33">
        <v>152927.24470803939</v>
      </c>
    </row>
    <row r="418" spans="1:16" s="2" customFormat="1">
      <c r="A418" s="22">
        <v>313580</v>
      </c>
      <c r="B418" s="23">
        <v>358</v>
      </c>
      <c r="C418" s="24" t="s">
        <v>252</v>
      </c>
      <c r="D418" s="25">
        <v>57021.8</v>
      </c>
      <c r="E418" s="25">
        <v>38228.440956538398</v>
      </c>
      <c r="F418" s="25">
        <v>44362.41</v>
      </c>
      <c r="G418" s="25">
        <v>50934.14</v>
      </c>
      <c r="H418" s="25">
        <v>55840.71</v>
      </c>
      <c r="I418" s="25">
        <v>48617.34</v>
      </c>
      <c r="J418" s="25">
        <v>47748.88</v>
      </c>
      <c r="K418" s="25">
        <v>60930.94</v>
      </c>
      <c r="L418" s="25">
        <v>51638.720000000001</v>
      </c>
      <c r="M418" s="25">
        <v>66410.28</v>
      </c>
      <c r="N418" s="25">
        <v>55269.46</v>
      </c>
      <c r="O418" s="25">
        <v>65416.63</v>
      </c>
      <c r="P418" s="33">
        <v>642419.75095653837</v>
      </c>
    </row>
    <row r="419" spans="1:16" s="2" customFormat="1">
      <c r="A419" s="26">
        <v>313590</v>
      </c>
      <c r="B419" s="27">
        <v>359</v>
      </c>
      <c r="C419" s="28" t="s">
        <v>714</v>
      </c>
      <c r="D419" s="29">
        <v>11950.89</v>
      </c>
      <c r="E419" s="29">
        <v>7598.6158430555397</v>
      </c>
      <c r="F419" s="29">
        <v>8769.61</v>
      </c>
      <c r="G419" s="29">
        <v>10156.74</v>
      </c>
      <c r="H419" s="29">
        <v>11155.82</v>
      </c>
      <c r="I419" s="29">
        <v>9712.74</v>
      </c>
      <c r="J419" s="29">
        <v>10874.74</v>
      </c>
      <c r="K419" s="29">
        <v>14128.83</v>
      </c>
      <c r="L419" s="29">
        <v>11974.12</v>
      </c>
      <c r="M419" s="29">
        <v>17159.47</v>
      </c>
      <c r="N419" s="29">
        <v>14471.02</v>
      </c>
      <c r="O419" s="29">
        <v>17127.82</v>
      </c>
      <c r="P419" s="33">
        <v>145080.41584305555</v>
      </c>
    </row>
    <row r="420" spans="1:16" s="2" customFormat="1">
      <c r="A420" s="22">
        <v>313600</v>
      </c>
      <c r="B420" s="23">
        <v>360</v>
      </c>
      <c r="C420" s="24" t="s">
        <v>715</v>
      </c>
      <c r="D420" s="25">
        <v>408.41</v>
      </c>
      <c r="E420" s="25">
        <v>286.16935966440099</v>
      </c>
      <c r="F420" s="25">
        <v>330.75</v>
      </c>
      <c r="G420" s="25">
        <v>379.59</v>
      </c>
      <c r="H420" s="25">
        <v>416.11</v>
      </c>
      <c r="I420" s="25">
        <v>362.29</v>
      </c>
      <c r="J420" s="25">
        <v>355.69</v>
      </c>
      <c r="K420" s="25">
        <v>453.86</v>
      </c>
      <c r="L420" s="25">
        <v>384.65</v>
      </c>
      <c r="M420" s="25">
        <v>446.22</v>
      </c>
      <c r="N420" s="25">
        <v>366.13</v>
      </c>
      <c r="O420" s="25">
        <v>433.35</v>
      </c>
      <c r="P420" s="33">
        <v>4623.219359664402</v>
      </c>
    </row>
    <row r="421" spans="1:16" s="2" customFormat="1">
      <c r="A421" s="26">
        <v>313610</v>
      </c>
      <c r="B421" s="27">
        <v>361</v>
      </c>
      <c r="C421" s="28" t="s">
        <v>716</v>
      </c>
      <c r="D421" s="29">
        <v>0</v>
      </c>
      <c r="E421" s="29">
        <v>0</v>
      </c>
      <c r="F421" s="29">
        <v>0</v>
      </c>
      <c r="G421" s="29">
        <v>0</v>
      </c>
      <c r="H421" s="29">
        <v>0</v>
      </c>
      <c r="I421" s="29">
        <v>0</v>
      </c>
      <c r="J421" s="29">
        <v>0</v>
      </c>
      <c r="K421" s="29">
        <v>0</v>
      </c>
      <c r="L421" s="29">
        <v>0</v>
      </c>
      <c r="M421" s="29">
        <v>0</v>
      </c>
      <c r="N421" s="29">
        <v>0</v>
      </c>
      <c r="O421" s="29">
        <v>0</v>
      </c>
      <c r="P421" s="33">
        <v>0</v>
      </c>
    </row>
    <row r="422" spans="1:16" s="2" customFormat="1">
      <c r="A422" s="22">
        <v>313620</v>
      </c>
      <c r="B422" s="23">
        <v>362</v>
      </c>
      <c r="C422" s="24" t="s">
        <v>717</v>
      </c>
      <c r="D422" s="25">
        <v>27238.3</v>
      </c>
      <c r="E422" s="25">
        <v>19049.952830518701</v>
      </c>
      <c r="F422" s="25">
        <v>22059.85</v>
      </c>
      <c r="G422" s="25">
        <v>25158</v>
      </c>
      <c r="H422" s="25">
        <v>27541.65</v>
      </c>
      <c r="I422" s="25">
        <v>23978.95</v>
      </c>
      <c r="J422" s="25">
        <v>21427.9</v>
      </c>
      <c r="K422" s="25">
        <v>26943.14</v>
      </c>
      <c r="L422" s="25">
        <v>22834.2</v>
      </c>
      <c r="M422" s="25">
        <v>26457.39</v>
      </c>
      <c r="N422" s="25">
        <v>21704.67</v>
      </c>
      <c r="O422" s="25">
        <v>25689.53</v>
      </c>
      <c r="P422" s="33">
        <v>290083.53283051867</v>
      </c>
    </row>
    <row r="423" spans="1:16" s="2" customFormat="1">
      <c r="A423" s="26">
        <v>313630</v>
      </c>
      <c r="B423" s="27">
        <v>363</v>
      </c>
      <c r="C423" s="28" t="s">
        <v>718</v>
      </c>
      <c r="D423" s="29">
        <v>11950.89</v>
      </c>
      <c r="E423" s="29">
        <v>7569.8934381785002</v>
      </c>
      <c r="F423" s="29">
        <v>8769.61</v>
      </c>
      <c r="G423" s="29">
        <v>10156.74</v>
      </c>
      <c r="H423" s="29">
        <v>11155.82</v>
      </c>
      <c r="I423" s="29">
        <v>9712.74</v>
      </c>
      <c r="J423" s="29">
        <v>10874.74</v>
      </c>
      <c r="K423" s="29">
        <v>14128.83</v>
      </c>
      <c r="L423" s="29">
        <v>11974.12</v>
      </c>
      <c r="M423" s="29">
        <v>1769.61</v>
      </c>
      <c r="N423" s="29">
        <v>0</v>
      </c>
      <c r="O423" s="29">
        <v>0</v>
      </c>
      <c r="P423" s="33">
        <v>98062.993438178499</v>
      </c>
    </row>
    <row r="424" spans="1:16" s="2" customFormat="1">
      <c r="A424" s="22">
        <v>313640</v>
      </c>
      <c r="B424" s="23">
        <v>364</v>
      </c>
      <c r="C424" s="24" t="s">
        <v>719</v>
      </c>
      <c r="D424" s="25">
        <v>60567.199999999997</v>
      </c>
      <c r="E424" s="25">
        <v>42290.706029481902</v>
      </c>
      <c r="F424" s="25">
        <v>48810.59</v>
      </c>
      <c r="G424" s="25">
        <v>55821.22</v>
      </c>
      <c r="H424" s="25">
        <v>61146.89</v>
      </c>
      <c r="I424" s="25">
        <v>53237.13</v>
      </c>
      <c r="J424" s="25">
        <v>45754.29</v>
      </c>
      <c r="K424" s="25">
        <v>57153.71</v>
      </c>
      <c r="L424" s="25">
        <v>48437.53</v>
      </c>
      <c r="M424" s="25">
        <v>44018.81</v>
      </c>
      <c r="N424" s="25">
        <v>34659.699999999997</v>
      </c>
      <c r="O424" s="25">
        <v>41023.03</v>
      </c>
      <c r="P424" s="33">
        <v>592920.80602948193</v>
      </c>
    </row>
    <row r="425" spans="1:16" s="2" customFormat="1">
      <c r="A425" s="26">
        <v>313650</v>
      </c>
      <c r="B425" s="27">
        <v>365</v>
      </c>
      <c r="C425" s="28" t="s">
        <v>720</v>
      </c>
      <c r="D425" s="29">
        <v>0</v>
      </c>
      <c r="E425" s="29">
        <v>0</v>
      </c>
      <c r="F425" s="29">
        <v>0</v>
      </c>
      <c r="G425" s="29">
        <v>0</v>
      </c>
      <c r="H425" s="29">
        <v>0</v>
      </c>
      <c r="I425" s="29">
        <v>0</v>
      </c>
      <c r="J425" s="29">
        <v>0</v>
      </c>
      <c r="K425" s="29">
        <v>0</v>
      </c>
      <c r="L425" s="29">
        <v>0</v>
      </c>
      <c r="M425" s="29">
        <v>0</v>
      </c>
      <c r="N425" s="29">
        <v>0</v>
      </c>
      <c r="O425" s="29">
        <v>0</v>
      </c>
      <c r="P425" s="33">
        <v>0</v>
      </c>
    </row>
    <row r="426" spans="1:16" s="2" customFormat="1">
      <c r="A426" s="22">
        <v>313652</v>
      </c>
      <c r="B426" s="23">
        <v>802</v>
      </c>
      <c r="C426" s="24" t="s">
        <v>721</v>
      </c>
      <c r="D426" s="25">
        <v>17228.189999999999</v>
      </c>
      <c r="E426" s="25">
        <v>11297.730319426</v>
      </c>
      <c r="F426" s="25">
        <v>13043.44</v>
      </c>
      <c r="G426" s="25">
        <v>15061.56</v>
      </c>
      <c r="H426" s="25">
        <v>16532.64</v>
      </c>
      <c r="I426" s="25">
        <v>14394.03</v>
      </c>
      <c r="J426" s="25">
        <v>15470.79</v>
      </c>
      <c r="K426" s="25">
        <v>19993.400000000001</v>
      </c>
      <c r="L426" s="25">
        <v>16944.330000000002</v>
      </c>
      <c r="M426" s="25">
        <v>22925.34</v>
      </c>
      <c r="N426" s="25">
        <v>19201.97</v>
      </c>
      <c r="O426" s="25">
        <v>22727.35</v>
      </c>
      <c r="P426" s="33">
        <v>204820.770319426</v>
      </c>
    </row>
    <row r="427" spans="1:16" s="2" customFormat="1">
      <c r="A427" s="26">
        <v>313655</v>
      </c>
      <c r="B427" s="27">
        <v>803</v>
      </c>
      <c r="C427" s="28" t="s">
        <v>722</v>
      </c>
      <c r="D427" s="29">
        <v>33525.339999999997</v>
      </c>
      <c r="E427" s="29">
        <v>23509.685092803498</v>
      </c>
      <c r="F427" s="29">
        <v>27151.62</v>
      </c>
      <c r="G427" s="29">
        <v>30964.87</v>
      </c>
      <c r="H427" s="29">
        <v>33898.71</v>
      </c>
      <c r="I427" s="29">
        <v>29513.68</v>
      </c>
      <c r="J427" s="29">
        <v>23139.37</v>
      </c>
      <c r="K427" s="29">
        <v>28424.62</v>
      </c>
      <c r="L427" s="29">
        <v>24089.75</v>
      </c>
      <c r="M427" s="29">
        <v>27912.16</v>
      </c>
      <c r="N427" s="29">
        <v>22898.11</v>
      </c>
      <c r="O427" s="29">
        <v>27102.080000000002</v>
      </c>
      <c r="P427" s="33">
        <v>332129.99509280344</v>
      </c>
    </row>
    <row r="428" spans="1:16" s="2" customFormat="1">
      <c r="A428" s="22">
        <v>313657</v>
      </c>
      <c r="B428" s="23">
        <v>804</v>
      </c>
      <c r="C428" s="24" t="s">
        <v>723</v>
      </c>
      <c r="D428" s="25">
        <v>18602.669999999998</v>
      </c>
      <c r="E428" s="25">
        <v>12258.139685477699</v>
      </c>
      <c r="F428" s="25">
        <v>14155.5</v>
      </c>
      <c r="G428" s="25">
        <v>16337.81</v>
      </c>
      <c r="H428" s="25">
        <v>17931.7</v>
      </c>
      <c r="I428" s="25">
        <v>15612.11</v>
      </c>
      <c r="J428" s="25">
        <v>16666.689999999999</v>
      </c>
      <c r="K428" s="25">
        <v>21519.38</v>
      </c>
      <c r="L428" s="25">
        <v>18237.59</v>
      </c>
      <c r="M428" s="25">
        <v>9035.77</v>
      </c>
      <c r="N428" s="25">
        <v>5961.95</v>
      </c>
      <c r="O428" s="25">
        <v>7056.54</v>
      </c>
      <c r="P428" s="33">
        <v>173375.8496854777</v>
      </c>
    </row>
    <row r="429" spans="1:16" s="2" customFormat="1">
      <c r="A429" s="26">
        <v>313660</v>
      </c>
      <c r="B429" s="27">
        <v>366</v>
      </c>
      <c r="C429" s="28" t="s">
        <v>724</v>
      </c>
      <c r="D429" s="29">
        <v>32540.5</v>
      </c>
      <c r="E429" s="29">
        <v>22058.678684070001</v>
      </c>
      <c r="F429" s="29">
        <v>25444.799999999999</v>
      </c>
      <c r="G429" s="29">
        <v>29173.83</v>
      </c>
      <c r="H429" s="29">
        <v>31974.73</v>
      </c>
      <c r="I429" s="29">
        <v>27838.58</v>
      </c>
      <c r="J429" s="29">
        <v>28968.37</v>
      </c>
      <c r="K429" s="29">
        <v>37272.57</v>
      </c>
      <c r="L429" s="29">
        <v>31588.35</v>
      </c>
      <c r="M429" s="29">
        <v>39885.96</v>
      </c>
      <c r="N429" s="29">
        <v>33115</v>
      </c>
      <c r="O429" s="29">
        <v>39194.730000000003</v>
      </c>
      <c r="P429" s="33">
        <v>379056.09868406999</v>
      </c>
    </row>
    <row r="430" spans="1:16" s="2" customFormat="1">
      <c r="A430" s="22">
        <v>313665</v>
      </c>
      <c r="B430" s="23">
        <v>740</v>
      </c>
      <c r="C430" s="24" t="s">
        <v>253</v>
      </c>
      <c r="D430" s="25">
        <v>4948.28</v>
      </c>
      <c r="E430" s="25">
        <v>3461.84073626587</v>
      </c>
      <c r="F430" s="25">
        <v>4007.53</v>
      </c>
      <c r="G430" s="25">
        <v>4570.3599999999997</v>
      </c>
      <c r="H430" s="25">
        <v>5003.3900000000003</v>
      </c>
      <c r="I430" s="25">
        <v>4356.17</v>
      </c>
      <c r="J430" s="25">
        <v>3892.73</v>
      </c>
      <c r="K430" s="25">
        <v>4894.66</v>
      </c>
      <c r="L430" s="25">
        <v>4148.21</v>
      </c>
      <c r="M430" s="25">
        <v>4806.42</v>
      </c>
      <c r="N430" s="25">
        <v>3943.01</v>
      </c>
      <c r="O430" s="25">
        <v>4666.93</v>
      </c>
      <c r="P430" s="33">
        <v>52699.530736265871</v>
      </c>
    </row>
    <row r="431" spans="1:16" s="2" customFormat="1">
      <c r="A431" s="26">
        <v>313670</v>
      </c>
      <c r="B431" s="27">
        <v>367</v>
      </c>
      <c r="C431" s="28" t="s">
        <v>479</v>
      </c>
      <c r="D431" s="29">
        <v>1412.8</v>
      </c>
      <c r="E431" s="29">
        <v>986.43501492063604</v>
      </c>
      <c r="F431" s="29">
        <v>1144.2</v>
      </c>
      <c r="G431" s="29">
        <v>1536.39</v>
      </c>
      <c r="H431" s="29">
        <v>1736.69</v>
      </c>
      <c r="I431" s="29">
        <v>1512.03</v>
      </c>
      <c r="J431" s="29">
        <v>1293.6400000000001</v>
      </c>
      <c r="K431" s="29">
        <v>1614.67</v>
      </c>
      <c r="L431" s="29">
        <v>1368.43</v>
      </c>
      <c r="M431" s="29">
        <v>1585.56</v>
      </c>
      <c r="N431" s="29">
        <v>1300.74</v>
      </c>
      <c r="O431" s="29">
        <v>1539.54</v>
      </c>
      <c r="P431" s="33">
        <v>17031.125014920635</v>
      </c>
    </row>
    <row r="432" spans="1:16" s="2" customFormat="1">
      <c r="A432" s="22">
        <v>313680</v>
      </c>
      <c r="B432" s="23">
        <v>368</v>
      </c>
      <c r="C432" s="24" t="s">
        <v>254</v>
      </c>
      <c r="D432" s="25">
        <v>49377.91</v>
      </c>
      <c r="E432" s="25">
        <v>35439.895467930699</v>
      </c>
      <c r="F432" s="25">
        <v>41153.11</v>
      </c>
      <c r="G432" s="25">
        <v>47101.57</v>
      </c>
      <c r="H432" s="25">
        <v>51604.22</v>
      </c>
      <c r="I432" s="25">
        <v>44928.87</v>
      </c>
      <c r="J432" s="25">
        <v>42522.81</v>
      </c>
      <c r="K432" s="25">
        <v>53959.67</v>
      </c>
      <c r="L432" s="25">
        <v>45730.6</v>
      </c>
      <c r="M432" s="25">
        <v>40885.379999999997</v>
      </c>
      <c r="N432" s="25">
        <v>32089.51</v>
      </c>
      <c r="O432" s="25">
        <v>37980.97</v>
      </c>
      <c r="P432" s="33">
        <v>522774.5154679307</v>
      </c>
    </row>
    <row r="433" spans="1:16" s="2" customFormat="1">
      <c r="A433" s="26">
        <v>313690</v>
      </c>
      <c r="B433" s="27">
        <v>369</v>
      </c>
      <c r="C433" s="28" t="s">
        <v>255</v>
      </c>
      <c r="D433" s="29">
        <v>9392.4500000000007</v>
      </c>
      <c r="E433" s="29">
        <v>7588.4541497074297</v>
      </c>
      <c r="F433" s="29">
        <v>8769.61</v>
      </c>
      <c r="G433" s="29">
        <v>10156.74</v>
      </c>
      <c r="H433" s="29">
        <v>11155.82</v>
      </c>
      <c r="I433" s="29">
        <v>9712.74</v>
      </c>
      <c r="J433" s="29">
        <v>10874.74</v>
      </c>
      <c r="K433" s="29">
        <v>14128.83</v>
      </c>
      <c r="L433" s="29">
        <v>11974.12</v>
      </c>
      <c r="M433" s="29">
        <v>17159.47</v>
      </c>
      <c r="N433" s="29">
        <v>14471.02</v>
      </c>
      <c r="O433" s="29">
        <v>17127.82</v>
      </c>
      <c r="P433" s="33">
        <v>142511.81414970744</v>
      </c>
    </row>
    <row r="434" spans="1:16" s="2" customFormat="1">
      <c r="A434" s="22">
        <v>313695</v>
      </c>
      <c r="B434" s="23">
        <v>805</v>
      </c>
      <c r="C434" s="24" t="s">
        <v>725</v>
      </c>
      <c r="D434" s="25">
        <v>44892.59</v>
      </c>
      <c r="E434" s="25">
        <v>31544.908984250502</v>
      </c>
      <c r="F434" s="25">
        <v>36355</v>
      </c>
      <c r="G434" s="25">
        <v>41636.080000000002</v>
      </c>
      <c r="H434" s="25">
        <v>45622.42</v>
      </c>
      <c r="I434" s="25">
        <v>39720.85</v>
      </c>
      <c r="J434" s="25">
        <v>37832.160000000003</v>
      </c>
      <c r="K434" s="25">
        <v>48054.11</v>
      </c>
      <c r="L434" s="25">
        <v>40725.660000000003</v>
      </c>
      <c r="M434" s="25">
        <v>47170.83</v>
      </c>
      <c r="N434" s="25">
        <v>38695.19</v>
      </c>
      <c r="O434" s="25">
        <v>45799.42</v>
      </c>
      <c r="P434" s="33">
        <v>498049.2189842505</v>
      </c>
    </row>
    <row r="435" spans="1:16" s="2" customFormat="1">
      <c r="A435" s="26">
        <v>313700</v>
      </c>
      <c r="B435" s="27">
        <v>370</v>
      </c>
      <c r="C435" s="28" t="s">
        <v>256</v>
      </c>
      <c r="D435" s="29">
        <v>8501.39</v>
      </c>
      <c r="E435" s="29">
        <v>5943.0923701367001</v>
      </c>
      <c r="F435" s="29">
        <v>6885.13</v>
      </c>
      <c r="G435" s="29">
        <v>7852.1</v>
      </c>
      <c r="H435" s="29">
        <v>8596.07</v>
      </c>
      <c r="I435" s="29">
        <v>7484.11</v>
      </c>
      <c r="J435" s="29">
        <v>6335.37</v>
      </c>
      <c r="K435" s="29">
        <v>7892.93</v>
      </c>
      <c r="L435" s="29">
        <v>6689.23</v>
      </c>
      <c r="M435" s="29">
        <v>7750.63</v>
      </c>
      <c r="N435" s="29">
        <v>6358.33</v>
      </c>
      <c r="O435" s="29">
        <v>7525.69</v>
      </c>
      <c r="P435" s="33">
        <v>87814.07237013671</v>
      </c>
    </row>
    <row r="436" spans="1:16" s="2" customFormat="1">
      <c r="A436" s="22">
        <v>313710</v>
      </c>
      <c r="B436" s="23">
        <v>371</v>
      </c>
      <c r="C436" s="24" t="s">
        <v>257</v>
      </c>
      <c r="D436" s="25">
        <v>20501.580000000002</v>
      </c>
      <c r="E436" s="25">
        <v>16319.841519596001</v>
      </c>
      <c r="F436" s="25">
        <v>18929.54</v>
      </c>
      <c r="G436" s="25">
        <v>21899.040000000001</v>
      </c>
      <c r="H436" s="25">
        <v>24047.439999999999</v>
      </c>
      <c r="I436" s="25">
        <v>20936.740000000002</v>
      </c>
      <c r="J436" s="25">
        <v>3807.3</v>
      </c>
      <c r="K436" s="25">
        <v>1698.08</v>
      </c>
      <c r="L436" s="25">
        <v>1439.12</v>
      </c>
      <c r="M436" s="25">
        <v>1667.47</v>
      </c>
      <c r="N436" s="25">
        <v>1367.93</v>
      </c>
      <c r="O436" s="25">
        <v>1619.07</v>
      </c>
      <c r="P436" s="33">
        <v>134233.15151959599</v>
      </c>
    </row>
    <row r="437" spans="1:16" s="2" customFormat="1">
      <c r="A437" s="26">
        <v>313720</v>
      </c>
      <c r="B437" s="27">
        <v>372</v>
      </c>
      <c r="C437" s="28" t="s">
        <v>454</v>
      </c>
      <c r="D437" s="29">
        <v>1052.45</v>
      </c>
      <c r="E437" s="29">
        <v>735.76384827981803</v>
      </c>
      <c r="F437" s="29">
        <v>852.36</v>
      </c>
      <c r="G437" s="29">
        <v>972.07</v>
      </c>
      <c r="H437" s="29">
        <v>1064.17</v>
      </c>
      <c r="I437" s="29">
        <v>926.52</v>
      </c>
      <c r="J437" s="29">
        <v>827.95</v>
      </c>
      <c r="K437" s="29">
        <v>1041.05</v>
      </c>
      <c r="L437" s="29">
        <v>882.28</v>
      </c>
      <c r="M437" s="29">
        <v>1022.28</v>
      </c>
      <c r="N437" s="29">
        <v>838.64</v>
      </c>
      <c r="O437" s="29">
        <v>992.61</v>
      </c>
      <c r="P437" s="33">
        <v>11208.14384827982</v>
      </c>
    </row>
    <row r="438" spans="1:16" s="2" customFormat="1">
      <c r="A438" s="22">
        <v>313730</v>
      </c>
      <c r="B438" s="23">
        <v>373</v>
      </c>
      <c r="C438" s="24" t="s">
        <v>523</v>
      </c>
      <c r="D438" s="25">
        <v>26994.77</v>
      </c>
      <c r="E438" s="25">
        <v>20888.016070441601</v>
      </c>
      <c r="F438" s="25">
        <v>24188.01</v>
      </c>
      <c r="G438" s="25">
        <v>27943.9</v>
      </c>
      <c r="H438" s="25">
        <v>30676.35</v>
      </c>
      <c r="I438" s="25">
        <v>26708.16</v>
      </c>
      <c r="J438" s="25">
        <v>28899.54</v>
      </c>
      <c r="K438" s="25">
        <v>37381.17</v>
      </c>
      <c r="L438" s="25">
        <v>31680.38</v>
      </c>
      <c r="M438" s="25">
        <v>43286.49</v>
      </c>
      <c r="N438" s="25">
        <v>36299.72</v>
      </c>
      <c r="O438" s="25">
        <v>42964.15</v>
      </c>
      <c r="P438" s="33">
        <v>377910.65607044159</v>
      </c>
    </row>
    <row r="439" spans="1:16" s="2" customFormat="1">
      <c r="A439" s="26">
        <v>313740</v>
      </c>
      <c r="B439" s="27">
        <v>374</v>
      </c>
      <c r="C439" s="28" t="s">
        <v>258</v>
      </c>
      <c r="D439" s="29">
        <v>13827.68</v>
      </c>
      <c r="E439" s="29">
        <v>8837.7088497163204</v>
      </c>
      <c r="F439" s="29">
        <v>10198.67</v>
      </c>
      <c r="G439" s="29">
        <v>11802.04</v>
      </c>
      <c r="H439" s="29">
        <v>12960.69</v>
      </c>
      <c r="I439" s="29">
        <v>11284.14</v>
      </c>
      <c r="J439" s="29">
        <v>12498.49</v>
      </c>
      <c r="K439" s="29">
        <v>16216.01</v>
      </c>
      <c r="L439" s="29">
        <v>13743.01</v>
      </c>
      <c r="M439" s="29">
        <v>19537.57</v>
      </c>
      <c r="N439" s="29">
        <v>16461.330000000002</v>
      </c>
      <c r="O439" s="29">
        <v>19483.54</v>
      </c>
      <c r="P439" s="33">
        <v>166850.8788497163</v>
      </c>
    </row>
    <row r="440" spans="1:16" s="2" customFormat="1">
      <c r="A440" s="22">
        <v>313750</v>
      </c>
      <c r="B440" s="23">
        <v>375</v>
      </c>
      <c r="C440" s="24" t="s">
        <v>259</v>
      </c>
      <c r="D440" s="25">
        <v>0</v>
      </c>
      <c r="E440" s="25">
        <v>0</v>
      </c>
      <c r="F440" s="25">
        <v>0</v>
      </c>
      <c r="G440" s="25">
        <v>0</v>
      </c>
      <c r="H440" s="25">
        <v>0</v>
      </c>
      <c r="I440" s="25">
        <v>0</v>
      </c>
      <c r="J440" s="25">
        <v>0</v>
      </c>
      <c r="K440" s="25">
        <v>0</v>
      </c>
      <c r="L440" s="25">
        <v>0</v>
      </c>
      <c r="M440" s="25">
        <v>0</v>
      </c>
      <c r="N440" s="25">
        <v>0</v>
      </c>
      <c r="O440" s="25">
        <v>0</v>
      </c>
      <c r="P440" s="33">
        <v>0</v>
      </c>
    </row>
    <row r="441" spans="1:16" s="2" customFormat="1">
      <c r="A441" s="26">
        <v>313753</v>
      </c>
      <c r="B441" s="27">
        <v>741</v>
      </c>
      <c r="C441" s="28" t="s">
        <v>260</v>
      </c>
      <c r="D441" s="29">
        <v>0</v>
      </c>
      <c r="E441" s="29">
        <v>0</v>
      </c>
      <c r="F441" s="29">
        <v>0</v>
      </c>
      <c r="G441" s="29">
        <v>0</v>
      </c>
      <c r="H441" s="29">
        <v>0</v>
      </c>
      <c r="I441" s="29">
        <v>0</v>
      </c>
      <c r="J441" s="29">
        <v>9646.33</v>
      </c>
      <c r="K441" s="29">
        <v>14128.83</v>
      </c>
      <c r="L441" s="29">
        <v>11974.12</v>
      </c>
      <c r="M441" s="29">
        <v>17159.47</v>
      </c>
      <c r="N441" s="29">
        <v>14471.02</v>
      </c>
      <c r="O441" s="29">
        <v>17127.82</v>
      </c>
      <c r="P441" s="33">
        <v>84507.59</v>
      </c>
    </row>
    <row r="442" spans="1:16" s="2" customFormat="1">
      <c r="A442" s="22">
        <v>313760</v>
      </c>
      <c r="B442" s="23">
        <v>376</v>
      </c>
      <c r="C442" s="24" t="s">
        <v>261</v>
      </c>
      <c r="D442" s="25">
        <v>80140.72</v>
      </c>
      <c r="E442" s="25">
        <v>55276.764697093698</v>
      </c>
      <c r="F442" s="25">
        <v>63995.44</v>
      </c>
      <c r="G442" s="25">
        <v>73138.63</v>
      </c>
      <c r="H442" s="25">
        <v>80105.070000000007</v>
      </c>
      <c r="I442" s="25">
        <v>69742.94</v>
      </c>
      <c r="J442" s="25">
        <v>64419.09</v>
      </c>
      <c r="K442" s="25">
        <v>81434.13</v>
      </c>
      <c r="L442" s="25">
        <v>69015.09</v>
      </c>
      <c r="M442" s="25">
        <v>83251.34</v>
      </c>
      <c r="N442" s="25">
        <v>68690.38</v>
      </c>
      <c r="O442" s="25">
        <v>81301.56</v>
      </c>
      <c r="P442" s="33">
        <v>870511.15469709365</v>
      </c>
    </row>
    <row r="443" spans="1:16" s="2" customFormat="1">
      <c r="A443" s="26">
        <v>313770</v>
      </c>
      <c r="B443" s="27">
        <v>377</v>
      </c>
      <c r="C443" s="28" t="s">
        <v>262</v>
      </c>
      <c r="D443" s="29">
        <v>13145.98</v>
      </c>
      <c r="E443" s="29">
        <v>8323.1745056911204</v>
      </c>
      <c r="F443" s="29">
        <v>9646.57</v>
      </c>
      <c r="G443" s="29">
        <v>11172.41</v>
      </c>
      <c r="H443" s="29">
        <v>12271.4</v>
      </c>
      <c r="I443" s="29">
        <v>10684.01</v>
      </c>
      <c r="J443" s="29">
        <v>11962.21</v>
      </c>
      <c r="K443" s="29">
        <v>15541.71</v>
      </c>
      <c r="L443" s="29">
        <v>13171.53</v>
      </c>
      <c r="M443" s="29">
        <v>18875.419999999998</v>
      </c>
      <c r="N443" s="29">
        <v>15918.12</v>
      </c>
      <c r="O443" s="29">
        <v>18840.61</v>
      </c>
      <c r="P443" s="33">
        <v>159553.14450569113</v>
      </c>
    </row>
    <row r="444" spans="1:16" s="2" customFormat="1">
      <c r="A444" s="22">
        <v>313780</v>
      </c>
      <c r="B444" s="23">
        <v>378</v>
      </c>
      <c r="C444" s="24" t="s">
        <v>263</v>
      </c>
      <c r="D444" s="25">
        <v>3154.64</v>
      </c>
      <c r="E444" s="25">
        <v>2208.03463988162</v>
      </c>
      <c r="F444" s="25">
        <v>2554.89</v>
      </c>
      <c r="G444" s="25">
        <v>2913.7</v>
      </c>
      <c r="H444" s="25">
        <v>3189.77</v>
      </c>
      <c r="I444" s="25">
        <v>2777.15</v>
      </c>
      <c r="J444" s="25">
        <v>2410.6799999999998</v>
      </c>
      <c r="K444" s="25">
        <v>3016.44</v>
      </c>
      <c r="L444" s="25">
        <v>2556.42</v>
      </c>
      <c r="M444" s="25">
        <v>2962.05</v>
      </c>
      <c r="N444" s="25">
        <v>2429.96</v>
      </c>
      <c r="O444" s="25">
        <v>2876.09</v>
      </c>
      <c r="P444" s="33">
        <v>33049.824639881619</v>
      </c>
    </row>
    <row r="445" spans="1:16" s="2" customFormat="1">
      <c r="A445" s="26">
        <v>313790</v>
      </c>
      <c r="B445" s="27">
        <v>379</v>
      </c>
      <c r="C445" s="28" t="s">
        <v>264</v>
      </c>
      <c r="D445" s="29">
        <v>9392.4500000000007</v>
      </c>
      <c r="E445" s="29">
        <v>7573.1667651272101</v>
      </c>
      <c r="F445" s="29">
        <v>8769.61</v>
      </c>
      <c r="G445" s="29">
        <v>10156.74</v>
      </c>
      <c r="H445" s="29">
        <v>11155.82</v>
      </c>
      <c r="I445" s="29">
        <v>9712.74</v>
      </c>
      <c r="J445" s="29">
        <v>1228.4100000000001</v>
      </c>
      <c r="K445" s="29">
        <v>0</v>
      </c>
      <c r="L445" s="29">
        <v>0</v>
      </c>
      <c r="M445" s="29">
        <v>0</v>
      </c>
      <c r="N445" s="29">
        <v>0</v>
      </c>
      <c r="O445" s="29">
        <v>0</v>
      </c>
      <c r="P445" s="33">
        <v>57988.936765127211</v>
      </c>
    </row>
    <row r="446" spans="1:16" s="2" customFormat="1">
      <c r="A446" s="22">
        <v>313800</v>
      </c>
      <c r="B446" s="23">
        <v>380</v>
      </c>
      <c r="C446" s="24" t="s">
        <v>265</v>
      </c>
      <c r="D446" s="25">
        <v>19393.03</v>
      </c>
      <c r="E446" s="25">
        <v>14648.0924676824</v>
      </c>
      <c r="F446" s="25">
        <v>16868.919999999998</v>
      </c>
      <c r="G446" s="25">
        <v>19393.53</v>
      </c>
      <c r="H446" s="25">
        <v>21267.78</v>
      </c>
      <c r="I446" s="25">
        <v>18516.650000000001</v>
      </c>
      <c r="J446" s="25">
        <v>27184.3</v>
      </c>
      <c r="K446" s="25">
        <v>36386.31</v>
      </c>
      <c r="L446" s="25">
        <v>30837.25</v>
      </c>
      <c r="M446" s="25">
        <v>23625.82</v>
      </c>
      <c r="N446" s="25">
        <v>17930.03</v>
      </c>
      <c r="O446" s="25">
        <v>21221.89</v>
      </c>
      <c r="P446" s="33">
        <v>267273.60246768239</v>
      </c>
    </row>
    <row r="447" spans="1:16" s="2" customFormat="1">
      <c r="A447" s="26">
        <v>313810</v>
      </c>
      <c r="B447" s="27">
        <v>381</v>
      </c>
      <c r="C447" s="28" t="s">
        <v>266</v>
      </c>
      <c r="D447" s="29">
        <v>22461.5</v>
      </c>
      <c r="E447" s="29">
        <v>16689.9182383882</v>
      </c>
      <c r="F447" s="29">
        <v>19354.009999999998</v>
      </c>
      <c r="G447" s="29">
        <v>22230.959999999999</v>
      </c>
      <c r="H447" s="29">
        <v>24374.83</v>
      </c>
      <c r="I447" s="29">
        <v>21221.78</v>
      </c>
      <c r="J447" s="29">
        <v>23577.89</v>
      </c>
      <c r="K447" s="29">
        <v>30602.94</v>
      </c>
      <c r="L447" s="29">
        <v>25935.87</v>
      </c>
      <c r="M447" s="29">
        <v>33337.339999999997</v>
      </c>
      <c r="N447" s="29">
        <v>27742.85</v>
      </c>
      <c r="O447" s="29">
        <v>32836.28</v>
      </c>
      <c r="P447" s="33">
        <v>300366.16823838814</v>
      </c>
    </row>
    <row r="448" spans="1:16" s="2" customFormat="1">
      <c r="A448" s="22">
        <v>313820</v>
      </c>
      <c r="B448" s="23">
        <v>382</v>
      </c>
      <c r="C448" s="24" t="s">
        <v>267</v>
      </c>
      <c r="D448" s="25">
        <v>25096.880000000001</v>
      </c>
      <c r="E448" s="25">
        <v>15898.598369642699</v>
      </c>
      <c r="F448" s="25">
        <v>18416.189999999999</v>
      </c>
      <c r="G448" s="25">
        <v>21329.14</v>
      </c>
      <c r="H448" s="25">
        <v>23427.22</v>
      </c>
      <c r="I448" s="25">
        <v>20396.75</v>
      </c>
      <c r="J448" s="25">
        <v>22836.95</v>
      </c>
      <c r="K448" s="25">
        <v>29670.53</v>
      </c>
      <c r="L448" s="25">
        <v>25145.66</v>
      </c>
      <c r="M448" s="25">
        <v>36034.879999999997</v>
      </c>
      <c r="N448" s="25">
        <v>30389.15</v>
      </c>
      <c r="O448" s="25">
        <v>35968.43</v>
      </c>
      <c r="P448" s="33">
        <v>304610.37836964271</v>
      </c>
    </row>
    <row r="449" spans="1:16" s="2" customFormat="1">
      <c r="A449" s="26">
        <v>313830</v>
      </c>
      <c r="B449" s="27">
        <v>383</v>
      </c>
      <c r="C449" s="28" t="s">
        <v>268</v>
      </c>
      <c r="D449" s="29">
        <v>0</v>
      </c>
      <c r="E449" s="29">
        <v>0</v>
      </c>
      <c r="F449" s="29">
        <v>0</v>
      </c>
      <c r="G449" s="29">
        <v>0</v>
      </c>
      <c r="H449" s="29">
        <v>0</v>
      </c>
      <c r="I449" s="29">
        <v>0</v>
      </c>
      <c r="J449" s="29">
        <v>0</v>
      </c>
      <c r="K449" s="29">
        <v>0</v>
      </c>
      <c r="L449" s="29">
        <v>0</v>
      </c>
      <c r="M449" s="29">
        <v>0</v>
      </c>
      <c r="N449" s="29">
        <v>0</v>
      </c>
      <c r="O449" s="29">
        <v>0</v>
      </c>
      <c r="P449" s="33">
        <v>0</v>
      </c>
    </row>
    <row r="450" spans="1:16" s="2" customFormat="1">
      <c r="A450" s="22">
        <v>313835</v>
      </c>
      <c r="B450" s="23">
        <v>806</v>
      </c>
      <c r="C450" s="24" t="s">
        <v>510</v>
      </c>
      <c r="D450" s="25">
        <v>80363.87</v>
      </c>
      <c r="E450" s="25">
        <v>56553.172504311202</v>
      </c>
      <c r="F450" s="25">
        <v>66248.05</v>
      </c>
      <c r="G450" s="25">
        <v>75738.14</v>
      </c>
      <c r="H450" s="25">
        <v>82958.09</v>
      </c>
      <c r="I450" s="25">
        <v>72226.91</v>
      </c>
      <c r="J450" s="25">
        <v>65761.8</v>
      </c>
      <c r="K450" s="25">
        <v>82940.639999999999</v>
      </c>
      <c r="L450" s="25">
        <v>70291.850000000006</v>
      </c>
      <c r="M450" s="25">
        <v>81432.61</v>
      </c>
      <c r="N450" s="25">
        <v>66802.8</v>
      </c>
      <c r="O450" s="25">
        <v>79067.429999999993</v>
      </c>
      <c r="P450" s="33">
        <v>880385.36250431114</v>
      </c>
    </row>
    <row r="451" spans="1:16" s="2" customFormat="1">
      <c r="A451" s="26">
        <v>313840</v>
      </c>
      <c r="B451" s="27">
        <v>384</v>
      </c>
      <c r="C451" s="28" t="s">
        <v>269</v>
      </c>
      <c r="D451" s="29">
        <v>13322.88</v>
      </c>
      <c r="E451" s="29">
        <v>8505.1773143268001</v>
      </c>
      <c r="F451" s="29">
        <v>9880.76</v>
      </c>
      <c r="G451" s="29">
        <v>11423.94</v>
      </c>
      <c r="H451" s="29">
        <v>12543.09</v>
      </c>
      <c r="I451" s="29">
        <v>10920.55</v>
      </c>
      <c r="J451" s="29">
        <v>11954.06</v>
      </c>
      <c r="K451" s="29">
        <v>15485.95</v>
      </c>
      <c r="L451" s="29">
        <v>13124.28</v>
      </c>
      <c r="M451" s="29">
        <v>18492.12</v>
      </c>
      <c r="N451" s="29">
        <v>15564.28</v>
      </c>
      <c r="O451" s="29">
        <v>18421.8</v>
      </c>
      <c r="P451" s="33">
        <v>159638.8873143268</v>
      </c>
    </row>
    <row r="452" spans="1:16" s="2" customFormat="1">
      <c r="A452" s="22">
        <v>313850</v>
      </c>
      <c r="B452" s="23">
        <v>385</v>
      </c>
      <c r="C452" s="24" t="s">
        <v>270</v>
      </c>
      <c r="D452" s="25">
        <v>12888.94</v>
      </c>
      <c r="E452" s="25">
        <v>8229.2360641984396</v>
      </c>
      <c r="F452" s="25">
        <v>9529.32</v>
      </c>
      <c r="G452" s="25">
        <v>11023.14</v>
      </c>
      <c r="H452" s="25">
        <v>12104.32</v>
      </c>
      <c r="I452" s="25">
        <v>10538.54</v>
      </c>
      <c r="J452" s="25">
        <v>11760.31</v>
      </c>
      <c r="K452" s="25">
        <v>15272.94</v>
      </c>
      <c r="L452" s="25">
        <v>12943.75</v>
      </c>
      <c r="M452" s="25">
        <v>18282.96</v>
      </c>
      <c r="N452" s="25">
        <v>15392.69</v>
      </c>
      <c r="O452" s="25">
        <v>18218.7</v>
      </c>
      <c r="P452" s="33">
        <v>156184.84606419844</v>
      </c>
    </row>
    <row r="453" spans="1:16" s="2" customFormat="1">
      <c r="A453" s="26">
        <v>313860</v>
      </c>
      <c r="B453" s="27">
        <v>386</v>
      </c>
      <c r="C453" s="28" t="s">
        <v>271</v>
      </c>
      <c r="D453" s="29">
        <v>21076.77</v>
      </c>
      <c r="E453" s="29">
        <v>13932.2135580384</v>
      </c>
      <c r="F453" s="29">
        <v>16160.51</v>
      </c>
      <c r="G453" s="29">
        <v>18585.63</v>
      </c>
      <c r="H453" s="29">
        <v>20383.330000000002</v>
      </c>
      <c r="I453" s="29">
        <v>17746.61</v>
      </c>
      <c r="J453" s="29">
        <v>17753.13</v>
      </c>
      <c r="K453" s="29">
        <v>22715.26</v>
      </c>
      <c r="L453" s="29">
        <v>19251.09</v>
      </c>
      <c r="M453" s="29">
        <v>25591.1</v>
      </c>
      <c r="N453" s="29">
        <v>21388.03</v>
      </c>
      <c r="O453" s="29">
        <v>25314.75</v>
      </c>
      <c r="P453" s="33">
        <v>239898.42355803843</v>
      </c>
    </row>
    <row r="454" spans="1:16" s="2" customFormat="1">
      <c r="A454" s="22">
        <v>313862</v>
      </c>
      <c r="B454" s="23">
        <v>742</v>
      </c>
      <c r="C454" s="24" t="s">
        <v>511</v>
      </c>
      <c r="D454" s="25">
        <v>18784.900000000001</v>
      </c>
      <c r="E454" s="25">
        <v>15135.3535987048</v>
      </c>
      <c r="F454" s="25">
        <v>17539.23</v>
      </c>
      <c r="G454" s="25">
        <v>20313.47</v>
      </c>
      <c r="H454" s="25">
        <v>22311.64</v>
      </c>
      <c r="I454" s="25">
        <v>19425.48</v>
      </c>
      <c r="J454" s="25">
        <v>21749.47</v>
      </c>
      <c r="K454" s="25">
        <v>28257.65</v>
      </c>
      <c r="L454" s="25">
        <v>23948.240000000002</v>
      </c>
      <c r="M454" s="25">
        <v>34318.94</v>
      </c>
      <c r="N454" s="25">
        <v>28942.05</v>
      </c>
      <c r="O454" s="25">
        <v>34255.65</v>
      </c>
      <c r="P454" s="33">
        <v>284982.07359870477</v>
      </c>
    </row>
    <row r="455" spans="1:16" s="2" customFormat="1">
      <c r="A455" s="26">
        <v>313865</v>
      </c>
      <c r="B455" s="27">
        <v>743</v>
      </c>
      <c r="C455" s="28" t="s">
        <v>272</v>
      </c>
      <c r="D455" s="29">
        <v>9847.18</v>
      </c>
      <c r="E455" s="29">
        <v>6932.1388554116302</v>
      </c>
      <c r="F455" s="29">
        <v>7974.75</v>
      </c>
      <c r="G455" s="29">
        <v>9152.17</v>
      </c>
      <c r="H455" s="29">
        <v>10032.89</v>
      </c>
      <c r="I455" s="29">
        <v>8735.07</v>
      </c>
      <c r="J455" s="29">
        <v>8576.01</v>
      </c>
      <c r="K455" s="29">
        <v>10943.03</v>
      </c>
      <c r="L455" s="29">
        <v>9274.17</v>
      </c>
      <c r="M455" s="29">
        <v>10758.84</v>
      </c>
      <c r="N455" s="29">
        <v>8827.73</v>
      </c>
      <c r="O455" s="29">
        <v>10448.450000000001</v>
      </c>
      <c r="P455" s="33">
        <v>111502.42885541162</v>
      </c>
    </row>
    <row r="456" spans="1:16" s="2" customFormat="1">
      <c r="A456" s="22">
        <v>313867</v>
      </c>
      <c r="B456" s="23">
        <v>807</v>
      </c>
      <c r="C456" s="24" t="s">
        <v>273</v>
      </c>
      <c r="D456" s="25">
        <v>11950.89</v>
      </c>
      <c r="E456" s="25">
        <v>7620.9492358646403</v>
      </c>
      <c r="F456" s="25">
        <v>8769.61</v>
      </c>
      <c r="G456" s="25">
        <v>10156.74</v>
      </c>
      <c r="H456" s="25">
        <v>11155.82</v>
      </c>
      <c r="I456" s="25">
        <v>9712.74</v>
      </c>
      <c r="J456" s="25">
        <v>10874.74</v>
      </c>
      <c r="K456" s="25">
        <v>14128.83</v>
      </c>
      <c r="L456" s="25">
        <v>11974.12</v>
      </c>
      <c r="M456" s="25">
        <v>17159.47</v>
      </c>
      <c r="N456" s="25">
        <v>14471.02</v>
      </c>
      <c r="O456" s="25">
        <v>17127.82</v>
      </c>
      <c r="P456" s="33">
        <v>145102.74923586464</v>
      </c>
    </row>
    <row r="457" spans="1:16" s="2" customFormat="1">
      <c r="A457" s="26">
        <v>313868</v>
      </c>
      <c r="B457" s="27">
        <v>808</v>
      </c>
      <c r="C457" s="28" t="s">
        <v>726</v>
      </c>
      <c r="D457" s="29">
        <v>1994.2</v>
      </c>
      <c r="E457" s="29">
        <v>1391.66690357467</v>
      </c>
      <c r="F457" s="29">
        <v>1615.01</v>
      </c>
      <c r="G457" s="29">
        <v>1853.45</v>
      </c>
      <c r="H457" s="29">
        <v>2031.81</v>
      </c>
      <c r="I457" s="29">
        <v>1768.98</v>
      </c>
      <c r="J457" s="29">
        <v>1736.77</v>
      </c>
      <c r="K457" s="29">
        <v>2216.13</v>
      </c>
      <c r="L457" s="29">
        <v>1878.16</v>
      </c>
      <c r="M457" s="29">
        <v>2178.83</v>
      </c>
      <c r="N457" s="29">
        <v>1787.75</v>
      </c>
      <c r="O457" s="29">
        <v>2115.9699999999998</v>
      </c>
      <c r="P457" s="33">
        <v>22568.726903574672</v>
      </c>
    </row>
    <row r="458" spans="1:16" s="2" customFormat="1">
      <c r="A458" s="22">
        <v>313870</v>
      </c>
      <c r="B458" s="23">
        <v>387</v>
      </c>
      <c r="C458" s="24" t="s">
        <v>727</v>
      </c>
      <c r="D458" s="25">
        <v>11950.89</v>
      </c>
      <c r="E458" s="25">
        <v>7589.4497137132203</v>
      </c>
      <c r="F458" s="25">
        <v>8769.61</v>
      </c>
      <c r="G458" s="25">
        <v>10156.74</v>
      </c>
      <c r="H458" s="25">
        <v>11155.82</v>
      </c>
      <c r="I458" s="25">
        <v>9712.74</v>
      </c>
      <c r="J458" s="25">
        <v>10874.74</v>
      </c>
      <c r="K458" s="25">
        <v>14128.83</v>
      </c>
      <c r="L458" s="25">
        <v>11974.12</v>
      </c>
      <c r="M458" s="25">
        <v>17159.47</v>
      </c>
      <c r="N458" s="25">
        <v>14471.02</v>
      </c>
      <c r="O458" s="25">
        <v>17127.82</v>
      </c>
      <c r="P458" s="33">
        <v>145071.24971371322</v>
      </c>
    </row>
    <row r="459" spans="1:16" s="2" customFormat="1">
      <c r="A459" s="26">
        <v>313880</v>
      </c>
      <c r="B459" s="27">
        <v>388</v>
      </c>
      <c r="C459" s="28" t="s">
        <v>274</v>
      </c>
      <c r="D459" s="29">
        <v>23901.79</v>
      </c>
      <c r="E459" s="29">
        <v>15157.1956467088</v>
      </c>
      <c r="F459" s="29">
        <v>17539.23</v>
      </c>
      <c r="G459" s="29">
        <v>20313.47</v>
      </c>
      <c r="H459" s="29">
        <v>22311.64</v>
      </c>
      <c r="I459" s="29">
        <v>19425.48</v>
      </c>
      <c r="J459" s="29">
        <v>21749.47</v>
      </c>
      <c r="K459" s="29">
        <v>28257.65</v>
      </c>
      <c r="L459" s="29">
        <v>23948.240000000002</v>
      </c>
      <c r="M459" s="29">
        <v>34318.94</v>
      </c>
      <c r="N459" s="29">
        <v>28942.05</v>
      </c>
      <c r="O459" s="29">
        <v>34255.65</v>
      </c>
      <c r="P459" s="33">
        <v>290120.80564670876</v>
      </c>
    </row>
    <row r="460" spans="1:16" s="2" customFormat="1">
      <c r="A460" s="22">
        <v>313890</v>
      </c>
      <c r="B460" s="23">
        <v>389</v>
      </c>
      <c r="C460" s="24" t="s">
        <v>275</v>
      </c>
      <c r="D460" s="25">
        <v>0</v>
      </c>
      <c r="E460" s="25">
        <v>0</v>
      </c>
      <c r="F460" s="25">
        <v>0</v>
      </c>
      <c r="G460" s="25">
        <v>0</v>
      </c>
      <c r="H460" s="25">
        <v>0</v>
      </c>
      <c r="I460" s="25">
        <v>0</v>
      </c>
      <c r="J460" s="25">
        <v>0</v>
      </c>
      <c r="K460" s="25">
        <v>0</v>
      </c>
      <c r="L460" s="25">
        <v>0</v>
      </c>
      <c r="M460" s="25">
        <v>0</v>
      </c>
      <c r="N460" s="25">
        <v>0</v>
      </c>
      <c r="O460" s="25">
        <v>0</v>
      </c>
      <c r="P460" s="33">
        <v>0</v>
      </c>
    </row>
    <row r="461" spans="1:16" s="2" customFormat="1">
      <c r="A461" s="26">
        <v>313900</v>
      </c>
      <c r="B461" s="27">
        <v>390</v>
      </c>
      <c r="C461" s="28" t="s">
        <v>276</v>
      </c>
      <c r="D461" s="29">
        <v>26175.279999999999</v>
      </c>
      <c r="E461" s="29">
        <v>16720.6775064783</v>
      </c>
      <c r="F461" s="29">
        <v>19380.490000000002</v>
      </c>
      <c r="G461" s="29">
        <v>22413.32</v>
      </c>
      <c r="H461" s="29">
        <v>24610.45</v>
      </c>
      <c r="I461" s="29">
        <v>21426.92</v>
      </c>
      <c r="J461" s="29">
        <v>23537.99</v>
      </c>
      <c r="K461" s="29">
        <v>30506.5</v>
      </c>
      <c r="L461" s="29">
        <v>25854.14</v>
      </c>
      <c r="M461" s="29">
        <v>36527.25</v>
      </c>
      <c r="N461" s="29">
        <v>30753.66</v>
      </c>
      <c r="O461" s="29">
        <v>36399.86</v>
      </c>
      <c r="P461" s="33">
        <v>314306.53750647826</v>
      </c>
    </row>
    <row r="462" spans="1:16" s="2" customFormat="1">
      <c r="A462" s="22">
        <v>313910</v>
      </c>
      <c r="B462" s="23">
        <v>391</v>
      </c>
      <c r="C462" s="24" t="s">
        <v>480</v>
      </c>
      <c r="D462" s="25">
        <v>11950.89</v>
      </c>
      <c r="E462" s="25">
        <v>7573.1593711430996</v>
      </c>
      <c r="F462" s="25">
        <v>8769.61</v>
      </c>
      <c r="G462" s="25">
        <v>10156.74</v>
      </c>
      <c r="H462" s="25">
        <v>11155.82</v>
      </c>
      <c r="I462" s="25">
        <v>9712.74</v>
      </c>
      <c r="J462" s="25">
        <v>10874.74</v>
      </c>
      <c r="K462" s="25">
        <v>14128.83</v>
      </c>
      <c r="L462" s="25">
        <v>11974.12</v>
      </c>
      <c r="M462" s="25">
        <v>17159.47</v>
      </c>
      <c r="N462" s="25">
        <v>14471.02</v>
      </c>
      <c r="O462" s="25">
        <v>17127.82</v>
      </c>
      <c r="P462" s="33">
        <v>145054.95937114311</v>
      </c>
    </row>
    <row r="463" spans="1:16" s="2" customFormat="1">
      <c r="A463" s="26">
        <v>313920</v>
      </c>
      <c r="B463" s="27">
        <v>392</v>
      </c>
      <c r="C463" s="28" t="s">
        <v>277</v>
      </c>
      <c r="D463" s="29">
        <v>13054.31</v>
      </c>
      <c r="E463" s="29">
        <v>8354.1729512628608</v>
      </c>
      <c r="F463" s="29">
        <v>9663.25</v>
      </c>
      <c r="G463" s="29">
        <v>11175.88</v>
      </c>
      <c r="H463" s="29">
        <v>12271.53</v>
      </c>
      <c r="I463" s="29">
        <v>10684.12</v>
      </c>
      <c r="J463" s="29">
        <v>11688.58</v>
      </c>
      <c r="K463" s="29">
        <v>15140.91</v>
      </c>
      <c r="L463" s="29">
        <v>12831.86</v>
      </c>
      <c r="M463" s="29">
        <v>18153.310000000001</v>
      </c>
      <c r="N463" s="29">
        <v>15286.33</v>
      </c>
      <c r="O463" s="29">
        <v>18092.82</v>
      </c>
      <c r="P463" s="33">
        <v>156397.07295126287</v>
      </c>
    </row>
    <row r="464" spans="1:16" s="2" customFormat="1">
      <c r="A464" s="22">
        <v>313925</v>
      </c>
      <c r="B464" s="23">
        <v>744</v>
      </c>
      <c r="C464" s="24" t="s">
        <v>278</v>
      </c>
      <c r="D464" s="25">
        <v>98071</v>
      </c>
      <c r="E464" s="25">
        <v>68881.031151149102</v>
      </c>
      <c r="F464" s="25">
        <v>79425.61</v>
      </c>
      <c r="G464" s="25">
        <v>90669.64</v>
      </c>
      <c r="H464" s="25">
        <v>99281.44</v>
      </c>
      <c r="I464" s="25">
        <v>86438.720000000001</v>
      </c>
      <c r="J464" s="25">
        <v>81879.78</v>
      </c>
      <c r="K464" s="25">
        <v>103915.73</v>
      </c>
      <c r="L464" s="25">
        <v>88068.15</v>
      </c>
      <c r="M464" s="25">
        <v>102056.14</v>
      </c>
      <c r="N464" s="25">
        <v>83724.789999999994</v>
      </c>
      <c r="O464" s="25">
        <v>99096.2</v>
      </c>
      <c r="P464" s="33">
        <v>1081508.2311511491</v>
      </c>
    </row>
    <row r="465" spans="1:16" s="2" customFormat="1">
      <c r="A465" s="26">
        <v>313930</v>
      </c>
      <c r="B465" s="27">
        <v>393</v>
      </c>
      <c r="C465" s="28" t="s">
        <v>279</v>
      </c>
      <c r="D465" s="29">
        <v>51250.8</v>
      </c>
      <c r="E465" s="29">
        <v>35799.414709009703</v>
      </c>
      <c r="F465" s="29">
        <v>41505.870000000003</v>
      </c>
      <c r="G465" s="29">
        <v>47510.44</v>
      </c>
      <c r="H465" s="29">
        <v>52053.38</v>
      </c>
      <c r="I465" s="29">
        <v>45319.93</v>
      </c>
      <c r="J465" s="29">
        <v>49797.38</v>
      </c>
      <c r="K465" s="29">
        <v>64542.17</v>
      </c>
      <c r="L465" s="29">
        <v>54699.22</v>
      </c>
      <c r="M465" s="29">
        <v>63416.9</v>
      </c>
      <c r="N465" s="29">
        <v>52029.5</v>
      </c>
      <c r="O465" s="29">
        <v>61581.83</v>
      </c>
      <c r="P465" s="33">
        <v>619506.83470900974</v>
      </c>
    </row>
    <row r="466" spans="1:16" s="2" customFormat="1">
      <c r="A466" s="22">
        <v>313940</v>
      </c>
      <c r="B466" s="23">
        <v>394</v>
      </c>
      <c r="C466" s="24" t="s">
        <v>728</v>
      </c>
      <c r="D466" s="25">
        <v>750.32</v>
      </c>
      <c r="E466" s="25">
        <v>523.52683328820501</v>
      </c>
      <c r="F466" s="25">
        <v>607.66999999999996</v>
      </c>
      <c r="G466" s="25">
        <v>693.02</v>
      </c>
      <c r="H466" s="25">
        <v>758.68</v>
      </c>
      <c r="I466" s="25">
        <v>660.54</v>
      </c>
      <c r="J466" s="25">
        <v>590.26</v>
      </c>
      <c r="K466" s="25">
        <v>742.19</v>
      </c>
      <c r="L466" s="25">
        <v>629</v>
      </c>
      <c r="M466" s="25">
        <v>728.81</v>
      </c>
      <c r="N466" s="25">
        <v>597.89</v>
      </c>
      <c r="O466" s="25">
        <v>707.66</v>
      </c>
      <c r="P466" s="33">
        <v>7989.5668332882042</v>
      </c>
    </row>
    <row r="467" spans="1:16" s="2" customFormat="1">
      <c r="A467" s="26">
        <v>313950</v>
      </c>
      <c r="B467" s="27">
        <v>395</v>
      </c>
      <c r="C467" s="28" t="s">
        <v>280</v>
      </c>
      <c r="D467" s="29">
        <v>0</v>
      </c>
      <c r="E467" s="29">
        <v>0</v>
      </c>
      <c r="F467" s="29">
        <v>0</v>
      </c>
      <c r="G467" s="29">
        <v>0</v>
      </c>
      <c r="H467" s="29">
        <v>0</v>
      </c>
      <c r="I467" s="29">
        <v>0</v>
      </c>
      <c r="J467" s="29">
        <v>0</v>
      </c>
      <c r="K467" s="29">
        <v>0</v>
      </c>
      <c r="L467" s="29">
        <v>0</v>
      </c>
      <c r="M467" s="29">
        <v>0</v>
      </c>
      <c r="N467" s="29">
        <v>0</v>
      </c>
      <c r="O467" s="29">
        <v>0</v>
      </c>
      <c r="P467" s="33">
        <v>0</v>
      </c>
    </row>
    <row r="468" spans="1:16" s="2" customFormat="1">
      <c r="A468" s="22">
        <v>313960</v>
      </c>
      <c r="B468" s="23">
        <v>396</v>
      </c>
      <c r="C468" s="24" t="s">
        <v>281</v>
      </c>
      <c r="D468" s="25">
        <v>0</v>
      </c>
      <c r="E468" s="25">
        <v>0</v>
      </c>
      <c r="F468" s="25">
        <v>0</v>
      </c>
      <c r="G468" s="25">
        <v>0</v>
      </c>
      <c r="H468" s="25">
        <v>0</v>
      </c>
      <c r="I468" s="25">
        <v>0</v>
      </c>
      <c r="J468" s="25">
        <v>0</v>
      </c>
      <c r="K468" s="25">
        <v>0</v>
      </c>
      <c r="L468" s="25">
        <v>0</v>
      </c>
      <c r="M468" s="25">
        <v>0</v>
      </c>
      <c r="N468" s="25">
        <v>0</v>
      </c>
      <c r="O468" s="25">
        <v>0</v>
      </c>
      <c r="P468" s="33">
        <v>0</v>
      </c>
    </row>
    <row r="469" spans="1:16" s="2" customFormat="1">
      <c r="A469" s="26">
        <v>313970</v>
      </c>
      <c r="B469" s="27">
        <v>397</v>
      </c>
      <c r="C469" s="28" t="s">
        <v>282</v>
      </c>
      <c r="D469" s="29">
        <v>0</v>
      </c>
      <c r="E469" s="29">
        <v>0</v>
      </c>
      <c r="F469" s="29">
        <v>0</v>
      </c>
      <c r="G469" s="29">
        <v>0</v>
      </c>
      <c r="H469" s="29">
        <v>0</v>
      </c>
      <c r="I469" s="29">
        <v>0</v>
      </c>
      <c r="J469" s="29">
        <v>0</v>
      </c>
      <c r="K469" s="29">
        <v>0</v>
      </c>
      <c r="L469" s="29">
        <v>0</v>
      </c>
      <c r="M469" s="29">
        <v>0</v>
      </c>
      <c r="N469" s="29">
        <v>0</v>
      </c>
      <c r="O469" s="29">
        <v>0</v>
      </c>
      <c r="P469" s="33">
        <v>0</v>
      </c>
    </row>
    <row r="470" spans="1:16" s="2" customFormat="1">
      <c r="A470" s="22">
        <v>313980</v>
      </c>
      <c r="B470" s="23">
        <v>398</v>
      </c>
      <c r="C470" s="24" t="s">
        <v>481</v>
      </c>
      <c r="D470" s="25">
        <v>11280.59</v>
      </c>
      <c r="E470" s="25">
        <v>8857.7515631238002</v>
      </c>
      <c r="F470" s="25">
        <v>10298.790000000001</v>
      </c>
      <c r="G470" s="25">
        <v>11900.68</v>
      </c>
      <c r="H470" s="25">
        <v>13064.99</v>
      </c>
      <c r="I470" s="25">
        <v>11374.95</v>
      </c>
      <c r="J470" s="25">
        <v>12395.73</v>
      </c>
      <c r="K470" s="25">
        <v>16048.68</v>
      </c>
      <c r="L470" s="25">
        <v>13601.19</v>
      </c>
      <c r="M470" s="25">
        <v>19044.71</v>
      </c>
      <c r="N470" s="25">
        <v>16017.61</v>
      </c>
      <c r="O470" s="25">
        <v>18958.349999999999</v>
      </c>
      <c r="P470" s="33">
        <v>162844.02156312382</v>
      </c>
    </row>
    <row r="471" spans="1:16" s="2" customFormat="1">
      <c r="A471" s="26">
        <v>313990</v>
      </c>
      <c r="B471" s="27">
        <v>399</v>
      </c>
      <c r="C471" s="28" t="s">
        <v>729</v>
      </c>
      <c r="D471" s="29">
        <v>13145.98</v>
      </c>
      <c r="E471" s="29">
        <v>8371.7716671712897</v>
      </c>
      <c r="F471" s="29">
        <v>9646.57</v>
      </c>
      <c r="G471" s="29">
        <v>11172.41</v>
      </c>
      <c r="H471" s="29">
        <v>12271.4</v>
      </c>
      <c r="I471" s="29">
        <v>10684.01</v>
      </c>
      <c r="J471" s="29">
        <v>11962.21</v>
      </c>
      <c r="K471" s="29">
        <v>15541.71</v>
      </c>
      <c r="L471" s="29">
        <v>13171.53</v>
      </c>
      <c r="M471" s="29">
        <v>18875.419999999998</v>
      </c>
      <c r="N471" s="29">
        <v>15918.12</v>
      </c>
      <c r="O471" s="29">
        <v>18840.61</v>
      </c>
      <c r="P471" s="33">
        <v>159601.7416671713</v>
      </c>
    </row>
    <row r="472" spans="1:16" s="2" customFormat="1">
      <c r="A472" s="22">
        <v>314000</v>
      </c>
      <c r="B472" s="23">
        <v>400</v>
      </c>
      <c r="C472" s="24" t="s">
        <v>283</v>
      </c>
      <c r="D472" s="25">
        <v>29572.07</v>
      </c>
      <c r="E472" s="25">
        <v>19953.051424159901</v>
      </c>
      <c r="F472" s="25">
        <v>23107.32</v>
      </c>
      <c r="G472" s="25">
        <v>26508.07</v>
      </c>
      <c r="H472" s="25">
        <v>29056.39</v>
      </c>
      <c r="I472" s="25">
        <v>25297.75</v>
      </c>
      <c r="J472" s="25">
        <v>24852.99</v>
      </c>
      <c r="K472" s="25">
        <v>31715.51</v>
      </c>
      <c r="L472" s="25">
        <v>26878.77</v>
      </c>
      <c r="M472" s="25">
        <v>34429.089999999997</v>
      </c>
      <c r="N472" s="25">
        <v>28638.39</v>
      </c>
      <c r="O472" s="25">
        <v>33896.239999999998</v>
      </c>
      <c r="P472" s="33">
        <v>333905.64142415987</v>
      </c>
    </row>
    <row r="473" spans="1:16" s="2" customFormat="1">
      <c r="A473" s="26">
        <v>314010</v>
      </c>
      <c r="B473" s="27">
        <v>401</v>
      </c>
      <c r="C473" s="28" t="s">
        <v>284</v>
      </c>
      <c r="D473" s="29">
        <v>0</v>
      </c>
      <c r="E473" s="29">
        <v>0</v>
      </c>
      <c r="F473" s="29">
        <v>0</v>
      </c>
      <c r="G473" s="29">
        <v>0</v>
      </c>
      <c r="H473" s="29">
        <v>0</v>
      </c>
      <c r="I473" s="29">
        <v>0</v>
      </c>
      <c r="J473" s="29">
        <v>0</v>
      </c>
      <c r="K473" s="29">
        <v>0</v>
      </c>
      <c r="L473" s="29">
        <v>0</v>
      </c>
      <c r="M473" s="29">
        <v>0</v>
      </c>
      <c r="N473" s="29">
        <v>0</v>
      </c>
      <c r="O473" s="29">
        <v>0</v>
      </c>
      <c r="P473" s="33">
        <v>0</v>
      </c>
    </row>
    <row r="474" spans="1:16" s="2" customFormat="1">
      <c r="A474" s="22">
        <v>314015</v>
      </c>
      <c r="B474" s="23">
        <v>809</v>
      </c>
      <c r="C474" s="24" t="s">
        <v>730</v>
      </c>
      <c r="D474" s="25">
        <v>14642.5</v>
      </c>
      <c r="E474" s="25">
        <v>9455.6860686675209</v>
      </c>
      <c r="F474" s="25">
        <v>10949.5</v>
      </c>
      <c r="G474" s="25">
        <v>12642.78</v>
      </c>
      <c r="H474" s="25">
        <v>13877.4</v>
      </c>
      <c r="I474" s="25">
        <v>12082.27</v>
      </c>
      <c r="J474" s="25">
        <v>12733.26</v>
      </c>
      <c r="K474" s="25">
        <v>16412.04</v>
      </c>
      <c r="L474" s="25">
        <v>13909.13</v>
      </c>
      <c r="M474" s="25">
        <v>19401.52</v>
      </c>
      <c r="N474" s="25">
        <v>16310.32</v>
      </c>
      <c r="O474" s="25">
        <v>19304.8</v>
      </c>
      <c r="P474" s="33">
        <v>171721.2060686675</v>
      </c>
    </row>
    <row r="475" spans="1:16" s="2" customFormat="1">
      <c r="A475" s="26">
        <v>314020</v>
      </c>
      <c r="B475" s="27">
        <v>402</v>
      </c>
      <c r="C475" s="28" t="s">
        <v>731</v>
      </c>
      <c r="D475" s="29">
        <v>10331.69</v>
      </c>
      <c r="E475" s="29">
        <v>8374.3364812759901</v>
      </c>
      <c r="F475" s="29">
        <v>9646.57</v>
      </c>
      <c r="G475" s="29">
        <v>11172.41</v>
      </c>
      <c r="H475" s="29">
        <v>12271.4</v>
      </c>
      <c r="I475" s="29">
        <v>10684.01</v>
      </c>
      <c r="J475" s="29">
        <v>1351.25</v>
      </c>
      <c r="K475" s="29">
        <v>0</v>
      </c>
      <c r="L475" s="29">
        <v>0</v>
      </c>
      <c r="M475" s="29">
        <v>0</v>
      </c>
      <c r="N475" s="29">
        <v>0</v>
      </c>
      <c r="O475" s="29">
        <v>0</v>
      </c>
      <c r="P475" s="33">
        <v>63831.666481275999</v>
      </c>
    </row>
    <row r="476" spans="1:16" s="2" customFormat="1">
      <c r="A476" s="22">
        <v>314030</v>
      </c>
      <c r="B476" s="23">
        <v>403</v>
      </c>
      <c r="C476" s="24" t="s">
        <v>732</v>
      </c>
      <c r="D476" s="25">
        <v>282917.65000000002</v>
      </c>
      <c r="E476" s="25">
        <v>198606.03031820001</v>
      </c>
      <c r="F476" s="25">
        <v>230293.23</v>
      </c>
      <c r="G476" s="25">
        <v>262791.75</v>
      </c>
      <c r="H476" s="25">
        <v>287727.28000000003</v>
      </c>
      <c r="I476" s="25">
        <v>250507.82</v>
      </c>
      <c r="J476" s="25">
        <v>213950.06</v>
      </c>
      <c r="K476" s="25">
        <v>266964.09999999998</v>
      </c>
      <c r="L476" s="25">
        <v>226250.98</v>
      </c>
      <c r="M476" s="25">
        <v>262151.06</v>
      </c>
      <c r="N476" s="25">
        <v>215059.14</v>
      </c>
      <c r="O476" s="25">
        <v>254542.82</v>
      </c>
      <c r="P476" s="33">
        <v>2951761.9203182003</v>
      </c>
    </row>
    <row r="477" spans="1:16" s="2" customFormat="1">
      <c r="A477" s="26">
        <v>314040</v>
      </c>
      <c r="B477" s="27">
        <v>404</v>
      </c>
      <c r="C477" s="28" t="s">
        <v>733</v>
      </c>
      <c r="D477" s="29">
        <v>14620.95</v>
      </c>
      <c r="E477" s="29">
        <v>11330.348037599</v>
      </c>
      <c r="F477" s="29">
        <v>13120.38</v>
      </c>
      <c r="G477" s="29">
        <v>15134.08</v>
      </c>
      <c r="H477" s="29">
        <v>16608.43</v>
      </c>
      <c r="I477" s="29">
        <v>14460.02</v>
      </c>
      <c r="J477" s="29">
        <v>5077.29</v>
      </c>
      <c r="K477" s="29">
        <v>4757.99</v>
      </c>
      <c r="L477" s="29">
        <v>4032.38</v>
      </c>
      <c r="M477" s="29">
        <v>4672.21</v>
      </c>
      <c r="N477" s="29">
        <v>3832.91</v>
      </c>
      <c r="O477" s="29">
        <v>4536.6099999999997</v>
      </c>
      <c r="P477" s="33">
        <v>112183.59803759902</v>
      </c>
    </row>
    <row r="478" spans="1:16" s="2" customFormat="1">
      <c r="A478" s="22">
        <v>314050</v>
      </c>
      <c r="B478" s="23">
        <v>405</v>
      </c>
      <c r="C478" s="24" t="s">
        <v>285</v>
      </c>
      <c r="D478" s="25">
        <v>11950.89</v>
      </c>
      <c r="E478" s="25">
        <v>7583.60359101207</v>
      </c>
      <c r="F478" s="25">
        <v>8769.61</v>
      </c>
      <c r="G478" s="25">
        <v>1776.3</v>
      </c>
      <c r="H478" s="25">
        <v>0</v>
      </c>
      <c r="I478" s="25">
        <v>0</v>
      </c>
      <c r="J478" s="25">
        <v>0</v>
      </c>
      <c r="K478" s="25">
        <v>0</v>
      </c>
      <c r="L478" s="25">
        <v>0</v>
      </c>
      <c r="M478" s="25">
        <v>0</v>
      </c>
      <c r="N478" s="25">
        <v>0</v>
      </c>
      <c r="O478" s="25">
        <v>0</v>
      </c>
      <c r="P478" s="33">
        <v>30080.403591012069</v>
      </c>
    </row>
    <row r="479" spans="1:16" s="2" customFormat="1">
      <c r="A479" s="26">
        <v>314053</v>
      </c>
      <c r="B479" s="27">
        <v>810</v>
      </c>
      <c r="C479" s="28" t="s">
        <v>286</v>
      </c>
      <c r="D479" s="29">
        <v>0</v>
      </c>
      <c r="E479" s="29">
        <v>0</v>
      </c>
      <c r="F479" s="29">
        <v>0</v>
      </c>
      <c r="G479" s="29">
        <v>0</v>
      </c>
      <c r="H479" s="29">
        <v>0</v>
      </c>
      <c r="I479" s="29">
        <v>0</v>
      </c>
      <c r="J479" s="29">
        <v>0</v>
      </c>
      <c r="K479" s="29">
        <v>0</v>
      </c>
      <c r="L479" s="29">
        <v>0</v>
      </c>
      <c r="M479" s="29">
        <v>0</v>
      </c>
      <c r="N479" s="29">
        <v>0</v>
      </c>
      <c r="O479" s="29">
        <v>0</v>
      </c>
      <c r="P479" s="33">
        <v>0</v>
      </c>
    </row>
    <row r="480" spans="1:16" s="2" customFormat="1">
      <c r="A480" s="22">
        <v>314055</v>
      </c>
      <c r="B480" s="23">
        <v>745</v>
      </c>
      <c r="C480" s="24" t="s">
        <v>287</v>
      </c>
      <c r="D480" s="25">
        <v>0</v>
      </c>
      <c r="E480" s="25">
        <v>0</v>
      </c>
      <c r="F480" s="25">
        <v>0</v>
      </c>
      <c r="G480" s="25">
        <v>0</v>
      </c>
      <c r="H480" s="25">
        <v>0</v>
      </c>
      <c r="I480" s="25">
        <v>0</v>
      </c>
      <c r="J480" s="25">
        <v>0</v>
      </c>
      <c r="K480" s="25">
        <v>0</v>
      </c>
      <c r="L480" s="25">
        <v>0</v>
      </c>
      <c r="M480" s="25">
        <v>0</v>
      </c>
      <c r="N480" s="25">
        <v>0</v>
      </c>
      <c r="O480" s="25">
        <v>0</v>
      </c>
      <c r="P480" s="33">
        <v>0</v>
      </c>
    </row>
    <row r="481" spans="1:16" s="2" customFormat="1">
      <c r="A481" s="26">
        <v>314060</v>
      </c>
      <c r="B481" s="27">
        <v>406</v>
      </c>
      <c r="C481" s="28" t="s">
        <v>734</v>
      </c>
      <c r="D481" s="29">
        <v>4342.01</v>
      </c>
      <c r="E481" s="29">
        <v>3046.1084981776798</v>
      </c>
      <c r="F481" s="29">
        <v>3516.52</v>
      </c>
      <c r="G481" s="29">
        <v>4010.39</v>
      </c>
      <c r="H481" s="29">
        <v>4390.37</v>
      </c>
      <c r="I481" s="29">
        <v>3822.44</v>
      </c>
      <c r="J481" s="29">
        <v>6999.76</v>
      </c>
      <c r="K481" s="29">
        <v>9544.36</v>
      </c>
      <c r="L481" s="29">
        <v>8088.8</v>
      </c>
      <c r="M481" s="29">
        <v>9372.2800000000007</v>
      </c>
      <c r="N481" s="29">
        <v>7688.68</v>
      </c>
      <c r="O481" s="29">
        <v>9100.2800000000007</v>
      </c>
      <c r="P481" s="33">
        <v>73921.99849817768</v>
      </c>
    </row>
    <row r="482" spans="1:16" s="2" customFormat="1">
      <c r="A482" s="22">
        <v>314070</v>
      </c>
      <c r="B482" s="23">
        <v>407</v>
      </c>
      <c r="C482" s="24" t="s">
        <v>288</v>
      </c>
      <c r="D482" s="25">
        <v>0</v>
      </c>
      <c r="E482" s="25">
        <v>0</v>
      </c>
      <c r="F482" s="25">
        <v>0</v>
      </c>
      <c r="G482" s="25">
        <v>0</v>
      </c>
      <c r="H482" s="25">
        <v>0</v>
      </c>
      <c r="I482" s="25">
        <v>0</v>
      </c>
      <c r="J482" s="25">
        <v>0</v>
      </c>
      <c r="K482" s="25">
        <v>0</v>
      </c>
      <c r="L482" s="25">
        <v>0</v>
      </c>
      <c r="M482" s="25">
        <v>0</v>
      </c>
      <c r="N482" s="25">
        <v>0</v>
      </c>
      <c r="O482" s="25">
        <v>0</v>
      </c>
      <c r="P482" s="33">
        <v>0</v>
      </c>
    </row>
    <row r="483" spans="1:16" s="2" customFormat="1">
      <c r="A483" s="26">
        <v>314080</v>
      </c>
      <c r="B483" s="27">
        <v>408</v>
      </c>
      <c r="C483" s="28" t="s">
        <v>289</v>
      </c>
      <c r="D483" s="29">
        <v>657.87</v>
      </c>
      <c r="E483" s="29">
        <v>460.27135159091301</v>
      </c>
      <c r="F483" s="29">
        <v>532.79999999999995</v>
      </c>
      <c r="G483" s="29">
        <v>607.62</v>
      </c>
      <c r="H483" s="29">
        <v>665.19</v>
      </c>
      <c r="I483" s="29">
        <v>579.15</v>
      </c>
      <c r="J483" s="29">
        <v>517.53</v>
      </c>
      <c r="K483" s="29">
        <v>650.74</v>
      </c>
      <c r="L483" s="29">
        <v>551.5</v>
      </c>
      <c r="M483" s="29">
        <v>639.01</v>
      </c>
      <c r="N483" s="29">
        <v>524.22</v>
      </c>
      <c r="O483" s="29">
        <v>620.46</v>
      </c>
      <c r="P483" s="33">
        <v>7006.3613515909137</v>
      </c>
    </row>
    <row r="484" spans="1:16" s="2" customFormat="1">
      <c r="A484" s="22">
        <v>314085</v>
      </c>
      <c r="B484" s="23">
        <v>746</v>
      </c>
      <c r="C484" s="24" t="s">
        <v>290</v>
      </c>
      <c r="D484" s="25">
        <v>111230.65</v>
      </c>
      <c r="E484" s="25">
        <v>77995.844238407706</v>
      </c>
      <c r="F484" s="25">
        <v>90079.03</v>
      </c>
      <c r="G484" s="25">
        <v>102999.76</v>
      </c>
      <c r="H484" s="25">
        <v>112822.48</v>
      </c>
      <c r="I484" s="25">
        <v>98228.13</v>
      </c>
      <c r="J484" s="25">
        <v>98794.78</v>
      </c>
      <c r="K484" s="25">
        <v>126506.94</v>
      </c>
      <c r="L484" s="25">
        <v>107214.12</v>
      </c>
      <c r="M484" s="25">
        <v>124275.25</v>
      </c>
      <c r="N484" s="25">
        <v>101956.75</v>
      </c>
      <c r="O484" s="25">
        <v>120675.46</v>
      </c>
      <c r="P484" s="33">
        <v>1272779.1942384075</v>
      </c>
    </row>
    <row r="485" spans="1:16" s="2" customFormat="1">
      <c r="A485" s="26">
        <v>314090</v>
      </c>
      <c r="B485" s="27">
        <v>409</v>
      </c>
      <c r="C485" s="28" t="s">
        <v>735</v>
      </c>
      <c r="D485" s="29">
        <v>13145.98</v>
      </c>
      <c r="E485" s="29">
        <v>8322.7103843748791</v>
      </c>
      <c r="F485" s="29">
        <v>9646.57</v>
      </c>
      <c r="G485" s="29">
        <v>11172.41</v>
      </c>
      <c r="H485" s="29">
        <v>12271.4</v>
      </c>
      <c r="I485" s="29">
        <v>10684.01</v>
      </c>
      <c r="J485" s="29">
        <v>11962.21</v>
      </c>
      <c r="K485" s="29">
        <v>15541.71</v>
      </c>
      <c r="L485" s="29">
        <v>13171.53</v>
      </c>
      <c r="M485" s="29">
        <v>18875.419999999998</v>
      </c>
      <c r="N485" s="29">
        <v>15918.12</v>
      </c>
      <c r="O485" s="29">
        <v>18840.61</v>
      </c>
      <c r="P485" s="33">
        <v>159552.68038437486</v>
      </c>
    </row>
    <row r="486" spans="1:16" s="2" customFormat="1">
      <c r="A486" s="22">
        <v>314100</v>
      </c>
      <c r="B486" s="23">
        <v>410</v>
      </c>
      <c r="C486" s="24" t="s">
        <v>291</v>
      </c>
      <c r="D486" s="25">
        <v>50275.13</v>
      </c>
      <c r="E486" s="25">
        <v>35159.571054444998</v>
      </c>
      <c r="F486" s="25">
        <v>40716.03</v>
      </c>
      <c r="G486" s="25">
        <v>46516.36</v>
      </c>
      <c r="H486" s="25">
        <v>50943.06</v>
      </c>
      <c r="I486" s="25">
        <v>44353.23</v>
      </c>
      <c r="J486" s="25">
        <v>41394.92</v>
      </c>
      <c r="K486" s="25">
        <v>52414.3</v>
      </c>
      <c r="L486" s="25">
        <v>44420.9</v>
      </c>
      <c r="M486" s="25">
        <v>51488.05</v>
      </c>
      <c r="N486" s="25">
        <v>42241.16</v>
      </c>
      <c r="O486" s="25">
        <v>49996.4</v>
      </c>
      <c r="P486" s="33">
        <v>549919.11105444503</v>
      </c>
    </row>
    <row r="487" spans="1:16" s="2" customFormat="1">
      <c r="A487" s="26">
        <v>314110</v>
      </c>
      <c r="B487" s="27">
        <v>411</v>
      </c>
      <c r="C487" s="28" t="s">
        <v>292</v>
      </c>
      <c r="D487" s="29">
        <v>100081.77</v>
      </c>
      <c r="E487" s="29">
        <v>69223.857560098797</v>
      </c>
      <c r="F487" s="29">
        <v>80145.37</v>
      </c>
      <c r="G487" s="29">
        <v>91556.71</v>
      </c>
      <c r="H487" s="29">
        <v>100268.21</v>
      </c>
      <c r="I487" s="29">
        <v>87297.84</v>
      </c>
      <c r="J487" s="29">
        <v>79074.19</v>
      </c>
      <c r="K487" s="29">
        <v>99647.28</v>
      </c>
      <c r="L487" s="29">
        <v>84450.66</v>
      </c>
      <c r="M487" s="29">
        <v>101136.13</v>
      </c>
      <c r="N487" s="29">
        <v>83362.399999999994</v>
      </c>
      <c r="O487" s="29">
        <v>98667.28</v>
      </c>
      <c r="P487" s="33">
        <v>1074911.6975600987</v>
      </c>
    </row>
    <row r="488" spans="1:16" s="2" customFormat="1">
      <c r="A488" s="22">
        <v>314120</v>
      </c>
      <c r="B488" s="23">
        <v>412</v>
      </c>
      <c r="C488" s="24" t="s">
        <v>293</v>
      </c>
      <c r="D488" s="25">
        <v>0</v>
      </c>
      <c r="E488" s="25">
        <v>0</v>
      </c>
      <c r="F488" s="25">
        <v>0</v>
      </c>
      <c r="G488" s="25">
        <v>0</v>
      </c>
      <c r="H488" s="25">
        <v>0</v>
      </c>
      <c r="I488" s="25">
        <v>0</v>
      </c>
      <c r="J488" s="25">
        <v>0</v>
      </c>
      <c r="K488" s="25">
        <v>0</v>
      </c>
      <c r="L488" s="25">
        <v>0</v>
      </c>
      <c r="M488" s="25">
        <v>0</v>
      </c>
      <c r="N488" s="25">
        <v>0</v>
      </c>
      <c r="O488" s="25">
        <v>0</v>
      </c>
      <c r="P488" s="33">
        <v>0</v>
      </c>
    </row>
    <row r="489" spans="1:16" s="2" customFormat="1">
      <c r="A489" s="26">
        <v>314130</v>
      </c>
      <c r="B489" s="27">
        <v>413</v>
      </c>
      <c r="C489" s="28" t="s">
        <v>294</v>
      </c>
      <c r="D489" s="29">
        <v>11950.89</v>
      </c>
      <c r="E489" s="29">
        <v>7586.1173277051003</v>
      </c>
      <c r="F489" s="29">
        <v>8769.61</v>
      </c>
      <c r="G489" s="29">
        <v>10156.74</v>
      </c>
      <c r="H489" s="29">
        <v>11155.82</v>
      </c>
      <c r="I489" s="29">
        <v>9712.74</v>
      </c>
      <c r="J489" s="29">
        <v>10874.74</v>
      </c>
      <c r="K489" s="29">
        <v>14128.83</v>
      </c>
      <c r="L489" s="29">
        <v>11974.12</v>
      </c>
      <c r="M489" s="29">
        <v>17159.47</v>
      </c>
      <c r="N489" s="29">
        <v>14471.02</v>
      </c>
      <c r="O489" s="29">
        <v>17127.82</v>
      </c>
      <c r="P489" s="33">
        <v>145067.9173277051</v>
      </c>
    </row>
    <row r="490" spans="1:16" s="2" customFormat="1">
      <c r="A490" s="22">
        <v>314140</v>
      </c>
      <c r="B490" s="23">
        <v>414</v>
      </c>
      <c r="C490" s="24" t="s">
        <v>295</v>
      </c>
      <c r="D490" s="25">
        <v>24111.33</v>
      </c>
      <c r="E490" s="25">
        <v>16034.9222336158</v>
      </c>
      <c r="F490" s="25">
        <v>18617.45</v>
      </c>
      <c r="G490" s="25">
        <v>21457.57</v>
      </c>
      <c r="H490" s="25">
        <v>23543.91</v>
      </c>
      <c r="I490" s="25">
        <v>20498.349999999999</v>
      </c>
      <c r="J490" s="25">
        <v>21463.95</v>
      </c>
      <c r="K490" s="25">
        <v>27640.71</v>
      </c>
      <c r="L490" s="25">
        <v>23425.38</v>
      </c>
      <c r="M490" s="25">
        <v>15049.26</v>
      </c>
      <c r="N490" s="25">
        <v>10895.5</v>
      </c>
      <c r="O490" s="25">
        <v>12895.86</v>
      </c>
      <c r="P490" s="33">
        <v>235634.19223361585</v>
      </c>
    </row>
    <row r="491" spans="1:16" s="2" customFormat="1">
      <c r="A491" s="26">
        <v>314150</v>
      </c>
      <c r="B491" s="27">
        <v>415</v>
      </c>
      <c r="C491" s="28" t="s">
        <v>296</v>
      </c>
      <c r="D491" s="29">
        <v>0</v>
      </c>
      <c r="E491" s="29">
        <v>0</v>
      </c>
      <c r="F491" s="29">
        <v>0</v>
      </c>
      <c r="G491" s="29">
        <v>0</v>
      </c>
      <c r="H491" s="29">
        <v>0</v>
      </c>
      <c r="I491" s="29">
        <v>0</v>
      </c>
      <c r="J491" s="29">
        <v>0</v>
      </c>
      <c r="K491" s="29">
        <v>0</v>
      </c>
      <c r="L491" s="29">
        <v>0</v>
      </c>
      <c r="M491" s="29">
        <v>0</v>
      </c>
      <c r="N491" s="29">
        <v>0</v>
      </c>
      <c r="O491" s="29">
        <v>0</v>
      </c>
      <c r="P491" s="33">
        <v>0</v>
      </c>
    </row>
    <row r="492" spans="1:16" s="2" customFormat="1">
      <c r="A492" s="22">
        <v>314160</v>
      </c>
      <c r="B492" s="23">
        <v>416</v>
      </c>
      <c r="C492" s="24" t="s">
        <v>736</v>
      </c>
      <c r="D492" s="25">
        <v>11950.89</v>
      </c>
      <c r="E492" s="25">
        <v>7592.43866755811</v>
      </c>
      <c r="F492" s="25">
        <v>8769.61</v>
      </c>
      <c r="G492" s="25">
        <v>10156.74</v>
      </c>
      <c r="H492" s="25">
        <v>11155.82</v>
      </c>
      <c r="I492" s="25">
        <v>9712.74</v>
      </c>
      <c r="J492" s="25">
        <v>10874.74</v>
      </c>
      <c r="K492" s="25">
        <v>14128.83</v>
      </c>
      <c r="L492" s="25">
        <v>11974.12</v>
      </c>
      <c r="M492" s="25">
        <v>17159.47</v>
      </c>
      <c r="N492" s="25">
        <v>14471.02</v>
      </c>
      <c r="O492" s="25">
        <v>17127.82</v>
      </c>
      <c r="P492" s="33">
        <v>145074.23866755812</v>
      </c>
    </row>
    <row r="493" spans="1:16" s="2" customFormat="1">
      <c r="A493" s="26">
        <v>314170</v>
      </c>
      <c r="B493" s="27">
        <v>417</v>
      </c>
      <c r="C493" s="28" t="s">
        <v>297</v>
      </c>
      <c r="D493" s="29">
        <v>11950.89</v>
      </c>
      <c r="E493" s="29">
        <v>7596.9798423264201</v>
      </c>
      <c r="F493" s="29">
        <v>8769.61</v>
      </c>
      <c r="G493" s="29">
        <v>10156.74</v>
      </c>
      <c r="H493" s="29">
        <v>11155.82</v>
      </c>
      <c r="I493" s="29">
        <v>9712.74</v>
      </c>
      <c r="J493" s="29">
        <v>10874.74</v>
      </c>
      <c r="K493" s="29">
        <v>14128.83</v>
      </c>
      <c r="L493" s="29">
        <v>11974.12</v>
      </c>
      <c r="M493" s="29">
        <v>17159.47</v>
      </c>
      <c r="N493" s="29">
        <v>14471.02</v>
      </c>
      <c r="O493" s="29">
        <v>17127.82</v>
      </c>
      <c r="P493" s="33">
        <v>145078.77984232642</v>
      </c>
    </row>
    <row r="494" spans="1:16" s="2" customFormat="1">
      <c r="A494" s="22">
        <v>314180</v>
      </c>
      <c r="B494" s="23">
        <v>418</v>
      </c>
      <c r="C494" s="24" t="s">
        <v>298</v>
      </c>
      <c r="D494" s="25">
        <v>14347.9</v>
      </c>
      <c r="E494" s="25">
        <v>10002.0403440189</v>
      </c>
      <c r="F494" s="25">
        <v>11619.65</v>
      </c>
      <c r="G494" s="25">
        <v>13335.22</v>
      </c>
      <c r="H494" s="25">
        <v>14618.48</v>
      </c>
      <c r="I494" s="25">
        <v>12727.48</v>
      </c>
      <c r="J494" s="25">
        <v>12494.61</v>
      </c>
      <c r="K494" s="25">
        <v>15942.96</v>
      </c>
      <c r="L494" s="25">
        <v>13511.59</v>
      </c>
      <c r="M494" s="25">
        <v>15669.85</v>
      </c>
      <c r="N494" s="25">
        <v>12856.69</v>
      </c>
      <c r="O494" s="25">
        <v>15217.1</v>
      </c>
      <c r="P494" s="33">
        <v>162343.5703440189</v>
      </c>
    </row>
    <row r="495" spans="1:16" s="2" customFormat="1">
      <c r="A495" s="26">
        <v>314190</v>
      </c>
      <c r="B495" s="27">
        <v>419</v>
      </c>
      <c r="C495" s="28" t="s">
        <v>299</v>
      </c>
      <c r="D495" s="29">
        <v>11950.89</v>
      </c>
      <c r="E495" s="29">
        <v>7573.1628538779196</v>
      </c>
      <c r="F495" s="29">
        <v>8769.61</v>
      </c>
      <c r="G495" s="29">
        <v>10156.74</v>
      </c>
      <c r="H495" s="29">
        <v>11155.82</v>
      </c>
      <c r="I495" s="29">
        <v>9712.74</v>
      </c>
      <c r="J495" s="29">
        <v>10874.74</v>
      </c>
      <c r="K495" s="29">
        <v>14128.83</v>
      </c>
      <c r="L495" s="29">
        <v>11974.12</v>
      </c>
      <c r="M495" s="29">
        <v>17159.47</v>
      </c>
      <c r="N495" s="29">
        <v>14471.02</v>
      </c>
      <c r="O495" s="29">
        <v>17127.82</v>
      </c>
      <c r="P495" s="33">
        <v>145054.96285387792</v>
      </c>
    </row>
    <row r="496" spans="1:16" s="2" customFormat="1">
      <c r="A496" s="22">
        <v>314200</v>
      </c>
      <c r="B496" s="23">
        <v>420</v>
      </c>
      <c r="C496" s="24" t="s">
        <v>300</v>
      </c>
      <c r="D496" s="25">
        <v>16364.84</v>
      </c>
      <c r="E496" s="25">
        <v>8878.4470543559692</v>
      </c>
      <c r="F496" s="25">
        <v>10271.52</v>
      </c>
      <c r="G496" s="25">
        <v>11880.39</v>
      </c>
      <c r="H496" s="25">
        <v>13045.34</v>
      </c>
      <c r="I496" s="25">
        <v>11357.84</v>
      </c>
      <c r="J496" s="25">
        <v>12489.88</v>
      </c>
      <c r="K496" s="25">
        <v>16189.75</v>
      </c>
      <c r="L496" s="25">
        <v>13720.75</v>
      </c>
      <c r="M496" s="25">
        <v>19185.71</v>
      </c>
      <c r="N496" s="25">
        <v>16133.57</v>
      </c>
      <c r="O496" s="25">
        <v>19095.61</v>
      </c>
      <c r="P496" s="33">
        <v>168613.647054356</v>
      </c>
    </row>
    <row r="497" spans="1:16" s="2" customFormat="1">
      <c r="A497" s="26">
        <v>314210</v>
      </c>
      <c r="B497" s="27">
        <v>421</v>
      </c>
      <c r="C497" s="28" t="s">
        <v>301</v>
      </c>
      <c r="D497" s="29">
        <v>69182.47</v>
      </c>
      <c r="E497" s="29">
        <v>49590.409599195104</v>
      </c>
      <c r="F497" s="29">
        <v>57192.58</v>
      </c>
      <c r="G497" s="29">
        <v>65380.36</v>
      </c>
      <c r="H497" s="29">
        <v>71611.72</v>
      </c>
      <c r="I497" s="29">
        <v>62348.27</v>
      </c>
      <c r="J497" s="29">
        <v>66257.37</v>
      </c>
      <c r="K497" s="29">
        <v>85496.46</v>
      </c>
      <c r="L497" s="29">
        <v>72457.899999999994</v>
      </c>
      <c r="M497" s="29">
        <v>71850.570000000007</v>
      </c>
      <c r="N497" s="29">
        <v>57491.86</v>
      </c>
      <c r="O497" s="29">
        <v>68047.05</v>
      </c>
      <c r="P497" s="33">
        <v>796907.01959919522</v>
      </c>
    </row>
    <row r="498" spans="1:16" s="2" customFormat="1">
      <c r="A498" s="22">
        <v>314220</v>
      </c>
      <c r="B498" s="23">
        <v>422</v>
      </c>
      <c r="C498" s="24" t="s">
        <v>737</v>
      </c>
      <c r="D498" s="25">
        <v>17199.16</v>
      </c>
      <c r="E498" s="25">
        <v>13030.8209635894</v>
      </c>
      <c r="F498" s="25">
        <v>15092.14</v>
      </c>
      <c r="G498" s="25">
        <v>17367.22</v>
      </c>
      <c r="H498" s="25">
        <v>19049.48</v>
      </c>
      <c r="I498" s="25">
        <v>16585.3</v>
      </c>
      <c r="J498" s="25">
        <v>25425.97</v>
      </c>
      <c r="K498" s="25">
        <v>34168.68</v>
      </c>
      <c r="L498" s="25">
        <v>28957.82</v>
      </c>
      <c r="M498" s="25">
        <v>36838.03</v>
      </c>
      <c r="N498" s="25">
        <v>30614.59</v>
      </c>
      <c r="O498" s="25">
        <v>36235.269999999997</v>
      </c>
      <c r="P498" s="33">
        <v>290564.48096358939</v>
      </c>
    </row>
    <row r="499" spans="1:16" s="2" customFormat="1">
      <c r="A499" s="26">
        <v>314225</v>
      </c>
      <c r="B499" s="27">
        <v>811</v>
      </c>
      <c r="C499" s="28" t="s">
        <v>738</v>
      </c>
      <c r="D499" s="29">
        <v>4498.58</v>
      </c>
      <c r="E499" s="29">
        <v>3163.7419271962999</v>
      </c>
      <c r="F499" s="29">
        <v>3643.18</v>
      </c>
      <c r="G499" s="29">
        <v>4181.07</v>
      </c>
      <c r="H499" s="29">
        <v>4583.42</v>
      </c>
      <c r="I499" s="29">
        <v>3990.52</v>
      </c>
      <c r="J499" s="29">
        <v>3917.86</v>
      </c>
      <c r="K499" s="29">
        <v>4999.2</v>
      </c>
      <c r="L499" s="29">
        <v>4236.8</v>
      </c>
      <c r="M499" s="29">
        <v>4915.0600000000004</v>
      </c>
      <c r="N499" s="29">
        <v>4032.85</v>
      </c>
      <c r="O499" s="29">
        <v>4773.26</v>
      </c>
      <c r="P499" s="33">
        <v>50935.541927196304</v>
      </c>
    </row>
    <row r="500" spans="1:16" s="2" customFormat="1">
      <c r="A500" s="22">
        <v>314230</v>
      </c>
      <c r="B500" s="23">
        <v>423</v>
      </c>
      <c r="C500" s="24" t="s">
        <v>302</v>
      </c>
      <c r="D500" s="25">
        <v>48875.86</v>
      </c>
      <c r="E500" s="25">
        <v>35334.5901094898</v>
      </c>
      <c r="F500" s="25">
        <v>40746.589999999997</v>
      </c>
      <c r="G500" s="25">
        <v>46624.639999999999</v>
      </c>
      <c r="H500" s="25">
        <v>51078.96</v>
      </c>
      <c r="I500" s="25">
        <v>44471.55</v>
      </c>
      <c r="J500" s="25">
        <v>34066.99</v>
      </c>
      <c r="K500" s="25">
        <v>41659.269999999997</v>
      </c>
      <c r="L500" s="25">
        <v>35306.06</v>
      </c>
      <c r="M500" s="25">
        <v>40908.21</v>
      </c>
      <c r="N500" s="25">
        <v>33559.599999999999</v>
      </c>
      <c r="O500" s="25">
        <v>39720.949999999997</v>
      </c>
      <c r="P500" s="33">
        <v>492353.27010948979</v>
      </c>
    </row>
    <row r="501" spans="1:16" s="2" customFormat="1">
      <c r="A501" s="26">
        <v>314240</v>
      </c>
      <c r="B501" s="27">
        <v>424</v>
      </c>
      <c r="C501" s="28" t="s">
        <v>303</v>
      </c>
      <c r="D501" s="29">
        <v>9392.4500000000007</v>
      </c>
      <c r="E501" s="29">
        <v>7599.0348210551902</v>
      </c>
      <c r="F501" s="29">
        <v>8769.61</v>
      </c>
      <c r="G501" s="29">
        <v>10156.74</v>
      </c>
      <c r="H501" s="29">
        <v>11155.82</v>
      </c>
      <c r="I501" s="29">
        <v>9712.74</v>
      </c>
      <c r="J501" s="29">
        <v>20521.07</v>
      </c>
      <c r="K501" s="29">
        <v>28257.65</v>
      </c>
      <c r="L501" s="29">
        <v>23948.240000000002</v>
      </c>
      <c r="M501" s="29">
        <v>34318.94</v>
      </c>
      <c r="N501" s="29">
        <v>28942.05</v>
      </c>
      <c r="O501" s="29">
        <v>34255.65</v>
      </c>
      <c r="P501" s="33">
        <v>227029.99482105518</v>
      </c>
    </row>
    <row r="502" spans="1:16" s="2" customFormat="1">
      <c r="A502" s="22">
        <v>314250</v>
      </c>
      <c r="B502" s="23">
        <v>425</v>
      </c>
      <c r="C502" s="24" t="s">
        <v>304</v>
      </c>
      <c r="D502" s="25">
        <v>183.47</v>
      </c>
      <c r="E502" s="25">
        <v>128.31192685859901</v>
      </c>
      <c r="F502" s="25">
        <v>148.58000000000001</v>
      </c>
      <c r="G502" s="25">
        <v>169.82</v>
      </c>
      <c r="H502" s="25">
        <v>186</v>
      </c>
      <c r="I502" s="25">
        <v>161.94</v>
      </c>
      <c r="J502" s="25">
        <v>9796.0300000000007</v>
      </c>
      <c r="K502" s="25">
        <v>14318.09</v>
      </c>
      <c r="L502" s="25">
        <v>12134.53</v>
      </c>
      <c r="M502" s="25">
        <v>17345.41</v>
      </c>
      <c r="N502" s="25">
        <v>14623.57</v>
      </c>
      <c r="O502" s="25">
        <v>17308.38</v>
      </c>
      <c r="P502" s="33">
        <v>86504.131926858594</v>
      </c>
    </row>
    <row r="503" spans="1:16" s="2" customFormat="1">
      <c r="A503" s="26">
        <v>314260</v>
      </c>
      <c r="B503" s="27">
        <v>426</v>
      </c>
      <c r="C503" s="28" t="s">
        <v>305</v>
      </c>
      <c r="D503" s="29">
        <v>0</v>
      </c>
      <c r="E503" s="29">
        <v>0</v>
      </c>
      <c r="F503" s="29">
        <v>0</v>
      </c>
      <c r="G503" s="29">
        <v>0</v>
      </c>
      <c r="H503" s="29">
        <v>0</v>
      </c>
      <c r="I503" s="29">
        <v>0</v>
      </c>
      <c r="J503" s="29">
        <v>0</v>
      </c>
      <c r="K503" s="29">
        <v>0</v>
      </c>
      <c r="L503" s="29">
        <v>0</v>
      </c>
      <c r="M503" s="29">
        <v>0</v>
      </c>
      <c r="N503" s="29">
        <v>0</v>
      </c>
      <c r="O503" s="29">
        <v>0</v>
      </c>
      <c r="P503" s="33">
        <v>0</v>
      </c>
    </row>
    <row r="504" spans="1:16" s="2" customFormat="1">
      <c r="A504" s="22">
        <v>314270</v>
      </c>
      <c r="B504" s="23">
        <v>427</v>
      </c>
      <c r="C504" s="24" t="s">
        <v>739</v>
      </c>
      <c r="D504" s="25">
        <v>19128.87</v>
      </c>
      <c r="E504" s="25">
        <v>13368.341652004299</v>
      </c>
      <c r="F504" s="25">
        <v>15491.45</v>
      </c>
      <c r="G504" s="25">
        <v>17726.2</v>
      </c>
      <c r="H504" s="25">
        <v>19419.68</v>
      </c>
      <c r="I504" s="25">
        <v>16907.61</v>
      </c>
      <c r="J504" s="25">
        <v>15901.45</v>
      </c>
      <c r="K504" s="25">
        <v>20158.560000000001</v>
      </c>
      <c r="L504" s="25">
        <v>17084.3</v>
      </c>
      <c r="M504" s="25">
        <v>19808.61</v>
      </c>
      <c r="N504" s="25">
        <v>16251.87</v>
      </c>
      <c r="O504" s="25">
        <v>19235.63</v>
      </c>
      <c r="P504" s="33">
        <v>210482.57165200426</v>
      </c>
    </row>
    <row r="505" spans="1:16" s="2" customFormat="1">
      <c r="A505" s="26">
        <v>314280</v>
      </c>
      <c r="B505" s="27">
        <v>428</v>
      </c>
      <c r="C505" s="28" t="s">
        <v>482</v>
      </c>
      <c r="D505" s="29">
        <v>12305.31</v>
      </c>
      <c r="E505" s="29">
        <v>7821.5126628757998</v>
      </c>
      <c r="F505" s="29">
        <v>9056.65</v>
      </c>
      <c r="G505" s="29">
        <v>10484.09</v>
      </c>
      <c r="H505" s="29">
        <v>11514.19</v>
      </c>
      <c r="I505" s="29">
        <v>10024.75</v>
      </c>
      <c r="J505" s="29">
        <v>11153.55</v>
      </c>
      <c r="K505" s="29">
        <v>14479.4</v>
      </c>
      <c r="L505" s="29">
        <v>12271.24</v>
      </c>
      <c r="M505" s="29">
        <v>17503.73</v>
      </c>
      <c r="N505" s="29">
        <v>14753.44</v>
      </c>
      <c r="O505" s="29">
        <v>17462.09</v>
      </c>
      <c r="P505" s="33">
        <v>148829.95266287579</v>
      </c>
    </row>
    <row r="506" spans="1:16" s="2" customFormat="1">
      <c r="A506" s="22">
        <v>314290</v>
      </c>
      <c r="B506" s="23">
        <v>429</v>
      </c>
      <c r="C506" s="24" t="s">
        <v>306</v>
      </c>
      <c r="D506" s="25">
        <v>58227.42</v>
      </c>
      <c r="E506" s="25">
        <v>40806.058120039801</v>
      </c>
      <c r="F506" s="25">
        <v>47155.94</v>
      </c>
      <c r="G506" s="25">
        <v>53911.35</v>
      </c>
      <c r="H506" s="25">
        <v>59050.66</v>
      </c>
      <c r="I506" s="25">
        <v>51412.06</v>
      </c>
      <c r="J506" s="25">
        <v>48053.440000000002</v>
      </c>
      <c r="K506" s="25">
        <v>60859.31</v>
      </c>
      <c r="L506" s="25">
        <v>51578.02</v>
      </c>
      <c r="M506" s="25">
        <v>59779.73</v>
      </c>
      <c r="N506" s="25">
        <v>49043.22</v>
      </c>
      <c r="O506" s="25">
        <v>58047.28</v>
      </c>
      <c r="P506" s="33">
        <v>637924.48812003981</v>
      </c>
    </row>
    <row r="507" spans="1:16" s="2" customFormat="1">
      <c r="A507" s="26">
        <v>314300</v>
      </c>
      <c r="B507" s="27">
        <v>430</v>
      </c>
      <c r="C507" s="28" t="s">
        <v>307</v>
      </c>
      <c r="D507" s="29">
        <v>13007.82</v>
      </c>
      <c r="E507" s="29">
        <v>10111.523704007601</v>
      </c>
      <c r="F507" s="29">
        <v>11697.64</v>
      </c>
      <c r="G507" s="29">
        <v>13495.98</v>
      </c>
      <c r="H507" s="29">
        <v>14811.45</v>
      </c>
      <c r="I507" s="29">
        <v>12895.49</v>
      </c>
      <c r="J507" s="29">
        <v>13718.88</v>
      </c>
      <c r="K507" s="29">
        <v>17705.02</v>
      </c>
      <c r="L507" s="29">
        <v>15004.93</v>
      </c>
      <c r="M507" s="29">
        <v>20671.189999999999</v>
      </c>
      <c r="N507" s="29">
        <v>17351.91</v>
      </c>
      <c r="O507" s="29">
        <v>20537.62</v>
      </c>
      <c r="P507" s="33">
        <v>181009.45370400761</v>
      </c>
    </row>
    <row r="508" spans="1:16" s="2" customFormat="1">
      <c r="A508" s="22">
        <v>314310</v>
      </c>
      <c r="B508" s="23">
        <v>431</v>
      </c>
      <c r="C508" s="24" t="s">
        <v>308</v>
      </c>
      <c r="D508" s="25">
        <v>11950.89</v>
      </c>
      <c r="E508" s="25">
        <v>7562.8096746472802</v>
      </c>
      <c r="F508" s="25">
        <v>8769.61</v>
      </c>
      <c r="G508" s="25">
        <v>10156.74</v>
      </c>
      <c r="H508" s="25">
        <v>11155.82</v>
      </c>
      <c r="I508" s="25">
        <v>9712.74</v>
      </c>
      <c r="J508" s="25">
        <v>10874.74</v>
      </c>
      <c r="K508" s="25">
        <v>14128.83</v>
      </c>
      <c r="L508" s="25">
        <v>11974.12</v>
      </c>
      <c r="M508" s="25">
        <v>17159.47</v>
      </c>
      <c r="N508" s="25">
        <v>14471.02</v>
      </c>
      <c r="O508" s="25">
        <v>17127.82</v>
      </c>
      <c r="P508" s="33">
        <v>145044.60967464728</v>
      </c>
    </row>
    <row r="509" spans="1:16" s="2" customFormat="1">
      <c r="A509" s="26">
        <v>314315</v>
      </c>
      <c r="B509" s="27">
        <v>812</v>
      </c>
      <c r="C509" s="28" t="s">
        <v>309</v>
      </c>
      <c r="D509" s="29">
        <v>1665.03</v>
      </c>
      <c r="E509" s="29">
        <v>1166.32299203035</v>
      </c>
      <c r="F509" s="29">
        <v>1348.43</v>
      </c>
      <c r="G509" s="29">
        <v>1547.51</v>
      </c>
      <c r="H509" s="29">
        <v>1696.43</v>
      </c>
      <c r="I509" s="29">
        <v>1476.99</v>
      </c>
      <c r="J509" s="29">
        <v>1450.09</v>
      </c>
      <c r="K509" s="29">
        <v>1850.32</v>
      </c>
      <c r="L509" s="29">
        <v>1568.14</v>
      </c>
      <c r="M509" s="29">
        <v>1819.18</v>
      </c>
      <c r="N509" s="29">
        <v>1492.65</v>
      </c>
      <c r="O509" s="29">
        <v>1766.7</v>
      </c>
      <c r="P509" s="33">
        <v>18847.79299203035</v>
      </c>
    </row>
    <row r="510" spans="1:16" s="2" customFormat="1">
      <c r="A510" s="22">
        <v>314320</v>
      </c>
      <c r="B510" s="23">
        <v>432</v>
      </c>
      <c r="C510" s="24" t="s">
        <v>483</v>
      </c>
      <c r="D510" s="25">
        <v>0</v>
      </c>
      <c r="E510" s="25">
        <v>0</v>
      </c>
      <c r="F510" s="25">
        <v>0</v>
      </c>
      <c r="G510" s="25">
        <v>0</v>
      </c>
      <c r="H510" s="25">
        <v>0</v>
      </c>
      <c r="I510" s="25">
        <v>0</v>
      </c>
      <c r="J510" s="25">
        <v>0</v>
      </c>
      <c r="K510" s="25">
        <v>0</v>
      </c>
      <c r="L510" s="25">
        <v>0</v>
      </c>
      <c r="M510" s="25">
        <v>0</v>
      </c>
      <c r="N510" s="25">
        <v>0</v>
      </c>
      <c r="O510" s="25">
        <v>0</v>
      </c>
      <c r="P510" s="33">
        <v>0</v>
      </c>
    </row>
    <row r="511" spans="1:16" s="2" customFormat="1">
      <c r="A511" s="26">
        <v>314330</v>
      </c>
      <c r="B511" s="27">
        <v>433</v>
      </c>
      <c r="C511" s="28" t="s">
        <v>310</v>
      </c>
      <c r="D511" s="29">
        <v>30862.880000000001</v>
      </c>
      <c r="E511" s="29">
        <v>20778.366422762901</v>
      </c>
      <c r="F511" s="29">
        <v>24085.29</v>
      </c>
      <c r="G511" s="29">
        <v>27644.99</v>
      </c>
      <c r="H511" s="29">
        <v>30306.15</v>
      </c>
      <c r="I511" s="29">
        <v>26385.84</v>
      </c>
      <c r="J511" s="29">
        <v>22167.66</v>
      </c>
      <c r="K511" s="29">
        <v>27580.79</v>
      </c>
      <c r="L511" s="29">
        <v>23374.6</v>
      </c>
      <c r="M511" s="29">
        <v>30374.87</v>
      </c>
      <c r="N511" s="29">
        <v>25313.17</v>
      </c>
      <c r="O511" s="29">
        <v>29960.53</v>
      </c>
      <c r="P511" s="33">
        <v>318835.13642276288</v>
      </c>
    </row>
    <row r="512" spans="1:16" s="2" customFormat="1">
      <c r="A512" s="22">
        <v>314340</v>
      </c>
      <c r="B512" s="23">
        <v>434</v>
      </c>
      <c r="C512" s="24" t="s">
        <v>740</v>
      </c>
      <c r="D512" s="25">
        <v>11977.37</v>
      </c>
      <c r="E512" s="25">
        <v>7606.2038882148499</v>
      </c>
      <c r="F512" s="25">
        <v>8791.06</v>
      </c>
      <c r="G512" s="25">
        <v>1800.75</v>
      </c>
      <c r="H512" s="25">
        <v>26.77</v>
      </c>
      <c r="I512" s="25">
        <v>23.31</v>
      </c>
      <c r="J512" s="25">
        <v>20.83</v>
      </c>
      <c r="K512" s="25">
        <v>26.19</v>
      </c>
      <c r="L512" s="25">
        <v>22.2</v>
      </c>
      <c r="M512" s="25">
        <v>25.72</v>
      </c>
      <c r="N512" s="25">
        <v>21.1</v>
      </c>
      <c r="O512" s="25">
        <v>24.97</v>
      </c>
      <c r="P512" s="33">
        <v>30366.473888214852</v>
      </c>
    </row>
    <row r="513" spans="1:16" s="2" customFormat="1">
      <c r="A513" s="26">
        <v>314345</v>
      </c>
      <c r="B513" s="27">
        <v>747</v>
      </c>
      <c r="C513" s="28" t="s">
        <v>311</v>
      </c>
      <c r="D513" s="29">
        <v>6959.18</v>
      </c>
      <c r="E513" s="29">
        <v>4879.45797383236</v>
      </c>
      <c r="F513" s="29">
        <v>5636.13</v>
      </c>
      <c r="G513" s="29">
        <v>6427.68</v>
      </c>
      <c r="H513" s="29">
        <v>7036.69</v>
      </c>
      <c r="I513" s="29">
        <v>6126.45</v>
      </c>
      <c r="J513" s="29">
        <v>6237</v>
      </c>
      <c r="K513" s="29">
        <v>8000.34</v>
      </c>
      <c r="L513" s="29">
        <v>6780.26</v>
      </c>
      <c r="M513" s="29">
        <v>7856.11</v>
      </c>
      <c r="N513" s="29">
        <v>6444.86</v>
      </c>
      <c r="O513" s="29">
        <v>7628.11</v>
      </c>
      <c r="P513" s="33">
        <v>80012.26797383235</v>
      </c>
    </row>
    <row r="514" spans="1:16" s="2" customFormat="1">
      <c r="A514" s="22">
        <v>314350</v>
      </c>
      <c r="B514" s="23">
        <v>435</v>
      </c>
      <c r="C514" s="24" t="s">
        <v>484</v>
      </c>
      <c r="D514" s="25">
        <v>1756.2</v>
      </c>
      <c r="E514" s="25">
        <v>1231.3125482215401</v>
      </c>
      <c r="F514" s="25">
        <v>1422.32</v>
      </c>
      <c r="G514" s="25">
        <v>1622.07</v>
      </c>
      <c r="H514" s="25">
        <v>1775.76</v>
      </c>
      <c r="I514" s="25">
        <v>1546.05</v>
      </c>
      <c r="J514" s="25">
        <v>1381.57</v>
      </c>
      <c r="K514" s="25">
        <v>1737.17</v>
      </c>
      <c r="L514" s="25">
        <v>1472.24</v>
      </c>
      <c r="M514" s="25">
        <v>1705.85</v>
      </c>
      <c r="N514" s="25">
        <v>1399.42</v>
      </c>
      <c r="O514" s="25">
        <v>1656.34</v>
      </c>
      <c r="P514" s="33">
        <v>18706.302548221542</v>
      </c>
    </row>
    <row r="515" spans="1:16" s="2" customFormat="1">
      <c r="A515" s="26">
        <v>314360</v>
      </c>
      <c r="B515" s="27">
        <v>436</v>
      </c>
      <c r="C515" s="28" t="s">
        <v>741</v>
      </c>
      <c r="D515" s="29">
        <v>0</v>
      </c>
      <c r="E515" s="29">
        <v>0</v>
      </c>
      <c r="F515" s="29">
        <v>0</v>
      </c>
      <c r="G515" s="29">
        <v>0</v>
      </c>
      <c r="H515" s="29">
        <v>0</v>
      </c>
      <c r="I515" s="29">
        <v>0</v>
      </c>
      <c r="J515" s="29">
        <v>0</v>
      </c>
      <c r="K515" s="29">
        <v>0</v>
      </c>
      <c r="L515" s="29">
        <v>0</v>
      </c>
      <c r="M515" s="29">
        <v>0</v>
      </c>
      <c r="N515" s="29">
        <v>0</v>
      </c>
      <c r="O515" s="29">
        <v>0</v>
      </c>
      <c r="P515" s="33">
        <v>0</v>
      </c>
    </row>
    <row r="516" spans="1:16" s="2" customFormat="1">
      <c r="A516" s="22">
        <v>314370</v>
      </c>
      <c r="B516" s="23">
        <v>437</v>
      </c>
      <c r="C516" s="24" t="s">
        <v>512</v>
      </c>
      <c r="D516" s="25">
        <v>49293.38</v>
      </c>
      <c r="E516" s="25">
        <v>35479.489727749402</v>
      </c>
      <c r="F516" s="25">
        <v>41084.730000000003</v>
      </c>
      <c r="G516" s="25">
        <v>38629.839999999997</v>
      </c>
      <c r="H516" s="25">
        <v>40345.31</v>
      </c>
      <c r="I516" s="25">
        <v>35126.379999999997</v>
      </c>
      <c r="J516" s="25">
        <v>34409.29</v>
      </c>
      <c r="K516" s="25">
        <v>43891.78</v>
      </c>
      <c r="L516" s="25">
        <v>37198.1</v>
      </c>
      <c r="M516" s="25">
        <v>43100.46</v>
      </c>
      <c r="N516" s="25">
        <v>35358.04</v>
      </c>
      <c r="O516" s="25">
        <v>41849.589999999997</v>
      </c>
      <c r="P516" s="33">
        <v>475766.3897277494</v>
      </c>
    </row>
    <row r="517" spans="1:16" s="2" customFormat="1">
      <c r="A517" s="26">
        <v>314380</v>
      </c>
      <c r="B517" s="27">
        <v>438</v>
      </c>
      <c r="C517" s="28" t="s">
        <v>312</v>
      </c>
      <c r="D517" s="29">
        <v>0</v>
      </c>
      <c r="E517" s="29">
        <v>0</v>
      </c>
      <c r="F517" s="29">
        <v>0</v>
      </c>
      <c r="G517" s="29">
        <v>0</v>
      </c>
      <c r="H517" s="29">
        <v>0</v>
      </c>
      <c r="I517" s="29">
        <v>0</v>
      </c>
      <c r="J517" s="29">
        <v>0</v>
      </c>
      <c r="K517" s="29">
        <v>0</v>
      </c>
      <c r="L517" s="29">
        <v>0</v>
      </c>
      <c r="M517" s="29">
        <v>0</v>
      </c>
      <c r="N517" s="29">
        <v>0</v>
      </c>
      <c r="O517" s="29">
        <v>0</v>
      </c>
      <c r="P517" s="33">
        <v>0</v>
      </c>
    </row>
    <row r="518" spans="1:16" s="2" customFormat="1">
      <c r="A518" s="22">
        <v>314390</v>
      </c>
      <c r="B518" s="23">
        <v>439</v>
      </c>
      <c r="C518" s="24" t="s">
        <v>742</v>
      </c>
      <c r="D518" s="25">
        <v>4595.1400000000003</v>
      </c>
      <c r="E518" s="25">
        <v>3207.8947467033399</v>
      </c>
      <c r="F518" s="25">
        <v>3721.53</v>
      </c>
      <c r="G518" s="25">
        <v>4244.1899999999996</v>
      </c>
      <c r="H518" s="25">
        <v>4646.3100000000004</v>
      </c>
      <c r="I518" s="25">
        <v>4045.28</v>
      </c>
      <c r="J518" s="25">
        <v>3601.54</v>
      </c>
      <c r="K518" s="25">
        <v>4525.75</v>
      </c>
      <c r="L518" s="25">
        <v>3835.55</v>
      </c>
      <c r="M518" s="25">
        <v>4444.1499999999996</v>
      </c>
      <c r="N518" s="25">
        <v>3645.82</v>
      </c>
      <c r="O518" s="25">
        <v>4315.17</v>
      </c>
      <c r="P518" s="33">
        <v>48828.324746703343</v>
      </c>
    </row>
    <row r="519" spans="1:16" s="2" customFormat="1">
      <c r="A519" s="26">
        <v>314400</v>
      </c>
      <c r="B519" s="27">
        <v>440</v>
      </c>
      <c r="C519" s="28" t="s">
        <v>313</v>
      </c>
      <c r="D519" s="29">
        <v>0</v>
      </c>
      <c r="E519" s="29">
        <v>0</v>
      </c>
      <c r="F519" s="29">
        <v>0</v>
      </c>
      <c r="G519" s="29">
        <v>0</v>
      </c>
      <c r="H519" s="29">
        <v>0</v>
      </c>
      <c r="I519" s="29">
        <v>0</v>
      </c>
      <c r="J519" s="29">
        <v>0</v>
      </c>
      <c r="K519" s="29">
        <v>0</v>
      </c>
      <c r="L519" s="29">
        <v>0</v>
      </c>
      <c r="M519" s="29">
        <v>0</v>
      </c>
      <c r="N519" s="29">
        <v>0</v>
      </c>
      <c r="O519" s="29">
        <v>0</v>
      </c>
      <c r="P519" s="33">
        <v>0</v>
      </c>
    </row>
    <row r="520" spans="1:16" s="2" customFormat="1">
      <c r="A520" s="22">
        <v>314410</v>
      </c>
      <c r="B520" s="23">
        <v>441</v>
      </c>
      <c r="C520" s="24" t="s">
        <v>314</v>
      </c>
      <c r="D520" s="25">
        <v>0</v>
      </c>
      <c r="E520" s="25">
        <v>0</v>
      </c>
      <c r="F520" s="25">
        <v>0</v>
      </c>
      <c r="G520" s="25">
        <v>0</v>
      </c>
      <c r="H520" s="25">
        <v>0</v>
      </c>
      <c r="I520" s="25">
        <v>0</v>
      </c>
      <c r="J520" s="25">
        <v>0</v>
      </c>
      <c r="K520" s="25">
        <v>0</v>
      </c>
      <c r="L520" s="25">
        <v>0</v>
      </c>
      <c r="M520" s="25">
        <v>0</v>
      </c>
      <c r="N520" s="25">
        <v>0</v>
      </c>
      <c r="O520" s="25">
        <v>0</v>
      </c>
      <c r="P520" s="33">
        <v>0</v>
      </c>
    </row>
    <row r="521" spans="1:16" s="2" customFormat="1">
      <c r="A521" s="26">
        <v>314420</v>
      </c>
      <c r="B521" s="27">
        <v>442</v>
      </c>
      <c r="C521" s="28" t="s">
        <v>315</v>
      </c>
      <c r="D521" s="29">
        <v>0</v>
      </c>
      <c r="E521" s="29">
        <v>0</v>
      </c>
      <c r="F521" s="29">
        <v>0</v>
      </c>
      <c r="G521" s="29">
        <v>0</v>
      </c>
      <c r="H521" s="29">
        <v>0</v>
      </c>
      <c r="I521" s="29">
        <v>0</v>
      </c>
      <c r="J521" s="29">
        <v>0</v>
      </c>
      <c r="K521" s="29">
        <v>0</v>
      </c>
      <c r="L521" s="29">
        <v>0</v>
      </c>
      <c r="M521" s="29">
        <v>0</v>
      </c>
      <c r="N521" s="29">
        <v>0</v>
      </c>
      <c r="O521" s="29">
        <v>0</v>
      </c>
      <c r="P521" s="33">
        <v>0</v>
      </c>
    </row>
    <row r="522" spans="1:16" s="2" customFormat="1">
      <c r="A522" s="22">
        <v>314430</v>
      </c>
      <c r="B522" s="23">
        <v>443</v>
      </c>
      <c r="C522" s="24" t="s">
        <v>316</v>
      </c>
      <c r="D522" s="25">
        <v>0</v>
      </c>
      <c r="E522" s="25">
        <v>0</v>
      </c>
      <c r="F522" s="25">
        <v>0</v>
      </c>
      <c r="G522" s="25">
        <v>0</v>
      </c>
      <c r="H522" s="25">
        <v>0</v>
      </c>
      <c r="I522" s="25">
        <v>0</v>
      </c>
      <c r="J522" s="25">
        <v>0</v>
      </c>
      <c r="K522" s="25">
        <v>0</v>
      </c>
      <c r="L522" s="25">
        <v>0</v>
      </c>
      <c r="M522" s="25">
        <v>0</v>
      </c>
      <c r="N522" s="25">
        <v>0</v>
      </c>
      <c r="O522" s="25">
        <v>0</v>
      </c>
      <c r="P522" s="33">
        <v>0</v>
      </c>
    </row>
    <row r="523" spans="1:16" s="2" customFormat="1">
      <c r="A523" s="26">
        <v>314435</v>
      </c>
      <c r="B523" s="27">
        <v>813</v>
      </c>
      <c r="C523" s="28" t="s">
        <v>317</v>
      </c>
      <c r="D523" s="29">
        <v>11950.89</v>
      </c>
      <c r="E523" s="29">
        <v>7628.1595220464396</v>
      </c>
      <c r="F523" s="29">
        <v>8769.61</v>
      </c>
      <c r="G523" s="29">
        <v>10156.74</v>
      </c>
      <c r="H523" s="29">
        <v>11155.82</v>
      </c>
      <c r="I523" s="29">
        <v>9712.74</v>
      </c>
      <c r="J523" s="29">
        <v>10874.74</v>
      </c>
      <c r="K523" s="29">
        <v>14128.83</v>
      </c>
      <c r="L523" s="29">
        <v>11974.12</v>
      </c>
      <c r="M523" s="29">
        <v>17159.47</v>
      </c>
      <c r="N523" s="29">
        <v>14471.02</v>
      </c>
      <c r="O523" s="29">
        <v>17127.82</v>
      </c>
      <c r="P523" s="33">
        <v>145109.95952204644</v>
      </c>
    </row>
    <row r="524" spans="1:16" s="2" customFormat="1">
      <c r="A524" s="22">
        <v>314437</v>
      </c>
      <c r="B524" s="23">
        <v>814</v>
      </c>
      <c r="C524" s="24" t="s">
        <v>743</v>
      </c>
      <c r="D524" s="25">
        <v>0</v>
      </c>
      <c r="E524" s="25">
        <v>0</v>
      </c>
      <c r="F524" s="25">
        <v>0</v>
      </c>
      <c r="G524" s="25">
        <v>0</v>
      </c>
      <c r="H524" s="25">
        <v>0</v>
      </c>
      <c r="I524" s="25">
        <v>0</v>
      </c>
      <c r="J524" s="25">
        <v>9646.33</v>
      </c>
      <c r="K524" s="25">
        <v>14128.83</v>
      </c>
      <c r="L524" s="25">
        <v>11974.12</v>
      </c>
      <c r="M524" s="25">
        <v>17159.47</v>
      </c>
      <c r="N524" s="25">
        <v>14471.02</v>
      </c>
      <c r="O524" s="25">
        <v>17127.82</v>
      </c>
      <c r="P524" s="33">
        <v>84507.59</v>
      </c>
    </row>
    <row r="525" spans="1:16" s="2" customFormat="1">
      <c r="A525" s="26">
        <v>314440</v>
      </c>
      <c r="B525" s="27">
        <v>444</v>
      </c>
      <c r="C525" s="28" t="s">
        <v>744</v>
      </c>
      <c r="D525" s="29">
        <v>9392.4500000000007</v>
      </c>
      <c r="E525" s="29">
        <v>7573.1665211767604</v>
      </c>
      <c r="F525" s="29">
        <v>8769.61</v>
      </c>
      <c r="G525" s="29">
        <v>10156.74</v>
      </c>
      <c r="H525" s="29">
        <v>11155.82</v>
      </c>
      <c r="I525" s="29">
        <v>9712.74</v>
      </c>
      <c r="J525" s="29">
        <v>1228.4100000000001</v>
      </c>
      <c r="K525" s="29">
        <v>0</v>
      </c>
      <c r="L525" s="29">
        <v>0</v>
      </c>
      <c r="M525" s="29">
        <v>0</v>
      </c>
      <c r="N525" s="29">
        <v>0</v>
      </c>
      <c r="O525" s="29">
        <v>0</v>
      </c>
      <c r="P525" s="33">
        <v>57988.936521176765</v>
      </c>
    </row>
    <row r="526" spans="1:16" s="2" customFormat="1">
      <c r="A526" s="22">
        <v>314450</v>
      </c>
      <c r="B526" s="23">
        <v>445</v>
      </c>
      <c r="C526" s="24" t="s">
        <v>318</v>
      </c>
      <c r="D526" s="25">
        <v>13145.98</v>
      </c>
      <c r="E526" s="25">
        <v>8325.6415389707199</v>
      </c>
      <c r="F526" s="25">
        <v>9646.57</v>
      </c>
      <c r="G526" s="25">
        <v>11172.41</v>
      </c>
      <c r="H526" s="25">
        <v>12271.4</v>
      </c>
      <c r="I526" s="25">
        <v>10684.01</v>
      </c>
      <c r="J526" s="25">
        <v>11962.21</v>
      </c>
      <c r="K526" s="25">
        <v>15541.71</v>
      </c>
      <c r="L526" s="25">
        <v>13171.53</v>
      </c>
      <c r="M526" s="25">
        <v>18875.419999999998</v>
      </c>
      <c r="N526" s="25">
        <v>15918.12</v>
      </c>
      <c r="O526" s="25">
        <v>18840.61</v>
      </c>
      <c r="P526" s="33">
        <v>159555.61153897073</v>
      </c>
    </row>
    <row r="527" spans="1:16" s="2" customFormat="1">
      <c r="A527" s="26">
        <v>314460</v>
      </c>
      <c r="B527" s="27">
        <v>446</v>
      </c>
      <c r="C527" s="28" t="s">
        <v>319</v>
      </c>
      <c r="D527" s="29">
        <v>15536.16</v>
      </c>
      <c r="E527" s="29">
        <v>9849.5755617685409</v>
      </c>
      <c r="F527" s="29">
        <v>11400.5</v>
      </c>
      <c r="G527" s="29">
        <v>13203.76</v>
      </c>
      <c r="H527" s="29">
        <v>14502.57</v>
      </c>
      <c r="I527" s="29">
        <v>12626.56</v>
      </c>
      <c r="J527" s="29">
        <v>14137.16</v>
      </c>
      <c r="K527" s="29">
        <v>18367.47</v>
      </c>
      <c r="L527" s="29">
        <v>15566.36</v>
      </c>
      <c r="M527" s="29">
        <v>22307.31</v>
      </c>
      <c r="N527" s="29">
        <v>18812.330000000002</v>
      </c>
      <c r="O527" s="29">
        <v>22266.17</v>
      </c>
      <c r="P527" s="33">
        <v>188575.92556176853</v>
      </c>
    </row>
    <row r="528" spans="1:16" s="2" customFormat="1">
      <c r="A528" s="22">
        <v>314465</v>
      </c>
      <c r="B528" s="23">
        <v>815</v>
      </c>
      <c r="C528" s="24" t="s">
        <v>320</v>
      </c>
      <c r="D528" s="25">
        <v>9675.25</v>
      </c>
      <c r="E528" s="25">
        <v>6783.09096813625</v>
      </c>
      <c r="F528" s="25">
        <v>7832.01</v>
      </c>
      <c r="G528" s="25">
        <v>8987.7099999999991</v>
      </c>
      <c r="H528" s="25">
        <v>9852.4500000000007</v>
      </c>
      <c r="I528" s="25">
        <v>8577.9699999999993</v>
      </c>
      <c r="J528" s="25">
        <v>8421.77</v>
      </c>
      <c r="K528" s="25">
        <v>10746.21</v>
      </c>
      <c r="L528" s="25">
        <v>9107.3700000000008</v>
      </c>
      <c r="M528" s="25">
        <v>10565.34</v>
      </c>
      <c r="N528" s="25">
        <v>8668.9599999999991</v>
      </c>
      <c r="O528" s="25">
        <v>10260.540000000001</v>
      </c>
      <c r="P528" s="33">
        <v>109478.67096813626</v>
      </c>
    </row>
    <row r="529" spans="1:16" s="2" customFormat="1">
      <c r="A529" s="26">
        <v>314467</v>
      </c>
      <c r="B529" s="27">
        <v>816</v>
      </c>
      <c r="C529" s="28" t="s">
        <v>745</v>
      </c>
      <c r="D529" s="29">
        <v>11950.89</v>
      </c>
      <c r="E529" s="29">
        <v>7512.3698481707097</v>
      </c>
      <c r="F529" s="29">
        <v>8769.61</v>
      </c>
      <c r="G529" s="29">
        <v>10156.74</v>
      </c>
      <c r="H529" s="29">
        <v>11155.82</v>
      </c>
      <c r="I529" s="29">
        <v>9712.74</v>
      </c>
      <c r="J529" s="29">
        <v>10874.74</v>
      </c>
      <c r="K529" s="29">
        <v>14128.83</v>
      </c>
      <c r="L529" s="29">
        <v>11974.12</v>
      </c>
      <c r="M529" s="29">
        <v>1769.61</v>
      </c>
      <c r="N529" s="29">
        <v>0</v>
      </c>
      <c r="O529" s="29">
        <v>0</v>
      </c>
      <c r="P529" s="33">
        <v>98005.469848170702</v>
      </c>
    </row>
    <row r="530" spans="1:16" s="2" customFormat="1">
      <c r="A530" s="22">
        <v>314470</v>
      </c>
      <c r="B530" s="23">
        <v>447</v>
      </c>
      <c r="C530" s="24" t="s">
        <v>321</v>
      </c>
      <c r="D530" s="25">
        <v>10861.59</v>
      </c>
      <c r="E530" s="25">
        <v>7607.7278649399996</v>
      </c>
      <c r="F530" s="25">
        <v>8796.6200000000008</v>
      </c>
      <c r="G530" s="25">
        <v>10032.049999999999</v>
      </c>
      <c r="H530" s="25">
        <v>10982.56</v>
      </c>
      <c r="I530" s="25">
        <v>9561.89</v>
      </c>
      <c r="J530" s="25">
        <v>8544.6299999999992</v>
      </c>
      <c r="K530" s="25">
        <v>10743.89</v>
      </c>
      <c r="L530" s="25">
        <v>9105.41</v>
      </c>
      <c r="M530" s="25">
        <v>10550.19</v>
      </c>
      <c r="N530" s="25">
        <v>8654.99</v>
      </c>
      <c r="O530" s="25">
        <v>10244</v>
      </c>
      <c r="P530" s="33">
        <v>115685.54786494002</v>
      </c>
    </row>
    <row r="531" spans="1:16" s="2" customFormat="1">
      <c r="A531" s="26">
        <v>314480</v>
      </c>
      <c r="B531" s="27">
        <v>448</v>
      </c>
      <c r="C531" s="28" t="s">
        <v>322</v>
      </c>
      <c r="D531" s="29">
        <v>30821.93</v>
      </c>
      <c r="E531" s="29">
        <v>21556.524815049201</v>
      </c>
      <c r="F531" s="29">
        <v>24962.18</v>
      </c>
      <c r="G531" s="29">
        <v>28467.94</v>
      </c>
      <c r="H531" s="29">
        <v>31165.200000000001</v>
      </c>
      <c r="I531" s="29">
        <v>27133.77</v>
      </c>
      <c r="J531" s="29">
        <v>25135.89</v>
      </c>
      <c r="K531" s="29">
        <v>31789.759999999998</v>
      </c>
      <c r="L531" s="29">
        <v>26941.69</v>
      </c>
      <c r="M531" s="29">
        <v>31216.63</v>
      </c>
      <c r="N531" s="29">
        <v>25608.98</v>
      </c>
      <c r="O531" s="29">
        <v>30310.65</v>
      </c>
      <c r="P531" s="33">
        <v>335111.14481504925</v>
      </c>
    </row>
    <row r="532" spans="1:16" s="2" customFormat="1">
      <c r="A532" s="22">
        <v>314490</v>
      </c>
      <c r="B532" s="23">
        <v>449</v>
      </c>
      <c r="C532" s="24" t="s">
        <v>746</v>
      </c>
      <c r="D532" s="25">
        <v>0</v>
      </c>
      <c r="E532" s="25">
        <v>0</v>
      </c>
      <c r="F532" s="25">
        <v>0</v>
      </c>
      <c r="G532" s="25">
        <v>0</v>
      </c>
      <c r="H532" s="25">
        <v>0</v>
      </c>
      <c r="I532" s="25">
        <v>0</v>
      </c>
      <c r="J532" s="25">
        <v>0</v>
      </c>
      <c r="K532" s="25">
        <v>0</v>
      </c>
      <c r="L532" s="25">
        <v>0</v>
      </c>
      <c r="M532" s="25">
        <v>0</v>
      </c>
      <c r="N532" s="25">
        <v>0</v>
      </c>
      <c r="O532" s="25">
        <v>0</v>
      </c>
      <c r="P532" s="33">
        <v>0</v>
      </c>
    </row>
    <row r="533" spans="1:16" s="2" customFormat="1">
      <c r="A533" s="26">
        <v>314500</v>
      </c>
      <c r="B533" s="27">
        <v>450</v>
      </c>
      <c r="C533" s="28" t="s">
        <v>323</v>
      </c>
      <c r="D533" s="29">
        <v>1693.2</v>
      </c>
      <c r="E533" s="29">
        <v>1183.8209408550399</v>
      </c>
      <c r="F533" s="29">
        <v>1371.29</v>
      </c>
      <c r="G533" s="29">
        <v>1563.88</v>
      </c>
      <c r="H533" s="29">
        <v>1712.06</v>
      </c>
      <c r="I533" s="29">
        <v>1490.59</v>
      </c>
      <c r="J533" s="29">
        <v>1332.01</v>
      </c>
      <c r="K533" s="29">
        <v>1674.85</v>
      </c>
      <c r="L533" s="29">
        <v>1419.43</v>
      </c>
      <c r="M533" s="29">
        <v>1644.66</v>
      </c>
      <c r="N533" s="29">
        <v>1349.22</v>
      </c>
      <c r="O533" s="29">
        <v>1596.92</v>
      </c>
      <c r="P533" s="33">
        <v>18031.93094085504</v>
      </c>
    </row>
    <row r="534" spans="1:16" s="2" customFormat="1">
      <c r="A534" s="22">
        <v>314505</v>
      </c>
      <c r="B534" s="23">
        <v>817</v>
      </c>
      <c r="C534" s="24" t="s">
        <v>324</v>
      </c>
      <c r="D534" s="25">
        <v>14438.82</v>
      </c>
      <c r="E534" s="25">
        <v>10102.6156320383</v>
      </c>
      <c r="F534" s="25">
        <v>11693.3</v>
      </c>
      <c r="G534" s="25">
        <v>13419.74</v>
      </c>
      <c r="H534" s="25">
        <v>14711.13</v>
      </c>
      <c r="I534" s="25">
        <v>12808.14</v>
      </c>
      <c r="J534" s="25">
        <v>12566.92</v>
      </c>
      <c r="K534" s="25">
        <v>16033.93</v>
      </c>
      <c r="L534" s="25">
        <v>13588.69</v>
      </c>
      <c r="M534" s="25">
        <v>15764.06</v>
      </c>
      <c r="N534" s="25">
        <v>12934.56</v>
      </c>
      <c r="O534" s="25">
        <v>15309.27</v>
      </c>
      <c r="P534" s="33">
        <v>163371.17563203827</v>
      </c>
    </row>
    <row r="535" spans="1:16" s="2" customFormat="1">
      <c r="A535" s="26">
        <v>314510</v>
      </c>
      <c r="B535" s="27">
        <v>451</v>
      </c>
      <c r="C535" s="28" t="s">
        <v>325</v>
      </c>
      <c r="D535" s="29">
        <v>11950.89</v>
      </c>
      <c r="E535" s="29">
        <v>7583.2761795267597</v>
      </c>
      <c r="F535" s="29">
        <v>8769.61</v>
      </c>
      <c r="G535" s="29">
        <v>10156.74</v>
      </c>
      <c r="H535" s="29">
        <v>11155.82</v>
      </c>
      <c r="I535" s="29">
        <v>9712.74</v>
      </c>
      <c r="J535" s="29">
        <v>10874.74</v>
      </c>
      <c r="K535" s="29">
        <v>14128.83</v>
      </c>
      <c r="L535" s="29">
        <v>11974.12</v>
      </c>
      <c r="M535" s="29">
        <v>17159.47</v>
      </c>
      <c r="N535" s="29">
        <v>14471.02</v>
      </c>
      <c r="O535" s="29">
        <v>17127.82</v>
      </c>
      <c r="P535" s="33">
        <v>145065.07617952675</v>
      </c>
    </row>
    <row r="536" spans="1:16" s="2" customFormat="1">
      <c r="A536" s="22">
        <v>314520</v>
      </c>
      <c r="B536" s="23">
        <v>452</v>
      </c>
      <c r="C536" s="24" t="s">
        <v>326</v>
      </c>
      <c r="D536" s="25">
        <v>0</v>
      </c>
      <c r="E536" s="25">
        <v>0</v>
      </c>
      <c r="F536" s="25">
        <v>0</v>
      </c>
      <c r="G536" s="25">
        <v>0</v>
      </c>
      <c r="H536" s="25">
        <v>0</v>
      </c>
      <c r="I536" s="25">
        <v>0</v>
      </c>
      <c r="J536" s="25">
        <v>0</v>
      </c>
      <c r="K536" s="25">
        <v>0</v>
      </c>
      <c r="L536" s="25">
        <v>0</v>
      </c>
      <c r="M536" s="25">
        <v>0</v>
      </c>
      <c r="N536" s="25">
        <v>0</v>
      </c>
      <c r="O536" s="25">
        <v>0</v>
      </c>
      <c r="P536" s="33">
        <v>0</v>
      </c>
    </row>
    <row r="537" spans="1:16" s="2" customFormat="1">
      <c r="A537" s="26">
        <v>314530</v>
      </c>
      <c r="B537" s="27">
        <v>453</v>
      </c>
      <c r="C537" s="28" t="s">
        <v>327</v>
      </c>
      <c r="D537" s="29">
        <v>3126.44</v>
      </c>
      <c r="E537" s="29">
        <v>2182.7241548769298</v>
      </c>
      <c r="F537" s="29">
        <v>2531.96</v>
      </c>
      <c r="G537" s="29">
        <v>2903.81</v>
      </c>
      <c r="H537" s="29">
        <v>3182.78</v>
      </c>
      <c r="I537" s="29">
        <v>2771.07</v>
      </c>
      <c r="J537" s="29">
        <v>2681.78</v>
      </c>
      <c r="K537" s="29">
        <v>3414.64</v>
      </c>
      <c r="L537" s="29">
        <v>2893.89</v>
      </c>
      <c r="M537" s="29">
        <v>3356.79</v>
      </c>
      <c r="N537" s="29">
        <v>2754.23</v>
      </c>
      <c r="O537" s="29">
        <v>3259.89</v>
      </c>
      <c r="P537" s="33">
        <v>35060.00415487693</v>
      </c>
    </row>
    <row r="538" spans="1:16" s="2" customFormat="1">
      <c r="A538" s="22">
        <v>314535</v>
      </c>
      <c r="B538" s="23">
        <v>818</v>
      </c>
      <c r="C538" s="24" t="s">
        <v>485</v>
      </c>
      <c r="D538" s="25">
        <v>0</v>
      </c>
      <c r="E538" s="25">
        <v>0</v>
      </c>
      <c r="F538" s="25">
        <v>0</v>
      </c>
      <c r="G538" s="25">
        <v>0</v>
      </c>
      <c r="H538" s="25">
        <v>0</v>
      </c>
      <c r="I538" s="25">
        <v>0</v>
      </c>
      <c r="J538" s="25">
        <v>0</v>
      </c>
      <c r="K538" s="25">
        <v>0</v>
      </c>
      <c r="L538" s="25">
        <v>0</v>
      </c>
      <c r="M538" s="25">
        <v>0</v>
      </c>
      <c r="N538" s="25">
        <v>0</v>
      </c>
      <c r="O538" s="25">
        <v>0</v>
      </c>
      <c r="P538" s="33">
        <v>0</v>
      </c>
    </row>
    <row r="539" spans="1:16" s="2" customFormat="1">
      <c r="A539" s="26">
        <v>314537</v>
      </c>
      <c r="B539" s="27">
        <v>819</v>
      </c>
      <c r="C539" s="28" t="s">
        <v>328</v>
      </c>
      <c r="D539" s="29">
        <v>871.51</v>
      </c>
      <c r="E539" s="29">
        <v>611.97757351483699</v>
      </c>
      <c r="F539" s="29">
        <v>705.79</v>
      </c>
      <c r="G539" s="29">
        <v>810</v>
      </c>
      <c r="H539" s="29">
        <v>887.94</v>
      </c>
      <c r="I539" s="29">
        <v>773.08</v>
      </c>
      <c r="J539" s="29">
        <v>759</v>
      </c>
      <c r="K539" s="29">
        <v>968.49</v>
      </c>
      <c r="L539" s="29">
        <v>820.79</v>
      </c>
      <c r="M539" s="29">
        <v>952.19</v>
      </c>
      <c r="N539" s="29">
        <v>781.28</v>
      </c>
      <c r="O539" s="29">
        <v>924.72</v>
      </c>
      <c r="P539" s="33">
        <v>9866.7675735148368</v>
      </c>
    </row>
    <row r="540" spans="1:16" s="2" customFormat="1">
      <c r="A540" s="22">
        <v>314540</v>
      </c>
      <c r="B540" s="23">
        <v>454</v>
      </c>
      <c r="C540" s="24" t="s">
        <v>329</v>
      </c>
      <c r="D540" s="25">
        <v>20195.63</v>
      </c>
      <c r="E540" s="25">
        <v>15194.792030397301</v>
      </c>
      <c r="F540" s="25">
        <v>17518.93</v>
      </c>
      <c r="G540" s="25">
        <v>20134.830000000002</v>
      </c>
      <c r="H540" s="25">
        <v>22079.31</v>
      </c>
      <c r="I540" s="25">
        <v>19223.21</v>
      </c>
      <c r="J540" s="25">
        <v>8340.4699999999993</v>
      </c>
      <c r="K540" s="25">
        <v>8655.16</v>
      </c>
      <c r="L540" s="25">
        <v>7335.21</v>
      </c>
      <c r="M540" s="25">
        <v>8499.1200000000008</v>
      </c>
      <c r="N540" s="25">
        <v>6972.37</v>
      </c>
      <c r="O540" s="25">
        <v>8252.4500000000007</v>
      </c>
      <c r="P540" s="33">
        <v>162401.48203039728</v>
      </c>
    </row>
    <row r="541" spans="1:16" s="2" customFormat="1">
      <c r="A541" s="26">
        <v>314545</v>
      </c>
      <c r="B541" s="27">
        <v>820</v>
      </c>
      <c r="C541" s="28" t="s">
        <v>747</v>
      </c>
      <c r="D541" s="29">
        <v>78449.72</v>
      </c>
      <c r="E541" s="29">
        <v>54221.922120703297</v>
      </c>
      <c r="F541" s="29">
        <v>62625.93</v>
      </c>
      <c r="G541" s="29">
        <v>71576.78</v>
      </c>
      <c r="H541" s="29">
        <v>78395.240000000005</v>
      </c>
      <c r="I541" s="29">
        <v>68254.289999999994</v>
      </c>
      <c r="J541" s="29">
        <v>64601.64</v>
      </c>
      <c r="K541" s="29">
        <v>81977.279999999999</v>
      </c>
      <c r="L541" s="29">
        <v>69475.41</v>
      </c>
      <c r="M541" s="29">
        <v>83784.7</v>
      </c>
      <c r="N541" s="29">
        <v>69127.92</v>
      </c>
      <c r="O541" s="29">
        <v>81819.429999999993</v>
      </c>
      <c r="P541" s="33">
        <v>864310.26212070324</v>
      </c>
    </row>
    <row r="542" spans="1:16" s="2" customFormat="1">
      <c r="A542" s="22">
        <v>314550</v>
      </c>
      <c r="B542" s="23">
        <v>455</v>
      </c>
      <c r="C542" s="24" t="s">
        <v>748</v>
      </c>
      <c r="D542" s="25">
        <v>9392.4500000000007</v>
      </c>
      <c r="E542" s="25">
        <v>7614.5139349436904</v>
      </c>
      <c r="F542" s="25">
        <v>8769.61</v>
      </c>
      <c r="G542" s="25">
        <v>10156.74</v>
      </c>
      <c r="H542" s="25">
        <v>11155.82</v>
      </c>
      <c r="I542" s="25">
        <v>9712.74</v>
      </c>
      <c r="J542" s="25">
        <v>10874.74</v>
      </c>
      <c r="K542" s="25">
        <v>14128.83</v>
      </c>
      <c r="L542" s="25">
        <v>11974.12</v>
      </c>
      <c r="M542" s="25">
        <v>1769.61</v>
      </c>
      <c r="N542" s="25">
        <v>0</v>
      </c>
      <c r="O542" s="25">
        <v>0</v>
      </c>
      <c r="P542" s="33">
        <v>95549.173934943683</v>
      </c>
    </row>
    <row r="543" spans="1:16" s="2" customFormat="1">
      <c r="A543" s="26">
        <v>314560</v>
      </c>
      <c r="B543" s="27">
        <v>456</v>
      </c>
      <c r="C543" s="28" t="s">
        <v>330</v>
      </c>
      <c r="D543" s="29">
        <v>21401.65</v>
      </c>
      <c r="E543" s="29">
        <v>15181.200365567</v>
      </c>
      <c r="F543" s="29">
        <v>17586.45</v>
      </c>
      <c r="G543" s="29">
        <v>20367.32</v>
      </c>
      <c r="H543" s="29">
        <v>22370.6</v>
      </c>
      <c r="I543" s="29">
        <v>19476.810000000001</v>
      </c>
      <c r="J543" s="29">
        <v>21795.34</v>
      </c>
      <c r="K543" s="29">
        <v>28315.33</v>
      </c>
      <c r="L543" s="29">
        <v>23997.119999999999</v>
      </c>
      <c r="M543" s="29">
        <v>34375.57</v>
      </c>
      <c r="N543" s="29">
        <v>28988.51</v>
      </c>
      <c r="O543" s="29">
        <v>34310.639999999999</v>
      </c>
      <c r="P543" s="33">
        <v>288166.54036556702</v>
      </c>
    </row>
    <row r="544" spans="1:16" s="2" customFormat="1">
      <c r="A544" s="22">
        <v>314570</v>
      </c>
      <c r="B544" s="23">
        <v>457</v>
      </c>
      <c r="C544" s="24" t="s">
        <v>331</v>
      </c>
      <c r="D544" s="25">
        <v>9392.4500000000007</v>
      </c>
      <c r="E544" s="25">
        <v>7573.1623852026096</v>
      </c>
      <c r="F544" s="25">
        <v>8769.61</v>
      </c>
      <c r="G544" s="25">
        <v>10156.74</v>
      </c>
      <c r="H544" s="25">
        <v>11155.82</v>
      </c>
      <c r="I544" s="25">
        <v>9712.74</v>
      </c>
      <c r="J544" s="25">
        <v>1228.4100000000001</v>
      </c>
      <c r="K544" s="25">
        <v>0</v>
      </c>
      <c r="L544" s="25">
        <v>0</v>
      </c>
      <c r="M544" s="25">
        <v>0</v>
      </c>
      <c r="N544" s="25">
        <v>0</v>
      </c>
      <c r="O544" s="25">
        <v>0</v>
      </c>
      <c r="P544" s="33">
        <v>57988.932385202614</v>
      </c>
    </row>
    <row r="545" spans="1:16" s="2" customFormat="1">
      <c r="A545" s="26">
        <v>314580</v>
      </c>
      <c r="B545" s="27">
        <v>458</v>
      </c>
      <c r="C545" s="28" t="s">
        <v>749</v>
      </c>
      <c r="D545" s="29">
        <v>0</v>
      </c>
      <c r="E545" s="29">
        <v>0</v>
      </c>
      <c r="F545" s="29">
        <v>0</v>
      </c>
      <c r="G545" s="29">
        <v>0</v>
      </c>
      <c r="H545" s="29">
        <v>0</v>
      </c>
      <c r="I545" s="29">
        <v>0</v>
      </c>
      <c r="J545" s="29">
        <v>0</v>
      </c>
      <c r="K545" s="29">
        <v>0</v>
      </c>
      <c r="L545" s="29">
        <v>0</v>
      </c>
      <c r="M545" s="29">
        <v>0</v>
      </c>
      <c r="N545" s="29">
        <v>0</v>
      </c>
      <c r="O545" s="29">
        <v>0</v>
      </c>
      <c r="P545" s="33">
        <v>0</v>
      </c>
    </row>
    <row r="546" spans="1:16" s="2" customFormat="1">
      <c r="A546" s="22">
        <v>314585</v>
      </c>
      <c r="B546" s="23">
        <v>821</v>
      </c>
      <c r="C546" s="24" t="s">
        <v>750</v>
      </c>
      <c r="D546" s="25">
        <v>10331.69</v>
      </c>
      <c r="E546" s="25">
        <v>8373.5449057708702</v>
      </c>
      <c r="F546" s="25">
        <v>9646.57</v>
      </c>
      <c r="G546" s="25">
        <v>17149.580000000002</v>
      </c>
      <c r="H546" s="25">
        <v>20228.060000000001</v>
      </c>
      <c r="I546" s="25">
        <v>17611.419999999998</v>
      </c>
      <c r="J546" s="25">
        <v>18152.63</v>
      </c>
      <c r="K546" s="25">
        <v>23325.46</v>
      </c>
      <c r="L546" s="25">
        <v>19768.23</v>
      </c>
      <c r="M546" s="25">
        <v>9589.99</v>
      </c>
      <c r="N546" s="25">
        <v>6270.38</v>
      </c>
      <c r="O546" s="25">
        <v>7421.59</v>
      </c>
      <c r="P546" s="33">
        <v>167869.14490577087</v>
      </c>
    </row>
    <row r="547" spans="1:16" s="2" customFormat="1">
      <c r="A547" s="26">
        <v>314587</v>
      </c>
      <c r="B547" s="27">
        <v>822</v>
      </c>
      <c r="C547" s="28" t="s">
        <v>751</v>
      </c>
      <c r="D547" s="29">
        <v>0</v>
      </c>
      <c r="E547" s="29">
        <v>0</v>
      </c>
      <c r="F547" s="29">
        <v>0</v>
      </c>
      <c r="G547" s="29">
        <v>0</v>
      </c>
      <c r="H547" s="29">
        <v>0</v>
      </c>
      <c r="I547" s="29">
        <v>0</v>
      </c>
      <c r="J547" s="29">
        <v>0</v>
      </c>
      <c r="K547" s="29">
        <v>0</v>
      </c>
      <c r="L547" s="29">
        <v>0</v>
      </c>
      <c r="M547" s="29">
        <v>0</v>
      </c>
      <c r="N547" s="29">
        <v>0</v>
      </c>
      <c r="O547" s="29">
        <v>0</v>
      </c>
      <c r="P547" s="33">
        <v>0</v>
      </c>
    </row>
    <row r="548" spans="1:16" s="2" customFormat="1">
      <c r="A548" s="22">
        <v>314590</v>
      </c>
      <c r="B548" s="23">
        <v>459</v>
      </c>
      <c r="C548" s="24" t="s">
        <v>332</v>
      </c>
      <c r="D548" s="25">
        <v>112526.87</v>
      </c>
      <c r="E548" s="25">
        <v>77054.053284721202</v>
      </c>
      <c r="F548" s="25">
        <v>89224.320000000007</v>
      </c>
      <c r="G548" s="25">
        <v>102081.77</v>
      </c>
      <c r="H548" s="25">
        <v>111830.92</v>
      </c>
      <c r="I548" s="25">
        <v>97364.84</v>
      </c>
      <c r="J548" s="25">
        <v>90543.22</v>
      </c>
      <c r="K548" s="25">
        <v>114580.93</v>
      </c>
      <c r="L548" s="25">
        <v>97106.87</v>
      </c>
      <c r="M548" s="25">
        <v>102485.6</v>
      </c>
      <c r="N548" s="25">
        <v>82872.570000000007</v>
      </c>
      <c r="O548" s="25">
        <v>98087.51</v>
      </c>
      <c r="P548" s="33">
        <v>1175759.4732847211</v>
      </c>
    </row>
    <row r="549" spans="1:16" s="2" customFormat="1">
      <c r="A549" s="26">
        <v>314600</v>
      </c>
      <c r="B549" s="27">
        <v>460</v>
      </c>
      <c r="C549" s="28" t="s">
        <v>333</v>
      </c>
      <c r="D549" s="29">
        <v>11950.89</v>
      </c>
      <c r="E549" s="29">
        <v>7556.8382714690897</v>
      </c>
      <c r="F549" s="29">
        <v>8769.61</v>
      </c>
      <c r="G549" s="29">
        <v>10156.74</v>
      </c>
      <c r="H549" s="29">
        <v>11155.82</v>
      </c>
      <c r="I549" s="29">
        <v>9712.74</v>
      </c>
      <c r="J549" s="29">
        <v>10874.74</v>
      </c>
      <c r="K549" s="29">
        <v>14128.83</v>
      </c>
      <c r="L549" s="29">
        <v>11974.12</v>
      </c>
      <c r="M549" s="29">
        <v>17159.47</v>
      </c>
      <c r="N549" s="29">
        <v>14471.02</v>
      </c>
      <c r="O549" s="29">
        <v>17127.82</v>
      </c>
      <c r="P549" s="33">
        <v>145038.6382714691</v>
      </c>
    </row>
    <row r="550" spans="1:16" s="2" customFormat="1">
      <c r="A550" s="22">
        <v>314610</v>
      </c>
      <c r="B550" s="23">
        <v>461</v>
      </c>
      <c r="C550" s="24" t="s">
        <v>334</v>
      </c>
      <c r="D550" s="25">
        <v>29937.22</v>
      </c>
      <c r="E550" s="25">
        <v>20149.7039900624</v>
      </c>
      <c r="F550" s="25">
        <v>23336.44</v>
      </c>
      <c r="G550" s="25">
        <v>26769.37</v>
      </c>
      <c r="H550" s="25">
        <v>29342.46</v>
      </c>
      <c r="I550" s="25">
        <v>25546.81</v>
      </c>
      <c r="J550" s="25">
        <v>17574.71</v>
      </c>
      <c r="K550" s="25">
        <v>21009</v>
      </c>
      <c r="L550" s="25">
        <v>17805.04</v>
      </c>
      <c r="M550" s="25">
        <v>20630.23</v>
      </c>
      <c r="N550" s="25">
        <v>16924.28</v>
      </c>
      <c r="O550" s="25">
        <v>20031.490000000002</v>
      </c>
      <c r="P550" s="33">
        <v>269056.7539900624</v>
      </c>
    </row>
    <row r="551" spans="1:16" s="2" customFormat="1">
      <c r="A551" s="26">
        <v>314620</v>
      </c>
      <c r="B551" s="27">
        <v>462</v>
      </c>
      <c r="C551" s="28" t="s">
        <v>486</v>
      </c>
      <c r="D551" s="29">
        <v>0</v>
      </c>
      <c r="E551" s="29">
        <v>0</v>
      </c>
      <c r="F551" s="29">
        <v>0</v>
      </c>
      <c r="G551" s="29">
        <v>0</v>
      </c>
      <c r="H551" s="29">
        <v>0</v>
      </c>
      <c r="I551" s="29">
        <v>0</v>
      </c>
      <c r="J551" s="29">
        <v>0</v>
      </c>
      <c r="K551" s="29">
        <v>0</v>
      </c>
      <c r="L551" s="29">
        <v>0</v>
      </c>
      <c r="M551" s="29">
        <v>0</v>
      </c>
      <c r="N551" s="29">
        <v>0</v>
      </c>
      <c r="O551" s="29">
        <v>0</v>
      </c>
      <c r="P551" s="33">
        <v>0</v>
      </c>
    </row>
    <row r="552" spans="1:16" s="2" customFormat="1">
      <c r="A552" s="22">
        <v>314625</v>
      </c>
      <c r="B552" s="23">
        <v>823</v>
      </c>
      <c r="C552" s="24" t="s">
        <v>335</v>
      </c>
      <c r="D552" s="25">
        <v>3.14</v>
      </c>
      <c r="E552" s="25">
        <v>2.199736820824</v>
      </c>
      <c r="F552" s="25">
        <v>2.54</v>
      </c>
      <c r="G552" s="25">
        <v>2.91</v>
      </c>
      <c r="H552" s="25">
        <v>3.2</v>
      </c>
      <c r="I552" s="25">
        <v>2.78</v>
      </c>
      <c r="J552" s="25">
        <v>2.73</v>
      </c>
      <c r="K552" s="25">
        <v>3.48</v>
      </c>
      <c r="L552" s="25">
        <v>2.95</v>
      </c>
      <c r="M552" s="25">
        <v>15393.29</v>
      </c>
      <c r="N552" s="25">
        <v>14473.83</v>
      </c>
      <c r="O552" s="25">
        <v>17131.150000000001</v>
      </c>
      <c r="P552" s="33">
        <v>47024.199736820825</v>
      </c>
    </row>
    <row r="553" spans="1:16" s="2" customFormat="1">
      <c r="A553" s="26">
        <v>314630</v>
      </c>
      <c r="B553" s="27">
        <v>463</v>
      </c>
      <c r="C553" s="28" t="s">
        <v>752</v>
      </c>
      <c r="D553" s="29">
        <v>5511.12</v>
      </c>
      <c r="E553" s="29">
        <v>3850.6770838727798</v>
      </c>
      <c r="F553" s="29">
        <v>4463.18</v>
      </c>
      <c r="G553" s="29">
        <v>5122.1400000000003</v>
      </c>
      <c r="H553" s="29">
        <v>5615.05</v>
      </c>
      <c r="I553" s="29">
        <v>4888.71</v>
      </c>
      <c r="J553" s="29">
        <v>4799.6899999999996</v>
      </c>
      <c r="K553" s="29">
        <v>6124.42</v>
      </c>
      <c r="L553" s="29">
        <v>5190.42</v>
      </c>
      <c r="M553" s="29">
        <v>6021.34</v>
      </c>
      <c r="N553" s="29">
        <v>4940.57</v>
      </c>
      <c r="O553" s="29">
        <v>5847.63</v>
      </c>
      <c r="P553" s="33">
        <v>62374.947083872772</v>
      </c>
    </row>
    <row r="554" spans="1:16" s="2" customFormat="1">
      <c r="A554" s="22">
        <v>314640</v>
      </c>
      <c r="B554" s="23">
        <v>464</v>
      </c>
      <c r="C554" s="24" t="s">
        <v>336</v>
      </c>
      <c r="D554" s="25">
        <v>231.89</v>
      </c>
      <c r="E554" s="25">
        <v>162.18319662979599</v>
      </c>
      <c r="F554" s="25">
        <v>187.81</v>
      </c>
      <c r="G554" s="25">
        <v>214.18</v>
      </c>
      <c r="H554" s="25">
        <v>234.47</v>
      </c>
      <c r="I554" s="25">
        <v>204.14</v>
      </c>
      <c r="J554" s="25">
        <v>182.43</v>
      </c>
      <c r="K554" s="25">
        <v>229.38</v>
      </c>
      <c r="L554" s="25">
        <v>194.4</v>
      </c>
      <c r="M554" s="25">
        <v>225.24</v>
      </c>
      <c r="N554" s="25">
        <v>184.78</v>
      </c>
      <c r="O554" s="25">
        <v>218.71</v>
      </c>
      <c r="P554" s="33">
        <v>2469.6131966297967</v>
      </c>
    </row>
    <row r="555" spans="1:16" s="2" customFormat="1">
      <c r="A555" s="26">
        <v>314650</v>
      </c>
      <c r="B555" s="27">
        <v>465</v>
      </c>
      <c r="C555" s="28" t="s">
        <v>337</v>
      </c>
      <c r="D555" s="29">
        <v>12334.26</v>
      </c>
      <c r="E555" s="29">
        <v>7841.2806343627999</v>
      </c>
      <c r="F555" s="29">
        <v>9080.1</v>
      </c>
      <c r="G555" s="29">
        <v>10510.83</v>
      </c>
      <c r="H555" s="29">
        <v>11543.46</v>
      </c>
      <c r="I555" s="29">
        <v>10050.23</v>
      </c>
      <c r="J555" s="29">
        <v>11174.11</v>
      </c>
      <c r="K555" s="29">
        <v>14504.79</v>
      </c>
      <c r="L555" s="29">
        <v>12292.75</v>
      </c>
      <c r="M555" s="29">
        <v>2138.79</v>
      </c>
      <c r="N555" s="29">
        <v>302.87</v>
      </c>
      <c r="O555" s="29">
        <v>358.47</v>
      </c>
      <c r="P555" s="33">
        <v>102131.94063436279</v>
      </c>
    </row>
    <row r="556" spans="1:16" s="2" customFormat="1">
      <c r="A556" s="22">
        <v>314655</v>
      </c>
      <c r="B556" s="23">
        <v>824</v>
      </c>
      <c r="C556" s="24" t="s">
        <v>338</v>
      </c>
      <c r="D556" s="25">
        <v>38958.47</v>
      </c>
      <c r="E556" s="25">
        <v>27444.027256849098</v>
      </c>
      <c r="F556" s="25">
        <v>31544.2</v>
      </c>
      <c r="G556" s="25">
        <v>36181.03</v>
      </c>
      <c r="H556" s="25">
        <v>39657.94</v>
      </c>
      <c r="I556" s="25">
        <v>34527.919999999998</v>
      </c>
      <c r="J556" s="25">
        <v>33888.639999999999</v>
      </c>
      <c r="K556" s="25">
        <v>43240.05</v>
      </c>
      <c r="L556" s="25">
        <v>36645.760000000002</v>
      </c>
      <c r="M556" s="25">
        <v>42453.09</v>
      </c>
      <c r="N556" s="25">
        <v>34826.07</v>
      </c>
      <c r="O556" s="25">
        <v>41219.949999999997</v>
      </c>
      <c r="P556" s="33">
        <v>440587.1472568491</v>
      </c>
    </row>
    <row r="557" spans="1:16" s="2" customFormat="1">
      <c r="A557" s="26">
        <v>314660</v>
      </c>
      <c r="B557" s="27">
        <v>466</v>
      </c>
      <c r="C557" s="28" t="s">
        <v>339</v>
      </c>
      <c r="D557" s="29">
        <v>9392.4500000000007</v>
      </c>
      <c r="E557" s="29">
        <v>7573.15872144071</v>
      </c>
      <c r="F557" s="29">
        <v>8769.61</v>
      </c>
      <c r="G557" s="29">
        <v>10156.74</v>
      </c>
      <c r="H557" s="29">
        <v>11155.82</v>
      </c>
      <c r="I557" s="29">
        <v>9712.74</v>
      </c>
      <c r="J557" s="29">
        <v>10874.74</v>
      </c>
      <c r="K557" s="29">
        <v>14128.83</v>
      </c>
      <c r="L557" s="29">
        <v>11974.12</v>
      </c>
      <c r="M557" s="29">
        <v>1769.61</v>
      </c>
      <c r="N557" s="29">
        <v>0</v>
      </c>
      <c r="O557" s="29">
        <v>0</v>
      </c>
      <c r="P557" s="33">
        <v>95507.818721440708</v>
      </c>
    </row>
    <row r="558" spans="1:16" s="2" customFormat="1">
      <c r="A558" s="22">
        <v>314670</v>
      </c>
      <c r="B558" s="23">
        <v>467</v>
      </c>
      <c r="C558" s="24" t="s">
        <v>340</v>
      </c>
      <c r="D558" s="25">
        <v>28523.759999999998</v>
      </c>
      <c r="E558" s="25">
        <v>19116.936536965299</v>
      </c>
      <c r="F558" s="25">
        <v>22191.71</v>
      </c>
      <c r="G558" s="25">
        <v>25463.87</v>
      </c>
      <c r="H558" s="25">
        <v>27913.26</v>
      </c>
      <c r="I558" s="25">
        <v>24302.49</v>
      </c>
      <c r="J558" s="25">
        <v>24155.64</v>
      </c>
      <c r="K558" s="25">
        <v>30878.49</v>
      </c>
      <c r="L558" s="25">
        <v>26169.39</v>
      </c>
      <c r="M558" s="25">
        <v>33607.160000000003</v>
      </c>
      <c r="N558" s="25">
        <v>27964.1</v>
      </c>
      <c r="O558" s="25">
        <v>33098.160000000003</v>
      </c>
      <c r="P558" s="33">
        <v>323384.96653696534</v>
      </c>
    </row>
    <row r="559" spans="1:16" s="2" customFormat="1">
      <c r="A559" s="26">
        <v>314675</v>
      </c>
      <c r="B559" s="27">
        <v>750</v>
      </c>
      <c r="C559" s="28" t="s">
        <v>753</v>
      </c>
      <c r="D559" s="29">
        <v>0</v>
      </c>
      <c r="E559" s="29">
        <v>0</v>
      </c>
      <c r="F559" s="29">
        <v>0</v>
      </c>
      <c r="G559" s="29">
        <v>0</v>
      </c>
      <c r="H559" s="29">
        <v>0</v>
      </c>
      <c r="I559" s="29">
        <v>0</v>
      </c>
      <c r="J559" s="29">
        <v>0</v>
      </c>
      <c r="K559" s="29">
        <v>0</v>
      </c>
      <c r="L559" s="29">
        <v>0</v>
      </c>
      <c r="M559" s="29">
        <v>0</v>
      </c>
      <c r="N559" s="29">
        <v>0</v>
      </c>
      <c r="O559" s="29">
        <v>0</v>
      </c>
      <c r="P559" s="33">
        <v>0</v>
      </c>
    </row>
    <row r="560" spans="1:16" s="2" customFormat="1">
      <c r="A560" s="22">
        <v>314690</v>
      </c>
      <c r="B560" s="23">
        <v>469</v>
      </c>
      <c r="C560" s="24" t="s">
        <v>341</v>
      </c>
      <c r="D560" s="25">
        <v>11950.89</v>
      </c>
      <c r="E560" s="25">
        <v>7580.9288717449099</v>
      </c>
      <c r="F560" s="25">
        <v>8769.61</v>
      </c>
      <c r="G560" s="25">
        <v>10156.74</v>
      </c>
      <c r="H560" s="25">
        <v>11155.82</v>
      </c>
      <c r="I560" s="25">
        <v>9712.74</v>
      </c>
      <c r="J560" s="25">
        <v>10874.74</v>
      </c>
      <c r="K560" s="25">
        <v>14128.83</v>
      </c>
      <c r="L560" s="25">
        <v>11974.12</v>
      </c>
      <c r="M560" s="25">
        <v>17159.47</v>
      </c>
      <c r="N560" s="25">
        <v>14471.02</v>
      </c>
      <c r="O560" s="25">
        <v>17127.82</v>
      </c>
      <c r="P560" s="33">
        <v>145062.72887174491</v>
      </c>
    </row>
    <row r="561" spans="1:16" s="2" customFormat="1">
      <c r="A561" s="26">
        <v>314700</v>
      </c>
      <c r="B561" s="27">
        <v>470</v>
      </c>
      <c r="C561" s="28" t="s">
        <v>342</v>
      </c>
      <c r="D561" s="29">
        <v>15768.01</v>
      </c>
      <c r="E561" s="29">
        <v>10241.0860907679</v>
      </c>
      <c r="F561" s="29">
        <v>11861.03</v>
      </c>
      <c r="G561" s="29">
        <v>13682.32</v>
      </c>
      <c r="H561" s="29">
        <v>15015.45</v>
      </c>
      <c r="I561" s="29">
        <v>13073.1</v>
      </c>
      <c r="J561" s="29">
        <v>13520.48</v>
      </c>
      <c r="K561" s="29">
        <v>17381.52</v>
      </c>
      <c r="L561" s="29">
        <v>14730.77</v>
      </c>
      <c r="M561" s="29">
        <v>20353.52</v>
      </c>
      <c r="N561" s="29">
        <v>17091.3</v>
      </c>
      <c r="O561" s="29">
        <v>20229.169999999998</v>
      </c>
      <c r="P561" s="33">
        <v>182947.75609076791</v>
      </c>
    </row>
    <row r="562" spans="1:16" s="2" customFormat="1">
      <c r="A562" s="22">
        <v>314710</v>
      </c>
      <c r="B562" s="23">
        <v>471</v>
      </c>
      <c r="C562" s="24" t="s">
        <v>754</v>
      </c>
      <c r="D562" s="25">
        <v>24173.69</v>
      </c>
      <c r="E562" s="25">
        <v>15326.4608368933</v>
      </c>
      <c r="F562" s="25">
        <v>17759.43</v>
      </c>
      <c r="G562" s="25">
        <v>20564.599999999999</v>
      </c>
      <c r="H562" s="25">
        <v>22586.57</v>
      </c>
      <c r="I562" s="25">
        <v>19664.84</v>
      </c>
      <c r="J562" s="25">
        <v>21963.37</v>
      </c>
      <c r="K562" s="25">
        <v>28526.6</v>
      </c>
      <c r="L562" s="25">
        <v>24176.18</v>
      </c>
      <c r="M562" s="25">
        <v>34583.040000000001</v>
      </c>
      <c r="N562" s="25">
        <v>29158.71</v>
      </c>
      <c r="O562" s="25">
        <v>34512.080000000002</v>
      </c>
      <c r="P562" s="33">
        <v>292995.57083689328</v>
      </c>
    </row>
    <row r="563" spans="1:16" s="2" customFormat="1">
      <c r="A563" s="26">
        <v>314720</v>
      </c>
      <c r="B563" s="27">
        <v>472</v>
      </c>
      <c r="C563" s="28" t="s">
        <v>755</v>
      </c>
      <c r="D563" s="29">
        <v>24931.06</v>
      </c>
      <c r="E563" s="29">
        <v>15885.0957482584</v>
      </c>
      <c r="F563" s="29">
        <v>18372.810000000001</v>
      </c>
      <c r="G563" s="29">
        <v>21264.13</v>
      </c>
      <c r="H563" s="29">
        <v>23352.37</v>
      </c>
      <c r="I563" s="29">
        <v>20331.580000000002</v>
      </c>
      <c r="J563" s="29">
        <v>12963.09</v>
      </c>
      <c r="K563" s="29">
        <v>15220.52</v>
      </c>
      <c r="L563" s="29">
        <v>12899.33</v>
      </c>
      <c r="M563" s="29">
        <v>18231.48</v>
      </c>
      <c r="N563" s="29">
        <v>15350.46</v>
      </c>
      <c r="O563" s="29">
        <v>18168.73</v>
      </c>
      <c r="P563" s="33">
        <v>216970.6557482584</v>
      </c>
    </row>
    <row r="564" spans="1:16" s="2" customFormat="1">
      <c r="A564" s="22">
        <v>314730</v>
      </c>
      <c r="B564" s="23">
        <v>473</v>
      </c>
      <c r="C564" s="24" t="s">
        <v>756</v>
      </c>
      <c r="D564" s="25">
        <v>25944.78</v>
      </c>
      <c r="E564" s="25">
        <v>17388.414262039201</v>
      </c>
      <c r="F564" s="25">
        <v>20103.04</v>
      </c>
      <c r="G564" s="25">
        <v>23081.86</v>
      </c>
      <c r="H564" s="25">
        <v>25305.56</v>
      </c>
      <c r="I564" s="25">
        <v>22032.12</v>
      </c>
      <c r="J564" s="25">
        <v>22116.29</v>
      </c>
      <c r="K564" s="25">
        <v>28312.06</v>
      </c>
      <c r="L564" s="25">
        <v>23994.35</v>
      </c>
      <c r="M564" s="25">
        <v>31087</v>
      </c>
      <c r="N564" s="25">
        <v>25896.66</v>
      </c>
      <c r="O564" s="25">
        <v>30651.14</v>
      </c>
      <c r="P564" s="33">
        <v>295913.27426203922</v>
      </c>
    </row>
    <row r="565" spans="1:16" s="2" customFormat="1">
      <c r="A565" s="26">
        <v>314740</v>
      </c>
      <c r="B565" s="27">
        <v>474</v>
      </c>
      <c r="C565" s="28" t="s">
        <v>343</v>
      </c>
      <c r="D565" s="29">
        <v>336.72</v>
      </c>
      <c r="E565" s="29">
        <v>235.780798872904</v>
      </c>
      <c r="F565" s="29">
        <v>272.70999999999998</v>
      </c>
      <c r="G565" s="29">
        <v>311.01</v>
      </c>
      <c r="H565" s="29">
        <v>340.47</v>
      </c>
      <c r="I565" s="29">
        <v>296.43</v>
      </c>
      <c r="J565" s="29">
        <v>264.89</v>
      </c>
      <c r="K565" s="29">
        <v>333.07</v>
      </c>
      <c r="L565" s="29">
        <v>282.27999999999997</v>
      </c>
      <c r="M565" s="29">
        <v>327.07</v>
      </c>
      <c r="N565" s="29">
        <v>268.32</v>
      </c>
      <c r="O565" s="29">
        <v>317.58</v>
      </c>
      <c r="P565" s="33">
        <v>3586.3307988729048</v>
      </c>
    </row>
    <row r="566" spans="1:16" s="2" customFormat="1">
      <c r="A566" s="22">
        <v>314750</v>
      </c>
      <c r="B566" s="23">
        <v>475</v>
      </c>
      <c r="C566" s="24" t="s">
        <v>757</v>
      </c>
      <c r="D566" s="25">
        <v>0</v>
      </c>
      <c r="E566" s="25">
        <v>0</v>
      </c>
      <c r="F566" s="25">
        <v>0</v>
      </c>
      <c r="G566" s="25">
        <v>0</v>
      </c>
      <c r="H566" s="25">
        <v>0</v>
      </c>
      <c r="I566" s="25">
        <v>0</v>
      </c>
      <c r="J566" s="25">
        <v>0</v>
      </c>
      <c r="K566" s="25">
        <v>0</v>
      </c>
      <c r="L566" s="25">
        <v>0</v>
      </c>
      <c r="M566" s="25">
        <v>0</v>
      </c>
      <c r="N566" s="25">
        <v>0</v>
      </c>
      <c r="O566" s="25">
        <v>0</v>
      </c>
      <c r="P566" s="33">
        <v>0</v>
      </c>
    </row>
    <row r="567" spans="1:16" s="2" customFormat="1">
      <c r="A567" s="26">
        <v>314760</v>
      </c>
      <c r="B567" s="27">
        <v>476</v>
      </c>
      <c r="C567" s="28" t="s">
        <v>344</v>
      </c>
      <c r="D567" s="29">
        <v>12954.85</v>
      </c>
      <c r="E567" s="29">
        <v>8262.3963919763792</v>
      </c>
      <c r="F567" s="29">
        <v>9582.7000000000007</v>
      </c>
      <c r="G567" s="29">
        <v>11084.01</v>
      </c>
      <c r="H567" s="29">
        <v>12170.95</v>
      </c>
      <c r="I567" s="29">
        <v>10596.56</v>
      </c>
      <c r="J567" s="29">
        <v>11862.52</v>
      </c>
      <c r="K567" s="29">
        <v>15411.89</v>
      </c>
      <c r="L567" s="29">
        <v>13061.51</v>
      </c>
      <c r="M567" s="29">
        <v>3029.54</v>
      </c>
      <c r="N567" s="29">
        <v>1033.5999999999999</v>
      </c>
      <c r="O567" s="29">
        <v>1223.3599999999999</v>
      </c>
      <c r="P567" s="33">
        <v>110273.88639197638</v>
      </c>
    </row>
    <row r="568" spans="1:16" s="2" customFormat="1">
      <c r="A568" s="22">
        <v>314770</v>
      </c>
      <c r="B568" s="23">
        <v>477</v>
      </c>
      <c r="C568" s="24" t="s">
        <v>345</v>
      </c>
      <c r="D568" s="25">
        <v>11950.89</v>
      </c>
      <c r="E568" s="25">
        <v>7584.3582690679796</v>
      </c>
      <c r="F568" s="25">
        <v>8769.61</v>
      </c>
      <c r="G568" s="25">
        <v>10156.74</v>
      </c>
      <c r="H568" s="25">
        <v>11155.82</v>
      </c>
      <c r="I568" s="25">
        <v>9712.74</v>
      </c>
      <c r="J568" s="25">
        <v>10874.74</v>
      </c>
      <c r="K568" s="25">
        <v>14128.83</v>
      </c>
      <c r="L568" s="25">
        <v>11974.12</v>
      </c>
      <c r="M568" s="25">
        <v>17159.47</v>
      </c>
      <c r="N568" s="25">
        <v>14471.02</v>
      </c>
      <c r="O568" s="25">
        <v>17127.82</v>
      </c>
      <c r="P568" s="33">
        <v>145066.15826906799</v>
      </c>
    </row>
    <row r="569" spans="1:16" s="2" customFormat="1">
      <c r="A569" s="26">
        <v>314780</v>
      </c>
      <c r="B569" s="27">
        <v>478</v>
      </c>
      <c r="C569" s="28" t="s">
        <v>758</v>
      </c>
      <c r="D569" s="29">
        <v>10204.459999999999</v>
      </c>
      <c r="E569" s="29">
        <v>8141.07151761363</v>
      </c>
      <c r="F569" s="29">
        <v>9427.25</v>
      </c>
      <c r="G569" s="29">
        <v>10906.73</v>
      </c>
      <c r="H569" s="29">
        <v>11976.87</v>
      </c>
      <c r="I569" s="29">
        <v>10427.58</v>
      </c>
      <c r="J569" s="29">
        <v>2013.44</v>
      </c>
      <c r="K569" s="29">
        <v>1017.4</v>
      </c>
      <c r="L569" s="29">
        <v>862.24</v>
      </c>
      <c r="M569" s="29">
        <v>999.06</v>
      </c>
      <c r="N569" s="29">
        <v>819.59</v>
      </c>
      <c r="O569" s="29">
        <v>970.06</v>
      </c>
      <c r="P569" s="33">
        <v>67765.751517613637</v>
      </c>
    </row>
    <row r="570" spans="1:16" s="2" customFormat="1">
      <c r="A570" s="22">
        <v>314790</v>
      </c>
      <c r="B570" s="23">
        <v>479</v>
      </c>
      <c r="C570" s="24" t="s">
        <v>346</v>
      </c>
      <c r="D570" s="25">
        <v>12230.04</v>
      </c>
      <c r="E570" s="25">
        <v>7765.1586397138899</v>
      </c>
      <c r="F570" s="25">
        <v>8995.69</v>
      </c>
      <c r="G570" s="25">
        <v>10414.56</v>
      </c>
      <c r="H570" s="25">
        <v>11438.07</v>
      </c>
      <c r="I570" s="25">
        <v>9958.48</v>
      </c>
      <c r="J570" s="25">
        <v>11094.33</v>
      </c>
      <c r="K570" s="25">
        <v>14404.94</v>
      </c>
      <c r="L570" s="25">
        <v>12208.13</v>
      </c>
      <c r="M570" s="25">
        <v>32820.47</v>
      </c>
      <c r="N570" s="25">
        <v>29164.48</v>
      </c>
      <c r="O570" s="25">
        <v>34518.92</v>
      </c>
      <c r="P570" s="33">
        <v>195013.26863971393</v>
      </c>
    </row>
    <row r="571" spans="1:16" s="2" customFormat="1">
      <c r="A571" s="26">
        <v>314795</v>
      </c>
      <c r="B571" s="27">
        <v>825</v>
      </c>
      <c r="C571" s="28" t="s">
        <v>347</v>
      </c>
      <c r="D571" s="29">
        <v>10941.15</v>
      </c>
      <c r="E571" s="29">
        <v>8675.9488687597604</v>
      </c>
      <c r="F571" s="29">
        <v>10023.84</v>
      </c>
      <c r="G571" s="29">
        <v>11596.13</v>
      </c>
      <c r="H571" s="29">
        <v>12733.73</v>
      </c>
      <c r="I571" s="29">
        <v>11086.54</v>
      </c>
      <c r="J571" s="29">
        <v>12223.52</v>
      </c>
      <c r="K571" s="29">
        <v>15849.88</v>
      </c>
      <c r="L571" s="29">
        <v>13432.71</v>
      </c>
      <c r="M571" s="29">
        <v>18851.560000000001</v>
      </c>
      <c r="N571" s="29">
        <v>15859.4</v>
      </c>
      <c r="O571" s="29">
        <v>18771.09</v>
      </c>
      <c r="P571" s="33">
        <v>160045.49886875975</v>
      </c>
    </row>
    <row r="572" spans="1:16" s="2" customFormat="1">
      <c r="A572" s="22">
        <v>314800</v>
      </c>
      <c r="B572" s="23">
        <v>480</v>
      </c>
      <c r="C572" s="24" t="s">
        <v>487</v>
      </c>
      <c r="D572" s="25">
        <v>459.4</v>
      </c>
      <c r="E572" s="25">
        <v>321.18575491223999</v>
      </c>
      <c r="F572" s="25">
        <v>372.06</v>
      </c>
      <c r="G572" s="25">
        <v>424.32</v>
      </c>
      <c r="H572" s="25">
        <v>464.52</v>
      </c>
      <c r="I572" s="25">
        <v>404.43</v>
      </c>
      <c r="J572" s="25">
        <v>361.4</v>
      </c>
      <c r="K572" s="25">
        <v>454.42</v>
      </c>
      <c r="L572" s="25">
        <v>385.12</v>
      </c>
      <c r="M572" s="25">
        <v>446.23</v>
      </c>
      <c r="N572" s="25">
        <v>366.07</v>
      </c>
      <c r="O572" s="25">
        <v>433.28</v>
      </c>
      <c r="P572" s="33">
        <v>4892.4357549122396</v>
      </c>
    </row>
    <row r="573" spans="1:16" s="2" customFormat="1">
      <c r="A573" s="26">
        <v>314810</v>
      </c>
      <c r="B573" s="27">
        <v>481</v>
      </c>
      <c r="C573" s="28" t="s">
        <v>759</v>
      </c>
      <c r="D573" s="29">
        <v>156.47999999999999</v>
      </c>
      <c r="E573" s="29">
        <v>109.408942427935</v>
      </c>
      <c r="F573" s="29">
        <v>126.73</v>
      </c>
      <c r="G573" s="29">
        <v>144.53</v>
      </c>
      <c r="H573" s="29">
        <v>158.22</v>
      </c>
      <c r="I573" s="29">
        <v>137.75</v>
      </c>
      <c r="J573" s="29">
        <v>123.1</v>
      </c>
      <c r="K573" s="29">
        <v>154.78</v>
      </c>
      <c r="L573" s="29">
        <v>131.18</v>
      </c>
      <c r="M573" s="29">
        <v>151.99</v>
      </c>
      <c r="N573" s="29">
        <v>124.69</v>
      </c>
      <c r="O573" s="29">
        <v>147.58000000000001</v>
      </c>
      <c r="P573" s="33">
        <v>1666.4389424279352</v>
      </c>
    </row>
    <row r="574" spans="1:16" s="2" customFormat="1">
      <c r="A574" s="22">
        <v>314820</v>
      </c>
      <c r="B574" s="23">
        <v>482</v>
      </c>
      <c r="C574" s="24" t="s">
        <v>760</v>
      </c>
      <c r="D574" s="25">
        <v>9392.4500000000007</v>
      </c>
      <c r="E574" s="25">
        <v>7605.9757412102199</v>
      </c>
      <c r="F574" s="25">
        <v>8769.61</v>
      </c>
      <c r="G574" s="25">
        <v>10156.74</v>
      </c>
      <c r="H574" s="25">
        <v>11155.82</v>
      </c>
      <c r="I574" s="25">
        <v>9712.74</v>
      </c>
      <c r="J574" s="25">
        <v>10874.74</v>
      </c>
      <c r="K574" s="25">
        <v>14128.83</v>
      </c>
      <c r="L574" s="25">
        <v>11974.12</v>
      </c>
      <c r="M574" s="25">
        <v>5389.12</v>
      </c>
      <c r="N574" s="25">
        <v>3403.41</v>
      </c>
      <c r="O574" s="25">
        <v>4028.26</v>
      </c>
      <c r="P574" s="33">
        <v>106591.81574121022</v>
      </c>
    </row>
    <row r="575" spans="1:16" s="2" customFormat="1">
      <c r="A575" s="26">
        <v>314830</v>
      </c>
      <c r="B575" s="27">
        <v>483</v>
      </c>
      <c r="C575" s="28" t="s">
        <v>761</v>
      </c>
      <c r="D575" s="29">
        <v>9392.4500000000007</v>
      </c>
      <c r="E575" s="29">
        <v>7605.1662717938098</v>
      </c>
      <c r="F575" s="29">
        <v>8769.61</v>
      </c>
      <c r="G575" s="29">
        <v>10156.74</v>
      </c>
      <c r="H575" s="29">
        <v>11155.82</v>
      </c>
      <c r="I575" s="29">
        <v>9712.74</v>
      </c>
      <c r="J575" s="29">
        <v>10874.74</v>
      </c>
      <c r="K575" s="29">
        <v>14128.83</v>
      </c>
      <c r="L575" s="29">
        <v>11974.12</v>
      </c>
      <c r="M575" s="29">
        <v>1769.61</v>
      </c>
      <c r="N575" s="29">
        <v>0</v>
      </c>
      <c r="O575" s="29">
        <v>0</v>
      </c>
      <c r="P575" s="33">
        <v>95539.826271793805</v>
      </c>
    </row>
    <row r="576" spans="1:16" s="2" customFormat="1">
      <c r="A576" s="22">
        <v>314840</v>
      </c>
      <c r="B576" s="23">
        <v>484</v>
      </c>
      <c r="C576" s="24" t="s">
        <v>348</v>
      </c>
      <c r="D576" s="25">
        <v>10477.700000000001</v>
      </c>
      <c r="E576" s="25">
        <v>7376.3407534609296</v>
      </c>
      <c r="F576" s="25">
        <v>8485.7199999999993</v>
      </c>
      <c r="G576" s="25">
        <v>9677.48</v>
      </c>
      <c r="H576" s="25">
        <v>10594.39</v>
      </c>
      <c r="I576" s="25">
        <v>9223.94</v>
      </c>
      <c r="J576" s="25">
        <v>6827.42</v>
      </c>
      <c r="K576" s="25">
        <v>8291.33</v>
      </c>
      <c r="L576" s="25">
        <v>7026.87</v>
      </c>
      <c r="M576" s="25">
        <v>8141.85</v>
      </c>
      <c r="N576" s="25">
        <v>6679.28</v>
      </c>
      <c r="O576" s="25">
        <v>7905.55</v>
      </c>
      <c r="P576" s="33">
        <v>100707.87075346093</v>
      </c>
    </row>
    <row r="577" spans="1:16" s="2" customFormat="1">
      <c r="A577" s="26">
        <v>314850</v>
      </c>
      <c r="B577" s="27">
        <v>485</v>
      </c>
      <c r="C577" s="28" t="s">
        <v>762</v>
      </c>
      <c r="D577" s="29">
        <v>0</v>
      </c>
      <c r="E577" s="29">
        <v>0</v>
      </c>
      <c r="F577" s="29">
        <v>0</v>
      </c>
      <c r="G577" s="29">
        <v>0</v>
      </c>
      <c r="H577" s="29">
        <v>0</v>
      </c>
      <c r="I577" s="29">
        <v>0</v>
      </c>
      <c r="J577" s="29">
        <v>0</v>
      </c>
      <c r="K577" s="29">
        <v>0</v>
      </c>
      <c r="L577" s="29">
        <v>0</v>
      </c>
      <c r="M577" s="29">
        <v>0</v>
      </c>
      <c r="N577" s="29">
        <v>0</v>
      </c>
      <c r="O577" s="29">
        <v>0</v>
      </c>
      <c r="P577" s="33">
        <v>0</v>
      </c>
    </row>
    <row r="578" spans="1:16" s="2" customFormat="1">
      <c r="A578" s="22">
        <v>314860</v>
      </c>
      <c r="B578" s="23">
        <v>486</v>
      </c>
      <c r="C578" s="24" t="s">
        <v>763</v>
      </c>
      <c r="D578" s="25">
        <v>0</v>
      </c>
      <c r="E578" s="25">
        <v>0</v>
      </c>
      <c r="F578" s="25">
        <v>0</v>
      </c>
      <c r="G578" s="25">
        <v>0</v>
      </c>
      <c r="H578" s="25">
        <v>0</v>
      </c>
      <c r="I578" s="25">
        <v>0</v>
      </c>
      <c r="J578" s="25">
        <v>0</v>
      </c>
      <c r="K578" s="25">
        <v>0</v>
      </c>
      <c r="L578" s="25">
        <v>0</v>
      </c>
      <c r="M578" s="25">
        <v>0</v>
      </c>
      <c r="N578" s="25">
        <v>0</v>
      </c>
      <c r="O578" s="25">
        <v>0</v>
      </c>
      <c r="P578" s="33">
        <v>0</v>
      </c>
    </row>
    <row r="579" spans="1:16" s="2" customFormat="1">
      <c r="A579" s="26">
        <v>314870</v>
      </c>
      <c r="B579" s="27">
        <v>487</v>
      </c>
      <c r="C579" s="28" t="s">
        <v>349</v>
      </c>
      <c r="D579" s="29">
        <v>19741.28</v>
      </c>
      <c r="E579" s="29">
        <v>13040.859306778601</v>
      </c>
      <c r="F579" s="29">
        <v>15078.03</v>
      </c>
      <c r="G579" s="29">
        <v>9014.73</v>
      </c>
      <c r="H579" s="29">
        <v>7934.67</v>
      </c>
      <c r="I579" s="29">
        <v>6908.26</v>
      </c>
      <c r="J579" s="29">
        <v>6782.47</v>
      </c>
      <c r="K579" s="29">
        <v>8654.4599999999991</v>
      </c>
      <c r="L579" s="29">
        <v>7334.62</v>
      </c>
      <c r="M579" s="29">
        <v>8508.7999999999993</v>
      </c>
      <c r="N579" s="29">
        <v>6981.55</v>
      </c>
      <c r="O579" s="29">
        <v>8263.32</v>
      </c>
      <c r="P579" s="33">
        <v>118243.04930677859</v>
      </c>
    </row>
    <row r="580" spans="1:16" s="2" customFormat="1">
      <c r="A580" s="22">
        <v>314875</v>
      </c>
      <c r="B580" s="23">
        <v>826</v>
      </c>
      <c r="C580" s="24" t="s">
        <v>350</v>
      </c>
      <c r="D580" s="25">
        <v>7164.53</v>
      </c>
      <c r="E580" s="25">
        <v>5038.75319165367</v>
      </c>
      <c r="F580" s="25">
        <v>5802.44</v>
      </c>
      <c r="G580" s="25">
        <v>6617.35</v>
      </c>
      <c r="H580" s="25">
        <v>7244.33</v>
      </c>
      <c r="I580" s="25">
        <v>6307.22</v>
      </c>
      <c r="J580" s="25">
        <v>5560.62</v>
      </c>
      <c r="K580" s="25">
        <v>6976.17</v>
      </c>
      <c r="L580" s="25">
        <v>5912.27</v>
      </c>
      <c r="M580" s="25">
        <v>6850.4</v>
      </c>
      <c r="N580" s="25">
        <v>5619.81</v>
      </c>
      <c r="O580" s="25">
        <v>6651.58</v>
      </c>
      <c r="P580" s="33">
        <v>75745.473191653684</v>
      </c>
    </row>
    <row r="581" spans="1:16" s="2" customFormat="1">
      <c r="A581" s="26">
        <v>314880</v>
      </c>
      <c r="B581" s="27">
        <v>488</v>
      </c>
      <c r="C581" s="28" t="s">
        <v>513</v>
      </c>
      <c r="D581" s="29">
        <v>10331.69</v>
      </c>
      <c r="E581" s="29">
        <v>8308.5519825560204</v>
      </c>
      <c r="F581" s="29">
        <v>9646.57</v>
      </c>
      <c r="G581" s="29">
        <v>11690.2</v>
      </c>
      <c r="H581" s="29">
        <v>12960.67</v>
      </c>
      <c r="I581" s="29">
        <v>11284.12</v>
      </c>
      <c r="J581" s="29">
        <v>1887.51</v>
      </c>
      <c r="K581" s="29">
        <v>674.29</v>
      </c>
      <c r="L581" s="29">
        <v>571.46</v>
      </c>
      <c r="M581" s="29">
        <v>662.13</v>
      </c>
      <c r="N581" s="29">
        <v>543.19000000000005</v>
      </c>
      <c r="O581" s="29">
        <v>642.91999999999996</v>
      </c>
      <c r="P581" s="33">
        <v>69203.301982556033</v>
      </c>
    </row>
    <row r="582" spans="1:16" s="2" customFormat="1">
      <c r="A582" s="22">
        <v>314890</v>
      </c>
      <c r="B582" s="23">
        <v>489</v>
      </c>
      <c r="C582" s="24" t="s">
        <v>764</v>
      </c>
      <c r="D582" s="25">
        <v>0</v>
      </c>
      <c r="E582" s="25">
        <v>0</v>
      </c>
      <c r="F582" s="25">
        <v>0</v>
      </c>
      <c r="G582" s="25">
        <v>0</v>
      </c>
      <c r="H582" s="25">
        <v>0</v>
      </c>
      <c r="I582" s="25">
        <v>0</v>
      </c>
      <c r="J582" s="25">
        <v>0</v>
      </c>
      <c r="K582" s="25">
        <v>0</v>
      </c>
      <c r="L582" s="25">
        <v>0</v>
      </c>
      <c r="M582" s="25">
        <v>0</v>
      </c>
      <c r="N582" s="25">
        <v>0</v>
      </c>
      <c r="O582" s="25">
        <v>0</v>
      </c>
      <c r="P582" s="33">
        <v>0</v>
      </c>
    </row>
    <row r="583" spans="1:16" s="2" customFormat="1">
      <c r="A583" s="26">
        <v>314900</v>
      </c>
      <c r="B583" s="27">
        <v>490</v>
      </c>
      <c r="C583" s="28" t="s">
        <v>351</v>
      </c>
      <c r="D583" s="29">
        <v>42490.06</v>
      </c>
      <c r="E583" s="29">
        <v>30876.211751717899</v>
      </c>
      <c r="F583" s="29">
        <v>35574.839999999997</v>
      </c>
      <c r="G583" s="29">
        <v>40726.559999999998</v>
      </c>
      <c r="H583" s="29">
        <v>44622.05</v>
      </c>
      <c r="I583" s="29">
        <v>38849.879999999997</v>
      </c>
      <c r="J583" s="29">
        <v>27265.74</v>
      </c>
      <c r="K583" s="29">
        <v>32738.97</v>
      </c>
      <c r="L583" s="29">
        <v>27746.14</v>
      </c>
      <c r="M583" s="29">
        <v>32148.73</v>
      </c>
      <c r="N583" s="29">
        <v>26373.64</v>
      </c>
      <c r="O583" s="29">
        <v>31215.7</v>
      </c>
      <c r="P583" s="33">
        <v>410628.52175171796</v>
      </c>
    </row>
    <row r="584" spans="1:16" s="2" customFormat="1">
      <c r="A584" s="22">
        <v>314910</v>
      </c>
      <c r="B584" s="23">
        <v>491</v>
      </c>
      <c r="C584" s="24" t="s">
        <v>352</v>
      </c>
      <c r="D584" s="25">
        <v>19724.14</v>
      </c>
      <c r="E584" s="25">
        <v>15948.1731504446</v>
      </c>
      <c r="F584" s="25">
        <v>18416.189999999999</v>
      </c>
      <c r="G584" s="25">
        <v>21329.14</v>
      </c>
      <c r="H584" s="25">
        <v>23427.22</v>
      </c>
      <c r="I584" s="25">
        <v>20396.75</v>
      </c>
      <c r="J584" s="25">
        <v>22836.95</v>
      </c>
      <c r="K584" s="25">
        <v>29670.53</v>
      </c>
      <c r="L584" s="25">
        <v>25145.66</v>
      </c>
      <c r="M584" s="25">
        <v>36034.879999999997</v>
      </c>
      <c r="N584" s="25">
        <v>30389.15</v>
      </c>
      <c r="O584" s="25">
        <v>35968.43</v>
      </c>
      <c r="P584" s="33">
        <v>299287.21315044462</v>
      </c>
    </row>
    <row r="585" spans="1:16" s="2" customFormat="1">
      <c r="A585" s="26">
        <v>314915</v>
      </c>
      <c r="B585" s="27">
        <v>751</v>
      </c>
      <c r="C585" s="28" t="s">
        <v>765</v>
      </c>
      <c r="D585" s="29">
        <v>37813.31</v>
      </c>
      <c r="E585" s="29">
        <v>26510.3792098167</v>
      </c>
      <c r="F585" s="29">
        <v>30622.66</v>
      </c>
      <c r="G585" s="29">
        <v>35136.82</v>
      </c>
      <c r="H585" s="29">
        <v>38516.400000000001</v>
      </c>
      <c r="I585" s="29">
        <v>33534.04</v>
      </c>
      <c r="J585" s="29">
        <v>33172.550000000003</v>
      </c>
      <c r="K585" s="29">
        <v>42375.32</v>
      </c>
      <c r="L585" s="29">
        <v>35912.910000000003</v>
      </c>
      <c r="M585" s="29">
        <v>41660.050000000003</v>
      </c>
      <c r="N585" s="29">
        <v>34182.22</v>
      </c>
      <c r="O585" s="29">
        <v>40457.89</v>
      </c>
      <c r="P585" s="33">
        <v>429894.54920981673</v>
      </c>
    </row>
    <row r="586" spans="1:16" s="2" customFormat="1">
      <c r="A586" s="22">
        <v>314920</v>
      </c>
      <c r="B586" s="23">
        <v>492</v>
      </c>
      <c r="C586" s="24" t="s">
        <v>766</v>
      </c>
      <c r="D586" s="25">
        <v>18784.900000000001</v>
      </c>
      <c r="E586" s="25">
        <v>15146.313000444101</v>
      </c>
      <c r="F586" s="25">
        <v>17539.23</v>
      </c>
      <c r="G586" s="25">
        <v>20313.47</v>
      </c>
      <c r="H586" s="25">
        <v>22311.64</v>
      </c>
      <c r="I586" s="25">
        <v>19425.48</v>
      </c>
      <c r="J586" s="25">
        <v>21749.47</v>
      </c>
      <c r="K586" s="25">
        <v>28257.65</v>
      </c>
      <c r="L586" s="25">
        <v>23948.240000000002</v>
      </c>
      <c r="M586" s="25">
        <v>3539.21</v>
      </c>
      <c r="N586" s="25">
        <v>0</v>
      </c>
      <c r="O586" s="25">
        <v>0</v>
      </c>
      <c r="P586" s="33">
        <v>191015.60300044407</v>
      </c>
    </row>
    <row r="587" spans="1:16" s="2" customFormat="1">
      <c r="A587" s="26">
        <v>314930</v>
      </c>
      <c r="B587" s="27">
        <v>493</v>
      </c>
      <c r="C587" s="28" t="s">
        <v>353</v>
      </c>
      <c r="D587" s="29">
        <v>57026.3</v>
      </c>
      <c r="E587" s="29">
        <v>39077.612731715497</v>
      </c>
      <c r="F587" s="29">
        <v>45275.45</v>
      </c>
      <c r="G587" s="29">
        <v>51789.55</v>
      </c>
      <c r="H587" s="29">
        <v>56733.23</v>
      </c>
      <c r="I587" s="29">
        <v>49394.400000000001</v>
      </c>
      <c r="J587" s="29">
        <v>48094.19</v>
      </c>
      <c r="K587" s="29">
        <v>61292.76</v>
      </c>
      <c r="L587" s="29">
        <v>51945.36</v>
      </c>
      <c r="M587" s="29">
        <v>63473.09</v>
      </c>
      <c r="N587" s="29">
        <v>52465.02</v>
      </c>
      <c r="O587" s="29">
        <v>62097.32</v>
      </c>
      <c r="P587" s="33">
        <v>638664.28273171547</v>
      </c>
    </row>
    <row r="588" spans="1:16" s="2" customFormat="1">
      <c r="A588" s="22">
        <v>314940</v>
      </c>
      <c r="B588" s="23">
        <v>494</v>
      </c>
      <c r="C588" s="24" t="s">
        <v>354</v>
      </c>
      <c r="D588" s="25">
        <v>9392.4500000000007</v>
      </c>
      <c r="E588" s="25">
        <v>7573.1602535726597</v>
      </c>
      <c r="F588" s="25">
        <v>8769.61</v>
      </c>
      <c r="G588" s="25">
        <v>10156.74</v>
      </c>
      <c r="H588" s="25">
        <v>11155.82</v>
      </c>
      <c r="I588" s="25">
        <v>9712.74</v>
      </c>
      <c r="J588" s="25">
        <v>1228.4100000000001</v>
      </c>
      <c r="K588" s="25">
        <v>0</v>
      </c>
      <c r="L588" s="25">
        <v>0</v>
      </c>
      <c r="M588" s="25">
        <v>0</v>
      </c>
      <c r="N588" s="25">
        <v>0</v>
      </c>
      <c r="O588" s="25">
        <v>0</v>
      </c>
      <c r="P588" s="33">
        <v>57988.93025357266</v>
      </c>
    </row>
    <row r="589" spans="1:16" s="2" customFormat="1">
      <c r="A589" s="26">
        <v>314950</v>
      </c>
      <c r="B589" s="27">
        <v>495</v>
      </c>
      <c r="C589" s="28" t="s">
        <v>355</v>
      </c>
      <c r="D589" s="29">
        <v>9392.4500000000007</v>
      </c>
      <c r="E589" s="29">
        <v>7617.72360222105</v>
      </c>
      <c r="F589" s="29">
        <v>8769.61</v>
      </c>
      <c r="G589" s="29">
        <v>10156.74</v>
      </c>
      <c r="H589" s="29">
        <v>11155.82</v>
      </c>
      <c r="I589" s="29">
        <v>9712.74</v>
      </c>
      <c r="J589" s="29">
        <v>10874.74</v>
      </c>
      <c r="K589" s="29">
        <v>14128.83</v>
      </c>
      <c r="L589" s="29">
        <v>11974.12</v>
      </c>
      <c r="M589" s="29">
        <v>1769.61</v>
      </c>
      <c r="N589" s="29">
        <v>0</v>
      </c>
      <c r="O589" s="29">
        <v>0</v>
      </c>
      <c r="P589" s="33">
        <v>95552.383602221045</v>
      </c>
    </row>
    <row r="590" spans="1:16" s="2" customFormat="1">
      <c r="A590" s="22">
        <v>314960</v>
      </c>
      <c r="B590" s="23">
        <v>496</v>
      </c>
      <c r="C590" s="24" t="s">
        <v>356</v>
      </c>
      <c r="D590" s="25">
        <v>0</v>
      </c>
      <c r="E590" s="25">
        <v>0</v>
      </c>
      <c r="F590" s="25">
        <v>0</v>
      </c>
      <c r="G590" s="25">
        <v>0</v>
      </c>
      <c r="H590" s="25">
        <v>0</v>
      </c>
      <c r="I590" s="25">
        <v>0</v>
      </c>
      <c r="J590" s="25">
        <v>0</v>
      </c>
      <c r="K590" s="25">
        <v>0</v>
      </c>
      <c r="L590" s="25">
        <v>0</v>
      </c>
      <c r="M590" s="25">
        <v>0</v>
      </c>
      <c r="N590" s="25">
        <v>0</v>
      </c>
      <c r="O590" s="25">
        <v>0</v>
      </c>
      <c r="P590" s="33">
        <v>0</v>
      </c>
    </row>
    <row r="591" spans="1:16" s="2" customFormat="1">
      <c r="A591" s="26">
        <v>314970</v>
      </c>
      <c r="B591" s="27">
        <v>497</v>
      </c>
      <c r="C591" s="28" t="s">
        <v>767</v>
      </c>
      <c r="D591" s="29">
        <v>11950.89</v>
      </c>
      <c r="E591" s="29">
        <v>7602.8227105835604</v>
      </c>
      <c r="F591" s="29">
        <v>8769.61</v>
      </c>
      <c r="G591" s="29">
        <v>10156.74</v>
      </c>
      <c r="H591" s="29">
        <v>11155.82</v>
      </c>
      <c r="I591" s="29">
        <v>9712.74</v>
      </c>
      <c r="J591" s="29">
        <v>10874.74</v>
      </c>
      <c r="K591" s="29">
        <v>14128.83</v>
      </c>
      <c r="L591" s="29">
        <v>11974.12</v>
      </c>
      <c r="M591" s="29">
        <v>17159.47</v>
      </c>
      <c r="N591" s="29">
        <v>14471.02</v>
      </c>
      <c r="O591" s="29">
        <v>17127.82</v>
      </c>
      <c r="P591" s="33">
        <v>145084.62271058356</v>
      </c>
    </row>
    <row r="592" spans="1:16" s="2" customFormat="1">
      <c r="A592" s="22">
        <v>314980</v>
      </c>
      <c r="B592" s="23">
        <v>498</v>
      </c>
      <c r="C592" s="24" t="s">
        <v>357</v>
      </c>
      <c r="D592" s="25">
        <v>27105.48</v>
      </c>
      <c r="E592" s="25">
        <v>19168.773610507</v>
      </c>
      <c r="F592" s="25">
        <v>22205.89</v>
      </c>
      <c r="G592" s="25">
        <v>25635.53</v>
      </c>
      <c r="H592" s="25">
        <v>28137.95</v>
      </c>
      <c r="I592" s="25">
        <v>24498.11</v>
      </c>
      <c r="J592" s="25">
        <v>26282.45</v>
      </c>
      <c r="K592" s="25">
        <v>33957.35</v>
      </c>
      <c r="L592" s="25">
        <v>28778.71</v>
      </c>
      <c r="M592" s="25">
        <v>39915.870000000003</v>
      </c>
      <c r="N592" s="25">
        <v>33533.57</v>
      </c>
      <c r="O592" s="25">
        <v>39690.15</v>
      </c>
      <c r="P592" s="33">
        <v>348909.83361050702</v>
      </c>
    </row>
    <row r="593" spans="1:16" s="2" customFormat="1">
      <c r="A593" s="26">
        <v>314990</v>
      </c>
      <c r="B593" s="27">
        <v>499</v>
      </c>
      <c r="C593" s="28" t="s">
        <v>768</v>
      </c>
      <c r="D593" s="29">
        <v>11950.89</v>
      </c>
      <c r="E593" s="29">
        <v>7580.5038958106697</v>
      </c>
      <c r="F593" s="29">
        <v>8769.61</v>
      </c>
      <c r="G593" s="29">
        <v>10156.74</v>
      </c>
      <c r="H593" s="29">
        <v>11155.82</v>
      </c>
      <c r="I593" s="29">
        <v>9712.74</v>
      </c>
      <c r="J593" s="29">
        <v>10874.74</v>
      </c>
      <c r="K593" s="29">
        <v>14128.83</v>
      </c>
      <c r="L593" s="29">
        <v>11974.12</v>
      </c>
      <c r="M593" s="29">
        <v>17159.47</v>
      </c>
      <c r="N593" s="29">
        <v>14471.02</v>
      </c>
      <c r="O593" s="29">
        <v>17127.82</v>
      </c>
      <c r="P593" s="33">
        <v>145062.30389581068</v>
      </c>
    </row>
    <row r="594" spans="1:16" s="2" customFormat="1">
      <c r="A594" s="22">
        <v>314995</v>
      </c>
      <c r="B594" s="23">
        <v>827</v>
      </c>
      <c r="C594" s="24" t="s">
        <v>358</v>
      </c>
      <c r="D594" s="25">
        <v>11950.89</v>
      </c>
      <c r="E594" s="25">
        <v>7594.9697359669299</v>
      </c>
      <c r="F594" s="25">
        <v>8769.61</v>
      </c>
      <c r="G594" s="25">
        <v>10156.74</v>
      </c>
      <c r="H594" s="25">
        <v>11155.82</v>
      </c>
      <c r="I594" s="25">
        <v>9712.74</v>
      </c>
      <c r="J594" s="25">
        <v>10874.74</v>
      </c>
      <c r="K594" s="25">
        <v>14128.83</v>
      </c>
      <c r="L594" s="25">
        <v>11974.12</v>
      </c>
      <c r="M594" s="25">
        <v>17159.47</v>
      </c>
      <c r="N594" s="25">
        <v>14471.02</v>
      </c>
      <c r="O594" s="25">
        <v>17127.82</v>
      </c>
      <c r="P594" s="33">
        <v>145076.76973596693</v>
      </c>
    </row>
    <row r="595" spans="1:16" s="2" customFormat="1">
      <c r="A595" s="26">
        <v>315000</v>
      </c>
      <c r="B595" s="27">
        <v>500</v>
      </c>
      <c r="C595" s="28" t="s">
        <v>359</v>
      </c>
      <c r="D595" s="29">
        <v>0</v>
      </c>
      <c r="E595" s="29">
        <v>0</v>
      </c>
      <c r="F595" s="29">
        <v>0</v>
      </c>
      <c r="G595" s="29">
        <v>0</v>
      </c>
      <c r="H595" s="29">
        <v>0</v>
      </c>
      <c r="I595" s="29">
        <v>0</v>
      </c>
      <c r="J595" s="29">
        <v>0</v>
      </c>
      <c r="K595" s="29">
        <v>0</v>
      </c>
      <c r="L595" s="29">
        <v>0</v>
      </c>
      <c r="M595" s="29">
        <v>0</v>
      </c>
      <c r="N595" s="29">
        <v>0</v>
      </c>
      <c r="O595" s="29">
        <v>0</v>
      </c>
      <c r="P595" s="33">
        <v>0</v>
      </c>
    </row>
    <row r="596" spans="1:16" s="2" customFormat="1">
      <c r="A596" s="22">
        <v>315010</v>
      </c>
      <c r="B596" s="23">
        <v>501</v>
      </c>
      <c r="C596" s="24" t="s">
        <v>360</v>
      </c>
      <c r="D596" s="25">
        <v>9392.4500000000007</v>
      </c>
      <c r="E596" s="25">
        <v>7573.1613613278796</v>
      </c>
      <c r="F596" s="25">
        <v>8769.61</v>
      </c>
      <c r="G596" s="25">
        <v>10156.74</v>
      </c>
      <c r="H596" s="25">
        <v>11155.82</v>
      </c>
      <c r="I596" s="25">
        <v>9712.74</v>
      </c>
      <c r="J596" s="25">
        <v>1228.4100000000001</v>
      </c>
      <c r="K596" s="25">
        <v>0</v>
      </c>
      <c r="L596" s="25">
        <v>0</v>
      </c>
      <c r="M596" s="25">
        <v>0</v>
      </c>
      <c r="N596" s="25">
        <v>0</v>
      </c>
      <c r="O596" s="25">
        <v>0</v>
      </c>
      <c r="P596" s="33">
        <v>57988.931361327879</v>
      </c>
    </row>
    <row r="597" spans="1:16" s="2" customFormat="1">
      <c r="A597" s="26">
        <v>315015</v>
      </c>
      <c r="B597" s="27">
        <v>828</v>
      </c>
      <c r="C597" s="28" t="s">
        <v>488</v>
      </c>
      <c r="D597" s="29">
        <v>23901.79</v>
      </c>
      <c r="E597" s="29">
        <v>15239.842690803</v>
      </c>
      <c r="F597" s="29">
        <v>17539.23</v>
      </c>
      <c r="G597" s="29">
        <v>20313.47</v>
      </c>
      <c r="H597" s="29">
        <v>22311.64</v>
      </c>
      <c r="I597" s="29">
        <v>19425.48</v>
      </c>
      <c r="J597" s="29">
        <v>21749.47</v>
      </c>
      <c r="K597" s="29">
        <v>28257.65</v>
      </c>
      <c r="L597" s="29">
        <v>23948.240000000002</v>
      </c>
      <c r="M597" s="29">
        <v>34318.94</v>
      </c>
      <c r="N597" s="29">
        <v>28942.05</v>
      </c>
      <c r="O597" s="29">
        <v>34255.65</v>
      </c>
      <c r="P597" s="33">
        <v>290203.45269080298</v>
      </c>
    </row>
    <row r="598" spans="1:16" s="2" customFormat="1">
      <c r="A598" s="22">
        <v>315020</v>
      </c>
      <c r="B598" s="23">
        <v>502</v>
      </c>
      <c r="C598" s="24" t="s">
        <v>489</v>
      </c>
      <c r="D598" s="25">
        <v>0</v>
      </c>
      <c r="E598" s="25">
        <v>0</v>
      </c>
      <c r="F598" s="25">
        <v>0</v>
      </c>
      <c r="G598" s="25">
        <v>0</v>
      </c>
      <c r="H598" s="25">
        <v>0</v>
      </c>
      <c r="I598" s="25">
        <v>0</v>
      </c>
      <c r="J598" s="25">
        <v>0</v>
      </c>
      <c r="K598" s="25">
        <v>0</v>
      </c>
      <c r="L598" s="25">
        <v>0</v>
      </c>
      <c r="M598" s="25">
        <v>0</v>
      </c>
      <c r="N598" s="25">
        <v>0</v>
      </c>
      <c r="O598" s="25">
        <v>0</v>
      </c>
      <c r="P598" s="33">
        <v>0</v>
      </c>
    </row>
    <row r="599" spans="1:16" s="2" customFormat="1">
      <c r="A599" s="26">
        <v>315030</v>
      </c>
      <c r="B599" s="27">
        <v>503</v>
      </c>
      <c r="C599" s="28" t="s">
        <v>514</v>
      </c>
      <c r="D599" s="29">
        <v>9392.4500000000007</v>
      </c>
      <c r="E599" s="29">
        <v>7573.1638176856804</v>
      </c>
      <c r="F599" s="29">
        <v>8769.61</v>
      </c>
      <c r="G599" s="29">
        <v>10156.74</v>
      </c>
      <c r="H599" s="29">
        <v>11155.82</v>
      </c>
      <c r="I599" s="29">
        <v>9712.74</v>
      </c>
      <c r="J599" s="29">
        <v>10874.74</v>
      </c>
      <c r="K599" s="29">
        <v>14128.83</v>
      </c>
      <c r="L599" s="29">
        <v>11974.12</v>
      </c>
      <c r="M599" s="29">
        <v>17159.47</v>
      </c>
      <c r="N599" s="29">
        <v>14471.02</v>
      </c>
      <c r="O599" s="29">
        <v>17127.82</v>
      </c>
      <c r="P599" s="33">
        <v>142496.52381768569</v>
      </c>
    </row>
    <row r="600" spans="1:16" s="2" customFormat="1">
      <c r="A600" s="22">
        <v>315040</v>
      </c>
      <c r="B600" s="23">
        <v>504</v>
      </c>
      <c r="C600" s="24" t="s">
        <v>524</v>
      </c>
      <c r="D600" s="25">
        <v>11950.89</v>
      </c>
      <c r="E600" s="25">
        <v>7602.3974429951304</v>
      </c>
      <c r="F600" s="25">
        <v>8769.61</v>
      </c>
      <c r="G600" s="25">
        <v>10156.74</v>
      </c>
      <c r="H600" s="25">
        <v>11155.82</v>
      </c>
      <c r="I600" s="25">
        <v>9712.74</v>
      </c>
      <c r="J600" s="25">
        <v>10874.74</v>
      </c>
      <c r="K600" s="25">
        <v>14128.83</v>
      </c>
      <c r="L600" s="25">
        <v>11974.12</v>
      </c>
      <c r="M600" s="25">
        <v>17159.47</v>
      </c>
      <c r="N600" s="25">
        <v>14471.02</v>
      </c>
      <c r="O600" s="25">
        <v>17127.82</v>
      </c>
      <c r="P600" s="33">
        <v>145084.19744299512</v>
      </c>
    </row>
    <row r="601" spans="1:16" s="2" customFormat="1">
      <c r="A601" s="26">
        <v>315050</v>
      </c>
      <c r="B601" s="27">
        <v>505</v>
      </c>
      <c r="C601" s="28" t="s">
        <v>361</v>
      </c>
      <c r="D601" s="29">
        <v>23901.79</v>
      </c>
      <c r="E601" s="29">
        <v>15169.0107547178</v>
      </c>
      <c r="F601" s="29">
        <v>17539.23</v>
      </c>
      <c r="G601" s="29">
        <v>20313.47</v>
      </c>
      <c r="H601" s="29">
        <v>22311.64</v>
      </c>
      <c r="I601" s="29">
        <v>19425.48</v>
      </c>
      <c r="J601" s="29">
        <v>21749.47</v>
      </c>
      <c r="K601" s="29">
        <v>28257.65</v>
      </c>
      <c r="L601" s="29">
        <v>23948.240000000002</v>
      </c>
      <c r="M601" s="29">
        <v>34318.94</v>
      </c>
      <c r="N601" s="29">
        <v>28942.05</v>
      </c>
      <c r="O601" s="29">
        <v>34255.65</v>
      </c>
      <c r="P601" s="33">
        <v>290132.62075471779</v>
      </c>
    </row>
    <row r="602" spans="1:16" s="2" customFormat="1">
      <c r="A602" s="22">
        <v>315053</v>
      </c>
      <c r="B602" s="23">
        <v>829</v>
      </c>
      <c r="C602" s="24" t="s">
        <v>769</v>
      </c>
      <c r="D602" s="25">
        <v>20536.580000000002</v>
      </c>
      <c r="E602" s="25">
        <v>13645.8308481479</v>
      </c>
      <c r="F602" s="25">
        <v>15723.02</v>
      </c>
      <c r="G602" s="25">
        <v>18086.689999999999</v>
      </c>
      <c r="H602" s="25">
        <v>19837.12</v>
      </c>
      <c r="I602" s="25">
        <v>17271.05</v>
      </c>
      <c r="J602" s="25">
        <v>26906.19</v>
      </c>
      <c r="K602" s="25">
        <v>36209.71</v>
      </c>
      <c r="L602" s="25">
        <v>30687.58</v>
      </c>
      <c r="M602" s="25">
        <v>38842.26</v>
      </c>
      <c r="N602" s="25">
        <v>32258.79</v>
      </c>
      <c r="O602" s="25">
        <v>38181.33</v>
      </c>
      <c r="P602" s="33">
        <v>308186.15084814792</v>
      </c>
    </row>
    <row r="603" spans="1:16" s="2" customFormat="1">
      <c r="A603" s="26">
        <v>315057</v>
      </c>
      <c r="B603" s="27">
        <v>830</v>
      </c>
      <c r="C603" s="28" t="s">
        <v>770</v>
      </c>
      <c r="D603" s="29">
        <v>85.08</v>
      </c>
      <c r="E603" s="29">
        <v>59.942339257895199</v>
      </c>
      <c r="F603" s="29">
        <v>68.900000000000006</v>
      </c>
      <c r="G603" s="29">
        <v>79.069999999999993</v>
      </c>
      <c r="H603" s="29">
        <v>86.68</v>
      </c>
      <c r="I603" s="29">
        <v>75.47</v>
      </c>
      <c r="J603" s="29">
        <v>74.099999999999994</v>
      </c>
      <c r="K603" s="29">
        <v>94.55</v>
      </c>
      <c r="L603" s="29">
        <v>80.13</v>
      </c>
      <c r="M603" s="29">
        <v>92.96</v>
      </c>
      <c r="N603" s="29">
        <v>76.27</v>
      </c>
      <c r="O603" s="29">
        <v>90.27</v>
      </c>
      <c r="P603" s="33">
        <v>963.42233925789515</v>
      </c>
    </row>
    <row r="604" spans="1:16" s="2" customFormat="1">
      <c r="A604" s="22">
        <v>315060</v>
      </c>
      <c r="B604" s="23">
        <v>506</v>
      </c>
      <c r="C604" s="24" t="s">
        <v>362</v>
      </c>
      <c r="D604" s="25">
        <v>12126.68</v>
      </c>
      <c r="E604" s="25">
        <v>7696.0942653394504</v>
      </c>
      <c r="F604" s="25">
        <v>8921.74</v>
      </c>
      <c r="G604" s="25">
        <v>10330.219999999999</v>
      </c>
      <c r="H604" s="25">
        <v>11345.74</v>
      </c>
      <c r="I604" s="25">
        <v>9878.1</v>
      </c>
      <c r="J604" s="25">
        <v>11022.5</v>
      </c>
      <c r="K604" s="25">
        <v>14314.62</v>
      </c>
      <c r="L604" s="25">
        <v>12131.58</v>
      </c>
      <c r="M604" s="25">
        <v>17341.919999999998</v>
      </c>
      <c r="N604" s="25">
        <v>14620.7</v>
      </c>
      <c r="O604" s="25">
        <v>17304.98</v>
      </c>
      <c r="P604" s="33">
        <v>147034.87426533943</v>
      </c>
    </row>
    <row r="605" spans="1:16" s="2" customFormat="1">
      <c r="A605" s="26">
        <v>315070</v>
      </c>
      <c r="B605" s="27">
        <v>507</v>
      </c>
      <c r="C605" s="28" t="s">
        <v>363</v>
      </c>
      <c r="D605" s="29">
        <v>25096.880000000001</v>
      </c>
      <c r="E605" s="29">
        <v>15893.1942020305</v>
      </c>
      <c r="F605" s="29">
        <v>18416.189999999999</v>
      </c>
      <c r="G605" s="29">
        <v>21329.14</v>
      </c>
      <c r="H605" s="29">
        <v>23427.22</v>
      </c>
      <c r="I605" s="29">
        <v>20396.75</v>
      </c>
      <c r="J605" s="29">
        <v>22836.95</v>
      </c>
      <c r="K605" s="29">
        <v>29670.53</v>
      </c>
      <c r="L605" s="29">
        <v>25145.66</v>
      </c>
      <c r="M605" s="29">
        <v>36034.879999999997</v>
      </c>
      <c r="N605" s="29">
        <v>30389.15</v>
      </c>
      <c r="O605" s="29">
        <v>35968.43</v>
      </c>
      <c r="P605" s="33">
        <v>304604.97420203051</v>
      </c>
    </row>
    <row r="606" spans="1:16" s="2" customFormat="1">
      <c r="A606" s="22">
        <v>315080</v>
      </c>
      <c r="B606" s="23">
        <v>508</v>
      </c>
      <c r="C606" s="24" t="s">
        <v>364</v>
      </c>
      <c r="D606" s="25">
        <v>32998.050000000003</v>
      </c>
      <c r="E606" s="25">
        <v>22344.640436272701</v>
      </c>
      <c r="F606" s="25">
        <v>25815.360000000001</v>
      </c>
      <c r="G606" s="25">
        <v>29596.44</v>
      </c>
      <c r="H606" s="25">
        <v>32437.38</v>
      </c>
      <c r="I606" s="25">
        <v>28241.39</v>
      </c>
      <c r="J606" s="25">
        <v>28631.88</v>
      </c>
      <c r="K606" s="25">
        <v>36705.1</v>
      </c>
      <c r="L606" s="25">
        <v>31107.42</v>
      </c>
      <c r="M606" s="25">
        <v>23938.86</v>
      </c>
      <c r="N606" s="25">
        <v>18186.84</v>
      </c>
      <c r="O606" s="25">
        <v>21525.85</v>
      </c>
      <c r="P606" s="33">
        <v>331529.21043627273</v>
      </c>
    </row>
    <row r="607" spans="1:16" s="2" customFormat="1">
      <c r="A607" s="26">
        <v>315090</v>
      </c>
      <c r="B607" s="27">
        <v>509</v>
      </c>
      <c r="C607" s="28" t="s">
        <v>771</v>
      </c>
      <c r="D607" s="29">
        <v>11661.89</v>
      </c>
      <c r="E607" s="29">
        <v>9301.5807809804392</v>
      </c>
      <c r="F607" s="29">
        <v>10723.88</v>
      </c>
      <c r="G607" s="29">
        <v>12401.01</v>
      </c>
      <c r="H607" s="29">
        <v>13616.41</v>
      </c>
      <c r="I607" s="29">
        <v>11855.04</v>
      </c>
      <c r="J607" s="29">
        <v>2637.25</v>
      </c>
      <c r="K607" s="29">
        <v>1666.66</v>
      </c>
      <c r="L607" s="29">
        <v>1412.49</v>
      </c>
      <c r="M607" s="29">
        <v>1636.61</v>
      </c>
      <c r="N607" s="29">
        <v>1342.62</v>
      </c>
      <c r="O607" s="29">
        <v>1589.11</v>
      </c>
      <c r="P607" s="33">
        <v>79844.550780980455</v>
      </c>
    </row>
    <row r="608" spans="1:16" s="2" customFormat="1">
      <c r="A608" s="22">
        <v>315100</v>
      </c>
      <c r="B608" s="23">
        <v>510</v>
      </c>
      <c r="C608" s="24" t="s">
        <v>365</v>
      </c>
      <c r="D608" s="25">
        <v>10331.69</v>
      </c>
      <c r="E608" s="25">
        <v>8376.7022433663205</v>
      </c>
      <c r="F608" s="25">
        <v>9646.57</v>
      </c>
      <c r="G608" s="25">
        <v>11172.41</v>
      </c>
      <c r="H608" s="25">
        <v>12271.4</v>
      </c>
      <c r="I608" s="25">
        <v>10684.01</v>
      </c>
      <c r="J608" s="25">
        <v>11962.21</v>
      </c>
      <c r="K608" s="25">
        <v>15541.71</v>
      </c>
      <c r="L608" s="25">
        <v>13171.53</v>
      </c>
      <c r="M608" s="25">
        <v>1946.57</v>
      </c>
      <c r="N608" s="25">
        <v>0</v>
      </c>
      <c r="O608" s="25">
        <v>0</v>
      </c>
      <c r="P608" s="33">
        <v>105104.80224336631</v>
      </c>
    </row>
    <row r="609" spans="1:16" s="2" customFormat="1">
      <c r="A609" s="26">
        <v>315110</v>
      </c>
      <c r="B609" s="27">
        <v>511</v>
      </c>
      <c r="C609" s="28" t="s">
        <v>366</v>
      </c>
      <c r="D609" s="29">
        <v>11950.89</v>
      </c>
      <c r="E609" s="29">
        <v>7583.9319851311102</v>
      </c>
      <c r="F609" s="29">
        <v>8769.61</v>
      </c>
      <c r="G609" s="29">
        <v>10156.74</v>
      </c>
      <c r="H609" s="29">
        <v>11155.82</v>
      </c>
      <c r="I609" s="29">
        <v>9712.74</v>
      </c>
      <c r="J609" s="29">
        <v>10874.74</v>
      </c>
      <c r="K609" s="29">
        <v>14128.83</v>
      </c>
      <c r="L609" s="29">
        <v>11974.12</v>
      </c>
      <c r="M609" s="29">
        <v>17159.47</v>
      </c>
      <c r="N609" s="29">
        <v>14471.02</v>
      </c>
      <c r="O609" s="29">
        <v>17127.82</v>
      </c>
      <c r="P609" s="33">
        <v>145065.7319851311</v>
      </c>
    </row>
    <row r="610" spans="1:16" s="2" customFormat="1">
      <c r="A610" s="22">
        <v>315120</v>
      </c>
      <c r="B610" s="23">
        <v>512</v>
      </c>
      <c r="C610" s="24" t="s">
        <v>367</v>
      </c>
      <c r="D610" s="25">
        <v>1919.37</v>
      </c>
      <c r="E610" s="25">
        <v>1341.62403352864</v>
      </c>
      <c r="F610" s="25">
        <v>1554.41</v>
      </c>
      <c r="G610" s="25">
        <v>1783.91</v>
      </c>
      <c r="H610" s="25">
        <v>1955.57</v>
      </c>
      <c r="I610" s="25">
        <v>1702.61</v>
      </c>
      <c r="J610" s="25">
        <v>1671.6</v>
      </c>
      <c r="K610" s="25">
        <v>2132.9699999999998</v>
      </c>
      <c r="L610" s="25">
        <v>1807.68</v>
      </c>
      <c r="M610" s="25">
        <v>2097.0700000000002</v>
      </c>
      <c r="N610" s="25">
        <v>1720.67</v>
      </c>
      <c r="O610" s="25">
        <v>2036.57</v>
      </c>
      <c r="P610" s="33">
        <v>21724.054033528642</v>
      </c>
    </row>
    <row r="611" spans="1:16" s="2" customFormat="1">
      <c r="A611" s="26">
        <v>315130</v>
      </c>
      <c r="B611" s="27">
        <v>513</v>
      </c>
      <c r="C611" s="28" t="s">
        <v>772</v>
      </c>
      <c r="D611" s="29">
        <v>13145.98</v>
      </c>
      <c r="E611" s="29">
        <v>8354.4591079284201</v>
      </c>
      <c r="F611" s="29">
        <v>9646.57</v>
      </c>
      <c r="G611" s="29">
        <v>11172.41</v>
      </c>
      <c r="H611" s="29">
        <v>12271.4</v>
      </c>
      <c r="I611" s="29">
        <v>10684.01</v>
      </c>
      <c r="J611" s="29">
        <v>11962.21</v>
      </c>
      <c r="K611" s="29">
        <v>15541.71</v>
      </c>
      <c r="L611" s="29">
        <v>13171.53</v>
      </c>
      <c r="M611" s="29">
        <v>18875.419999999998</v>
      </c>
      <c r="N611" s="29">
        <v>15918.12</v>
      </c>
      <c r="O611" s="29">
        <v>18840.61</v>
      </c>
      <c r="P611" s="33">
        <v>159584.42910792842</v>
      </c>
    </row>
    <row r="612" spans="1:16" s="2" customFormat="1">
      <c r="A612" s="22">
        <v>315140</v>
      </c>
      <c r="B612" s="23">
        <v>514</v>
      </c>
      <c r="C612" s="24" t="s">
        <v>368</v>
      </c>
      <c r="D612" s="25">
        <v>0</v>
      </c>
      <c r="E612" s="25">
        <v>0</v>
      </c>
      <c r="F612" s="25">
        <v>0</v>
      </c>
      <c r="G612" s="25">
        <v>0</v>
      </c>
      <c r="H612" s="25">
        <v>0</v>
      </c>
      <c r="I612" s="25">
        <v>0</v>
      </c>
      <c r="J612" s="25">
        <v>0</v>
      </c>
      <c r="K612" s="25">
        <v>0</v>
      </c>
      <c r="L612" s="25">
        <v>0</v>
      </c>
      <c r="M612" s="25">
        <v>0</v>
      </c>
      <c r="N612" s="25">
        <v>0</v>
      </c>
      <c r="O612" s="25">
        <v>0</v>
      </c>
      <c r="P612" s="33">
        <v>0</v>
      </c>
    </row>
    <row r="613" spans="1:16" s="2" customFormat="1">
      <c r="A613" s="26">
        <v>315150</v>
      </c>
      <c r="B613" s="27">
        <v>515</v>
      </c>
      <c r="C613" s="28" t="s">
        <v>369</v>
      </c>
      <c r="D613" s="29">
        <v>0</v>
      </c>
      <c r="E613" s="29">
        <v>0</v>
      </c>
      <c r="F613" s="29">
        <v>0</v>
      </c>
      <c r="G613" s="29">
        <v>0</v>
      </c>
      <c r="H613" s="29">
        <v>0</v>
      </c>
      <c r="I613" s="29">
        <v>0</v>
      </c>
      <c r="J613" s="29">
        <v>0</v>
      </c>
      <c r="K613" s="29">
        <v>0</v>
      </c>
      <c r="L613" s="29">
        <v>0</v>
      </c>
      <c r="M613" s="29">
        <v>0</v>
      </c>
      <c r="N613" s="29">
        <v>0</v>
      </c>
      <c r="O613" s="29">
        <v>0</v>
      </c>
      <c r="P613" s="33">
        <v>0</v>
      </c>
    </row>
    <row r="614" spans="1:16" s="2" customFormat="1">
      <c r="A614" s="22">
        <v>315160</v>
      </c>
      <c r="B614" s="23">
        <v>516</v>
      </c>
      <c r="C614" s="24" t="s">
        <v>370</v>
      </c>
      <c r="D614" s="25">
        <v>13145.98</v>
      </c>
      <c r="E614" s="25">
        <v>8335.1727332194405</v>
      </c>
      <c r="F614" s="25">
        <v>9646.57</v>
      </c>
      <c r="G614" s="25">
        <v>11172.41</v>
      </c>
      <c r="H614" s="25">
        <v>12271.4</v>
      </c>
      <c r="I614" s="25">
        <v>10684.01</v>
      </c>
      <c r="J614" s="25">
        <v>11962.21</v>
      </c>
      <c r="K614" s="25">
        <v>15541.71</v>
      </c>
      <c r="L614" s="25">
        <v>13171.53</v>
      </c>
      <c r="M614" s="25">
        <v>18875.419999999998</v>
      </c>
      <c r="N614" s="25">
        <v>15918.12</v>
      </c>
      <c r="O614" s="25">
        <v>18840.61</v>
      </c>
      <c r="P614" s="33">
        <v>159565.14273321943</v>
      </c>
    </row>
    <row r="615" spans="1:16" s="2" customFormat="1">
      <c r="A615" s="26">
        <v>315170</v>
      </c>
      <c r="B615" s="27">
        <v>517</v>
      </c>
      <c r="C615" s="28" t="s">
        <v>773</v>
      </c>
      <c r="D615" s="29">
        <v>16067.3</v>
      </c>
      <c r="E615" s="29">
        <v>10431.269059423999</v>
      </c>
      <c r="F615" s="29">
        <v>12103.43</v>
      </c>
      <c r="G615" s="29">
        <v>13958.76</v>
      </c>
      <c r="H615" s="29">
        <v>15318.07</v>
      </c>
      <c r="I615" s="29">
        <v>13336.58</v>
      </c>
      <c r="J615" s="29">
        <v>14113.05</v>
      </c>
      <c r="K615" s="29">
        <v>18200.63</v>
      </c>
      <c r="L615" s="29">
        <v>15424.96</v>
      </c>
      <c r="M615" s="29">
        <v>21157.86</v>
      </c>
      <c r="N615" s="29">
        <v>17751.16</v>
      </c>
      <c r="O615" s="29">
        <v>21010.17</v>
      </c>
      <c r="P615" s="33">
        <v>188873.23905942403</v>
      </c>
    </row>
    <row r="616" spans="1:16" s="2" customFormat="1">
      <c r="A616" s="22">
        <v>315180</v>
      </c>
      <c r="B616" s="23">
        <v>518</v>
      </c>
      <c r="C616" s="24" t="s">
        <v>774</v>
      </c>
      <c r="D616" s="25">
        <v>7462.3</v>
      </c>
      <c r="E616" s="25">
        <v>5217.3308617365201</v>
      </c>
      <c r="F616" s="25">
        <v>6043.59</v>
      </c>
      <c r="G616" s="25">
        <v>6892.37</v>
      </c>
      <c r="H616" s="25">
        <v>7545.4</v>
      </c>
      <c r="I616" s="25">
        <v>6569.36</v>
      </c>
      <c r="J616" s="25">
        <v>5540.38</v>
      </c>
      <c r="K616" s="25">
        <v>6897.97</v>
      </c>
      <c r="L616" s="25">
        <v>5846</v>
      </c>
      <c r="M616" s="25">
        <v>6773.6</v>
      </c>
      <c r="N616" s="25">
        <v>5556.82</v>
      </c>
      <c r="O616" s="25">
        <v>6577.02</v>
      </c>
      <c r="P616" s="33">
        <v>76922.140861736523</v>
      </c>
    </row>
    <row r="617" spans="1:16" s="2" customFormat="1">
      <c r="A617" s="26">
        <v>315190</v>
      </c>
      <c r="B617" s="27">
        <v>519</v>
      </c>
      <c r="C617" s="28" t="s">
        <v>371</v>
      </c>
      <c r="D617" s="29">
        <v>9392.4500000000007</v>
      </c>
      <c r="E617" s="29">
        <v>7573.1723373539598</v>
      </c>
      <c r="F617" s="29">
        <v>8769.61</v>
      </c>
      <c r="G617" s="29">
        <v>10156.74</v>
      </c>
      <c r="H617" s="29">
        <v>11155.82</v>
      </c>
      <c r="I617" s="29">
        <v>9712.74</v>
      </c>
      <c r="J617" s="29">
        <v>10874.74</v>
      </c>
      <c r="K617" s="29">
        <v>14128.83</v>
      </c>
      <c r="L617" s="29">
        <v>11974.12</v>
      </c>
      <c r="M617" s="29">
        <v>1769.61</v>
      </c>
      <c r="N617" s="29">
        <v>0</v>
      </c>
      <c r="O617" s="29">
        <v>0</v>
      </c>
      <c r="P617" s="33">
        <v>95507.832337353961</v>
      </c>
    </row>
    <row r="618" spans="1:16" s="2" customFormat="1">
      <c r="A618" s="22">
        <v>315200</v>
      </c>
      <c r="B618" s="23">
        <v>520</v>
      </c>
      <c r="C618" s="24" t="s">
        <v>775</v>
      </c>
      <c r="D618" s="25">
        <v>61.99</v>
      </c>
      <c r="E618" s="25">
        <v>43.361806262874403</v>
      </c>
      <c r="F618" s="25">
        <v>50.21</v>
      </c>
      <c r="G618" s="25">
        <v>57.26</v>
      </c>
      <c r="H618" s="25">
        <v>62.68</v>
      </c>
      <c r="I618" s="25">
        <v>54.57</v>
      </c>
      <c r="J618" s="25">
        <v>48.77</v>
      </c>
      <c r="K618" s="25">
        <v>61.32</v>
      </c>
      <c r="L618" s="25">
        <v>51.97</v>
      </c>
      <c r="M618" s="25">
        <v>60.22</v>
      </c>
      <c r="N618" s="25">
        <v>49.4</v>
      </c>
      <c r="O618" s="25">
        <v>58.47</v>
      </c>
      <c r="P618" s="33">
        <v>660.22180626287434</v>
      </c>
    </row>
    <row r="619" spans="1:16" s="2" customFormat="1">
      <c r="A619" s="26">
        <v>315210</v>
      </c>
      <c r="B619" s="27">
        <v>521</v>
      </c>
      <c r="C619" s="28" t="s">
        <v>372</v>
      </c>
      <c r="D619" s="29">
        <v>13968.22</v>
      </c>
      <c r="E619" s="29">
        <v>8966.9858652570401</v>
      </c>
      <c r="F619" s="29">
        <v>10403.41</v>
      </c>
      <c r="G619" s="29">
        <v>12019.99</v>
      </c>
      <c r="H619" s="29">
        <v>13195.61</v>
      </c>
      <c r="I619" s="29">
        <v>11488.67</v>
      </c>
      <c r="J619" s="29">
        <v>12365.79</v>
      </c>
      <c r="K619" s="29">
        <v>15983.77</v>
      </c>
      <c r="L619" s="29">
        <v>13546.18</v>
      </c>
      <c r="M619" s="29">
        <v>18980.97</v>
      </c>
      <c r="N619" s="29">
        <v>15965.31</v>
      </c>
      <c r="O619" s="29">
        <v>18896.46</v>
      </c>
      <c r="P619" s="33">
        <v>165781.36586525704</v>
      </c>
    </row>
    <row r="620" spans="1:16" s="2" customFormat="1">
      <c r="A620" s="22">
        <v>315213</v>
      </c>
      <c r="B620" s="23">
        <v>831</v>
      </c>
      <c r="C620" s="24" t="s">
        <v>373</v>
      </c>
      <c r="D620" s="25">
        <v>18178.52</v>
      </c>
      <c r="E620" s="25">
        <v>11983.333084920299</v>
      </c>
      <c r="F620" s="25">
        <v>13812.48</v>
      </c>
      <c r="G620" s="25">
        <v>15944.15</v>
      </c>
      <c r="H620" s="25">
        <v>17500.16</v>
      </c>
      <c r="I620" s="25">
        <v>15236.39</v>
      </c>
      <c r="J620" s="25">
        <v>16297.81</v>
      </c>
      <c r="K620" s="25">
        <v>21048.69</v>
      </c>
      <c r="L620" s="25">
        <v>17838.68</v>
      </c>
      <c r="M620" s="25">
        <v>23962.86</v>
      </c>
      <c r="N620" s="25">
        <v>20053.27</v>
      </c>
      <c r="O620" s="25">
        <v>23734.94</v>
      </c>
      <c r="P620" s="33">
        <v>215591.28308492029</v>
      </c>
    </row>
    <row r="621" spans="1:16" s="2" customFormat="1">
      <c r="A621" s="26">
        <v>315217</v>
      </c>
      <c r="B621" s="27">
        <v>832</v>
      </c>
      <c r="C621" s="28" t="s">
        <v>525</v>
      </c>
      <c r="D621" s="29">
        <v>3715.55</v>
      </c>
      <c r="E621" s="29">
        <v>2614.54879969079</v>
      </c>
      <c r="F621" s="29">
        <v>3009.05</v>
      </c>
      <c r="G621" s="29">
        <v>3453.27</v>
      </c>
      <c r="H621" s="29">
        <v>3785.57</v>
      </c>
      <c r="I621" s="29">
        <v>3295.88</v>
      </c>
      <c r="J621" s="29">
        <v>3235.87</v>
      </c>
      <c r="K621" s="29">
        <v>4128.9799999999996</v>
      </c>
      <c r="L621" s="29">
        <v>3499.3</v>
      </c>
      <c r="M621" s="29">
        <v>4059.49</v>
      </c>
      <c r="N621" s="29">
        <v>3330.85</v>
      </c>
      <c r="O621" s="29">
        <v>3942.37</v>
      </c>
      <c r="P621" s="33">
        <v>42070.728799690791</v>
      </c>
    </row>
    <row r="622" spans="1:16" s="2" customFormat="1">
      <c r="A622" s="22">
        <v>315220</v>
      </c>
      <c r="B622" s="23">
        <v>522</v>
      </c>
      <c r="C622" s="24" t="s">
        <v>374</v>
      </c>
      <c r="D622" s="25">
        <v>54900.34</v>
      </c>
      <c r="E622" s="25">
        <v>38396.474382561901</v>
      </c>
      <c r="F622" s="25">
        <v>44461.41</v>
      </c>
      <c r="G622" s="25">
        <v>50866.39</v>
      </c>
      <c r="H622" s="25">
        <v>55723.83</v>
      </c>
      <c r="I622" s="25">
        <v>48515.58</v>
      </c>
      <c r="J622" s="25">
        <v>45263.64</v>
      </c>
      <c r="K622" s="25">
        <v>57309.7</v>
      </c>
      <c r="L622" s="25">
        <v>48569.74</v>
      </c>
      <c r="M622" s="25">
        <v>56310.82</v>
      </c>
      <c r="N622" s="25">
        <v>46199.45</v>
      </c>
      <c r="O622" s="25">
        <v>54681.42</v>
      </c>
      <c r="P622" s="33">
        <v>601198.79438256193</v>
      </c>
    </row>
    <row r="623" spans="1:16" s="2" customFormat="1">
      <c r="A623" s="26">
        <v>315230</v>
      </c>
      <c r="B623" s="27">
        <v>523</v>
      </c>
      <c r="C623" s="28" t="s">
        <v>375</v>
      </c>
      <c r="D623" s="29">
        <v>0</v>
      </c>
      <c r="E623" s="29">
        <v>0</v>
      </c>
      <c r="F623" s="29">
        <v>0</v>
      </c>
      <c r="G623" s="29">
        <v>0</v>
      </c>
      <c r="H623" s="29">
        <v>0</v>
      </c>
      <c r="I623" s="29">
        <v>0</v>
      </c>
      <c r="J623" s="29">
        <v>0</v>
      </c>
      <c r="K623" s="29">
        <v>0</v>
      </c>
      <c r="L623" s="29">
        <v>0</v>
      </c>
      <c r="M623" s="29">
        <v>0</v>
      </c>
      <c r="N623" s="29">
        <v>0</v>
      </c>
      <c r="O623" s="29">
        <v>0</v>
      </c>
      <c r="P623" s="33">
        <v>0</v>
      </c>
    </row>
    <row r="624" spans="1:16" s="2" customFormat="1">
      <c r="A624" s="22">
        <v>315240</v>
      </c>
      <c r="B624" s="23">
        <v>524</v>
      </c>
      <c r="C624" s="24" t="s">
        <v>776</v>
      </c>
      <c r="D624" s="25">
        <v>6268.54</v>
      </c>
      <c r="E624" s="25">
        <v>4400.0077131121097</v>
      </c>
      <c r="F624" s="25">
        <v>5076.79</v>
      </c>
      <c r="G624" s="25">
        <v>5789.79</v>
      </c>
      <c r="H624" s="25">
        <v>6338.36</v>
      </c>
      <c r="I624" s="25">
        <v>5518.45</v>
      </c>
      <c r="J624" s="25">
        <v>4644.9799999999996</v>
      </c>
      <c r="K624" s="25">
        <v>5781.17</v>
      </c>
      <c r="L624" s="25">
        <v>4899.5200000000004</v>
      </c>
      <c r="M624" s="25">
        <v>5676.94</v>
      </c>
      <c r="N624" s="25">
        <v>4657.16</v>
      </c>
      <c r="O624" s="25">
        <v>5512.18</v>
      </c>
      <c r="P624" s="33">
        <v>64563.887713112119</v>
      </c>
    </row>
    <row r="625" spans="1:16" s="2" customFormat="1">
      <c r="A625" s="26">
        <v>315250</v>
      </c>
      <c r="B625" s="27">
        <v>525</v>
      </c>
      <c r="C625" s="28" t="s">
        <v>376</v>
      </c>
      <c r="D625" s="29">
        <v>24336.1</v>
      </c>
      <c r="E625" s="29">
        <v>15447.987196312801</v>
      </c>
      <c r="F625" s="29">
        <v>17890.96</v>
      </c>
      <c r="G625" s="29">
        <v>20714.61</v>
      </c>
      <c r="H625" s="29">
        <v>22750.78</v>
      </c>
      <c r="I625" s="29">
        <v>19807.82</v>
      </c>
      <c r="J625" s="29">
        <v>22091.14</v>
      </c>
      <c r="K625" s="29">
        <v>28687.25</v>
      </c>
      <c r="L625" s="29">
        <v>24312.33</v>
      </c>
      <c r="M625" s="29">
        <v>34740.79</v>
      </c>
      <c r="N625" s="29">
        <v>29288.12</v>
      </c>
      <c r="O625" s="29">
        <v>34665.26</v>
      </c>
      <c r="P625" s="33">
        <v>294733.14719631278</v>
      </c>
    </row>
    <row r="626" spans="1:16" s="2" customFormat="1">
      <c r="A626" s="22">
        <v>315260</v>
      </c>
      <c r="B626" s="23">
        <v>526</v>
      </c>
      <c r="C626" s="24" t="s">
        <v>377</v>
      </c>
      <c r="D626" s="25">
        <v>24799.4</v>
      </c>
      <c r="E626" s="25">
        <v>18324.7964977878</v>
      </c>
      <c r="F626" s="25">
        <v>21247.45</v>
      </c>
      <c r="G626" s="25">
        <v>24386.99</v>
      </c>
      <c r="H626" s="25">
        <v>26734.35</v>
      </c>
      <c r="I626" s="25">
        <v>23276.09</v>
      </c>
      <c r="J626" s="25">
        <v>23795.77</v>
      </c>
      <c r="K626" s="25">
        <v>30541.52</v>
      </c>
      <c r="L626" s="25">
        <v>25883.81</v>
      </c>
      <c r="M626" s="25">
        <v>33276.26</v>
      </c>
      <c r="N626" s="25">
        <v>27692.65</v>
      </c>
      <c r="O626" s="25">
        <v>32776.870000000003</v>
      </c>
      <c r="P626" s="33">
        <v>312735.95649778779</v>
      </c>
    </row>
    <row r="627" spans="1:16" s="2" customFormat="1">
      <c r="A627" s="26">
        <v>315270</v>
      </c>
      <c r="B627" s="27">
        <v>527</v>
      </c>
      <c r="C627" s="28" t="s">
        <v>378</v>
      </c>
      <c r="D627" s="29">
        <v>37661.160000000003</v>
      </c>
      <c r="E627" s="29">
        <v>24769.091234776701</v>
      </c>
      <c r="F627" s="29">
        <v>28591.79</v>
      </c>
      <c r="G627" s="29">
        <v>32933.839999999997</v>
      </c>
      <c r="H627" s="29">
        <v>36131.43</v>
      </c>
      <c r="I627" s="29">
        <v>31457.58</v>
      </c>
      <c r="J627" s="29">
        <v>33434.51</v>
      </c>
      <c r="K627" s="29">
        <v>43143.66</v>
      </c>
      <c r="L627" s="29">
        <v>36564.07</v>
      </c>
      <c r="M627" s="29">
        <v>49265.1</v>
      </c>
      <c r="N627" s="29">
        <v>41242.730000000003</v>
      </c>
      <c r="O627" s="29">
        <v>48814.67</v>
      </c>
      <c r="P627" s="33">
        <v>444009.63123477669</v>
      </c>
    </row>
    <row r="628" spans="1:16" s="2" customFormat="1">
      <c r="A628" s="22">
        <v>315280</v>
      </c>
      <c r="B628" s="23">
        <v>528</v>
      </c>
      <c r="C628" s="24" t="s">
        <v>379</v>
      </c>
      <c r="D628" s="25">
        <v>24238.14</v>
      </c>
      <c r="E628" s="25">
        <v>15389.618281522</v>
      </c>
      <c r="F628" s="25">
        <v>17811.63</v>
      </c>
      <c r="G628" s="25">
        <v>20624.13</v>
      </c>
      <c r="H628" s="25">
        <v>22651.74</v>
      </c>
      <c r="I628" s="25">
        <v>19721.580000000002</v>
      </c>
      <c r="J628" s="25">
        <v>21985.68</v>
      </c>
      <c r="K628" s="25">
        <v>28548.77</v>
      </c>
      <c r="L628" s="25">
        <v>24194.959999999999</v>
      </c>
      <c r="M628" s="25">
        <v>34604.81</v>
      </c>
      <c r="N628" s="25">
        <v>29176.560000000001</v>
      </c>
      <c r="O628" s="25">
        <v>34533.22</v>
      </c>
      <c r="P628" s="33">
        <v>293480.83828152198</v>
      </c>
    </row>
    <row r="629" spans="1:16" s="2" customFormat="1">
      <c r="A629" s="26">
        <v>315290</v>
      </c>
      <c r="B629" s="27">
        <v>529</v>
      </c>
      <c r="C629" s="28" t="s">
        <v>777</v>
      </c>
      <c r="D629" s="29">
        <v>13145.98</v>
      </c>
      <c r="E629" s="29">
        <v>8319.6173412220596</v>
      </c>
      <c r="F629" s="29">
        <v>9646.57</v>
      </c>
      <c r="G629" s="29">
        <v>11172.41</v>
      </c>
      <c r="H629" s="29">
        <v>12271.4</v>
      </c>
      <c r="I629" s="29">
        <v>10684.01</v>
      </c>
      <c r="J629" s="29">
        <v>11962.21</v>
      </c>
      <c r="K629" s="29">
        <v>15541.71</v>
      </c>
      <c r="L629" s="29">
        <v>13171.53</v>
      </c>
      <c r="M629" s="29">
        <v>18875.419999999998</v>
      </c>
      <c r="N629" s="29">
        <v>15918.12</v>
      </c>
      <c r="O629" s="29">
        <v>18840.61</v>
      </c>
      <c r="P629" s="33">
        <v>159549.58734122204</v>
      </c>
    </row>
    <row r="630" spans="1:16" s="2" customFormat="1">
      <c r="A630" s="22">
        <v>315300</v>
      </c>
      <c r="B630" s="23">
        <v>530</v>
      </c>
      <c r="C630" s="24" t="s">
        <v>380</v>
      </c>
      <c r="D630" s="25">
        <v>9392.4500000000007</v>
      </c>
      <c r="E630" s="25">
        <v>7573.1585468199</v>
      </c>
      <c r="F630" s="25">
        <v>8769.61</v>
      </c>
      <c r="G630" s="25">
        <v>10156.74</v>
      </c>
      <c r="H630" s="25">
        <v>11155.82</v>
      </c>
      <c r="I630" s="25">
        <v>9712.74</v>
      </c>
      <c r="J630" s="25">
        <v>10874.74</v>
      </c>
      <c r="K630" s="25">
        <v>14128.83</v>
      </c>
      <c r="L630" s="25">
        <v>11974.12</v>
      </c>
      <c r="M630" s="25">
        <v>1769.61</v>
      </c>
      <c r="N630" s="25">
        <v>0</v>
      </c>
      <c r="O630" s="25">
        <v>0</v>
      </c>
      <c r="P630" s="33">
        <v>95507.818546819894</v>
      </c>
    </row>
    <row r="631" spans="1:16" s="2" customFormat="1">
      <c r="A631" s="26">
        <v>315310</v>
      </c>
      <c r="B631" s="27">
        <v>531</v>
      </c>
      <c r="C631" s="28" t="s">
        <v>381</v>
      </c>
      <c r="D631" s="29">
        <v>57869.94</v>
      </c>
      <c r="E631" s="29">
        <v>41477.873841508299</v>
      </c>
      <c r="F631" s="29">
        <v>48030.74</v>
      </c>
      <c r="G631" s="29">
        <v>54931.81</v>
      </c>
      <c r="H631" s="29">
        <v>60173.2</v>
      </c>
      <c r="I631" s="29">
        <v>52389.4</v>
      </c>
      <c r="J631" s="29">
        <v>49606.400000000001</v>
      </c>
      <c r="K631" s="29">
        <v>62952.87</v>
      </c>
      <c r="L631" s="29">
        <v>53352.3</v>
      </c>
      <c r="M631" s="29">
        <v>49713.41</v>
      </c>
      <c r="N631" s="29">
        <v>39331.339999999997</v>
      </c>
      <c r="O631" s="29">
        <v>46552.36</v>
      </c>
      <c r="P631" s="33">
        <v>616381.64384150831</v>
      </c>
    </row>
    <row r="632" spans="1:16" s="2" customFormat="1">
      <c r="A632" s="22">
        <v>315320</v>
      </c>
      <c r="B632" s="23">
        <v>532</v>
      </c>
      <c r="C632" s="24" t="s">
        <v>382</v>
      </c>
      <c r="D632" s="25">
        <v>0</v>
      </c>
      <c r="E632" s="25">
        <v>0</v>
      </c>
      <c r="F632" s="25">
        <v>0</v>
      </c>
      <c r="G632" s="25">
        <v>0</v>
      </c>
      <c r="H632" s="25">
        <v>0</v>
      </c>
      <c r="I632" s="25">
        <v>0</v>
      </c>
      <c r="J632" s="25">
        <v>0</v>
      </c>
      <c r="K632" s="25">
        <v>0</v>
      </c>
      <c r="L632" s="25">
        <v>0</v>
      </c>
      <c r="M632" s="25">
        <v>0</v>
      </c>
      <c r="N632" s="25">
        <v>0</v>
      </c>
      <c r="O632" s="25">
        <v>0</v>
      </c>
      <c r="P632" s="33">
        <v>0</v>
      </c>
    </row>
    <row r="633" spans="1:16" s="2" customFormat="1">
      <c r="A633" s="26">
        <v>315330</v>
      </c>
      <c r="B633" s="27">
        <v>533</v>
      </c>
      <c r="C633" s="28" t="s">
        <v>383</v>
      </c>
      <c r="D633" s="29">
        <v>0</v>
      </c>
      <c r="E633" s="29">
        <v>0</v>
      </c>
      <c r="F633" s="29">
        <v>0</v>
      </c>
      <c r="G633" s="29">
        <v>0</v>
      </c>
      <c r="H633" s="29">
        <v>0</v>
      </c>
      <c r="I633" s="29">
        <v>0</v>
      </c>
      <c r="J633" s="29">
        <v>0</v>
      </c>
      <c r="K633" s="29">
        <v>0</v>
      </c>
      <c r="L633" s="29">
        <v>0</v>
      </c>
      <c r="M633" s="29">
        <v>0</v>
      </c>
      <c r="N633" s="29">
        <v>0</v>
      </c>
      <c r="O633" s="29">
        <v>0</v>
      </c>
      <c r="P633" s="33">
        <v>0</v>
      </c>
    </row>
    <row r="634" spans="1:16" s="2" customFormat="1">
      <c r="A634" s="22">
        <v>315340</v>
      </c>
      <c r="B634" s="23">
        <v>534</v>
      </c>
      <c r="C634" s="24" t="s">
        <v>778</v>
      </c>
      <c r="D634" s="25">
        <v>4451.59</v>
      </c>
      <c r="E634" s="25">
        <v>3113.4752414049599</v>
      </c>
      <c r="F634" s="25">
        <v>3605.27</v>
      </c>
      <c r="G634" s="25">
        <v>4111.6099999999997</v>
      </c>
      <c r="H634" s="25">
        <v>4501.17</v>
      </c>
      <c r="I634" s="25">
        <v>3918.91</v>
      </c>
      <c r="J634" s="25">
        <v>3501.99</v>
      </c>
      <c r="K634" s="25">
        <v>4403.3599999999997</v>
      </c>
      <c r="L634" s="25">
        <v>3731.83</v>
      </c>
      <c r="M634" s="25">
        <v>4323.97</v>
      </c>
      <c r="N634" s="25">
        <v>3547.23</v>
      </c>
      <c r="O634" s="25">
        <v>4198.4799999999996</v>
      </c>
      <c r="P634" s="33">
        <v>47408.885241404962</v>
      </c>
    </row>
    <row r="635" spans="1:16" s="2" customFormat="1">
      <c r="A635" s="26">
        <v>315350</v>
      </c>
      <c r="B635" s="27">
        <v>535</v>
      </c>
      <c r="C635" s="28" t="s">
        <v>779</v>
      </c>
      <c r="D635" s="29">
        <v>5141.91</v>
      </c>
      <c r="E635" s="29">
        <v>3607.1185015149599</v>
      </c>
      <c r="F635" s="29">
        <v>4164.3500000000004</v>
      </c>
      <c r="G635" s="29">
        <v>4749.2</v>
      </c>
      <c r="H635" s="29">
        <v>5199.18</v>
      </c>
      <c r="I635" s="29">
        <v>4526.63</v>
      </c>
      <c r="J635" s="29">
        <v>4659.9399999999996</v>
      </c>
      <c r="K635" s="29">
        <v>5986.81</v>
      </c>
      <c r="L635" s="29">
        <v>5073.8</v>
      </c>
      <c r="M635" s="29">
        <v>5878.88</v>
      </c>
      <c r="N635" s="29">
        <v>4822.82</v>
      </c>
      <c r="O635" s="29">
        <v>5708.26</v>
      </c>
      <c r="P635" s="33">
        <v>59518.898501514959</v>
      </c>
    </row>
    <row r="636" spans="1:16" s="2" customFormat="1">
      <c r="A636" s="22">
        <v>315360</v>
      </c>
      <c r="B636" s="23">
        <v>536</v>
      </c>
      <c r="C636" s="24" t="s">
        <v>780</v>
      </c>
      <c r="D636" s="25">
        <v>12675.9</v>
      </c>
      <c r="E636" s="25">
        <v>8098.6681901288102</v>
      </c>
      <c r="F636" s="25">
        <v>9356.7800000000007</v>
      </c>
      <c r="G636" s="25">
        <v>10826.37</v>
      </c>
      <c r="H636" s="25">
        <v>11888.9</v>
      </c>
      <c r="I636" s="25">
        <v>10350.99</v>
      </c>
      <c r="J636" s="25">
        <v>1798.76</v>
      </c>
      <c r="K636" s="25">
        <v>717.15</v>
      </c>
      <c r="L636" s="25">
        <v>607.78</v>
      </c>
      <c r="M636" s="25">
        <v>704.22</v>
      </c>
      <c r="N636" s="25">
        <v>577.72</v>
      </c>
      <c r="O636" s="25">
        <v>683.78</v>
      </c>
      <c r="P636" s="33">
        <v>68287.018190128816</v>
      </c>
    </row>
    <row r="637" spans="1:16" s="2" customFormat="1">
      <c r="A637" s="26">
        <v>315370</v>
      </c>
      <c r="B637" s="27">
        <v>537</v>
      </c>
      <c r="C637" s="28" t="s">
        <v>384</v>
      </c>
      <c r="D637" s="29">
        <v>0</v>
      </c>
      <c r="E637" s="29">
        <v>0</v>
      </c>
      <c r="F637" s="29">
        <v>0</v>
      </c>
      <c r="G637" s="29">
        <v>0</v>
      </c>
      <c r="H637" s="29">
        <v>0</v>
      </c>
      <c r="I637" s="29">
        <v>0</v>
      </c>
      <c r="J637" s="29">
        <v>0</v>
      </c>
      <c r="K637" s="29">
        <v>0</v>
      </c>
      <c r="L637" s="29">
        <v>0</v>
      </c>
      <c r="M637" s="29">
        <v>0</v>
      </c>
      <c r="N637" s="29">
        <v>0</v>
      </c>
      <c r="O637" s="29">
        <v>0</v>
      </c>
      <c r="P637" s="33">
        <v>0</v>
      </c>
    </row>
    <row r="638" spans="1:16" s="2" customFormat="1">
      <c r="A638" s="22">
        <v>315380</v>
      </c>
      <c r="B638" s="23">
        <v>538</v>
      </c>
      <c r="C638" s="24" t="s">
        <v>385</v>
      </c>
      <c r="D638" s="25">
        <v>9392.4500000000007</v>
      </c>
      <c r="E638" s="25">
        <v>7573.1598469170704</v>
      </c>
      <c r="F638" s="25">
        <v>8769.61</v>
      </c>
      <c r="G638" s="25">
        <v>10156.74</v>
      </c>
      <c r="H638" s="25">
        <v>11155.82</v>
      </c>
      <c r="I638" s="25">
        <v>9712.74</v>
      </c>
      <c r="J638" s="25">
        <v>1228.4100000000001</v>
      </c>
      <c r="K638" s="25">
        <v>0</v>
      </c>
      <c r="L638" s="25">
        <v>0</v>
      </c>
      <c r="M638" s="25">
        <v>0</v>
      </c>
      <c r="N638" s="25">
        <v>0</v>
      </c>
      <c r="O638" s="25">
        <v>0</v>
      </c>
      <c r="P638" s="33">
        <v>57988.929846917075</v>
      </c>
    </row>
    <row r="639" spans="1:16" s="2" customFormat="1">
      <c r="A639" s="26">
        <v>315390</v>
      </c>
      <c r="B639" s="27">
        <v>539</v>
      </c>
      <c r="C639" s="28" t="s">
        <v>386</v>
      </c>
      <c r="D639" s="29">
        <v>39066.36</v>
      </c>
      <c r="E639" s="29">
        <v>26607.299071377402</v>
      </c>
      <c r="F639" s="29">
        <v>30729.99</v>
      </c>
      <c r="G639" s="29">
        <v>35201.279999999999</v>
      </c>
      <c r="H639" s="29">
        <v>38573.269999999997</v>
      </c>
      <c r="I639" s="29">
        <v>33583.56</v>
      </c>
      <c r="J639" s="29">
        <v>74073.009999999995</v>
      </c>
      <c r="K639" s="29">
        <v>102272.41</v>
      </c>
      <c r="L639" s="29">
        <v>86675.45</v>
      </c>
      <c r="M639" s="29">
        <v>103713.93</v>
      </c>
      <c r="N639" s="29">
        <v>85477.13</v>
      </c>
      <c r="O639" s="29">
        <v>101170.27</v>
      </c>
      <c r="P639" s="33">
        <v>757143.95907137741</v>
      </c>
    </row>
    <row r="640" spans="1:16" s="2" customFormat="1">
      <c r="A640" s="22">
        <v>315400</v>
      </c>
      <c r="B640" s="23">
        <v>540</v>
      </c>
      <c r="C640" s="24" t="s">
        <v>387</v>
      </c>
      <c r="D640" s="25">
        <v>0</v>
      </c>
      <c r="E640" s="25">
        <v>0</v>
      </c>
      <c r="F640" s="25">
        <v>0</v>
      </c>
      <c r="G640" s="25">
        <v>0</v>
      </c>
      <c r="H640" s="25">
        <v>0</v>
      </c>
      <c r="I640" s="25">
        <v>0</v>
      </c>
      <c r="J640" s="25">
        <v>0</v>
      </c>
      <c r="K640" s="25">
        <v>0</v>
      </c>
      <c r="L640" s="25">
        <v>0</v>
      </c>
      <c r="M640" s="25">
        <v>0</v>
      </c>
      <c r="N640" s="25">
        <v>0</v>
      </c>
      <c r="O640" s="25">
        <v>0</v>
      </c>
      <c r="P640" s="33">
        <v>0</v>
      </c>
    </row>
    <row r="641" spans="1:16" s="2" customFormat="1">
      <c r="A641" s="26">
        <v>315410</v>
      </c>
      <c r="B641" s="27">
        <v>541</v>
      </c>
      <c r="C641" s="28" t="s">
        <v>388</v>
      </c>
      <c r="D641" s="29">
        <v>11950.89</v>
      </c>
      <c r="E641" s="29">
        <v>7603.1927023304397</v>
      </c>
      <c r="F641" s="29">
        <v>8769.61</v>
      </c>
      <c r="G641" s="29">
        <v>14126.66</v>
      </c>
      <c r="H641" s="29">
        <v>16440.48</v>
      </c>
      <c r="I641" s="29">
        <v>14313.79</v>
      </c>
      <c r="J641" s="29">
        <v>14986.3</v>
      </c>
      <c r="K641" s="29">
        <v>19298.64</v>
      </c>
      <c r="L641" s="29">
        <v>16355.52</v>
      </c>
      <c r="M641" s="29">
        <v>22236.080000000002</v>
      </c>
      <c r="N641" s="29">
        <v>18635.689999999999</v>
      </c>
      <c r="O641" s="29">
        <v>22057.1</v>
      </c>
      <c r="P641" s="33">
        <v>186773.95270233045</v>
      </c>
    </row>
    <row r="642" spans="1:16" s="2" customFormat="1">
      <c r="A642" s="22">
        <v>315415</v>
      </c>
      <c r="B642" s="23">
        <v>833</v>
      </c>
      <c r="C642" s="24" t="s">
        <v>389</v>
      </c>
      <c r="D642" s="25">
        <v>0</v>
      </c>
      <c r="E642" s="25">
        <v>0</v>
      </c>
      <c r="F642" s="25">
        <v>0</v>
      </c>
      <c r="G642" s="25">
        <v>0</v>
      </c>
      <c r="H642" s="25">
        <v>0</v>
      </c>
      <c r="I642" s="25">
        <v>0</v>
      </c>
      <c r="J642" s="25">
        <v>0</v>
      </c>
      <c r="K642" s="25">
        <v>0</v>
      </c>
      <c r="L642" s="25">
        <v>0</v>
      </c>
      <c r="M642" s="25">
        <v>0</v>
      </c>
      <c r="N642" s="25">
        <v>0</v>
      </c>
      <c r="O642" s="25">
        <v>0</v>
      </c>
      <c r="P642" s="33">
        <v>0</v>
      </c>
    </row>
    <row r="643" spans="1:16" s="2" customFormat="1">
      <c r="A643" s="26">
        <v>315420</v>
      </c>
      <c r="B643" s="27">
        <v>542</v>
      </c>
      <c r="C643" s="28" t="s">
        <v>390</v>
      </c>
      <c r="D643" s="29">
        <v>23901.79</v>
      </c>
      <c r="E643" s="29">
        <v>15195.184179131</v>
      </c>
      <c r="F643" s="29">
        <v>17539.23</v>
      </c>
      <c r="G643" s="29">
        <v>11933.03</v>
      </c>
      <c r="H643" s="29">
        <v>11155.82</v>
      </c>
      <c r="I643" s="29">
        <v>9712.74</v>
      </c>
      <c r="J643" s="29">
        <v>10874.74</v>
      </c>
      <c r="K643" s="29">
        <v>14128.83</v>
      </c>
      <c r="L643" s="29">
        <v>11974.12</v>
      </c>
      <c r="M643" s="29">
        <v>17159.47</v>
      </c>
      <c r="N643" s="29">
        <v>14471.02</v>
      </c>
      <c r="O643" s="29">
        <v>17127.82</v>
      </c>
      <c r="P643" s="33">
        <v>175173.79417913101</v>
      </c>
    </row>
    <row r="644" spans="1:16" s="2" customFormat="1">
      <c r="A644" s="22">
        <v>315430</v>
      </c>
      <c r="B644" s="23">
        <v>543</v>
      </c>
      <c r="C644" s="24" t="s">
        <v>391</v>
      </c>
      <c r="D644" s="25">
        <v>42689.96</v>
      </c>
      <c r="E644" s="25">
        <v>30439.154226132901</v>
      </c>
      <c r="F644" s="25">
        <v>35176.35</v>
      </c>
      <c r="G644" s="25">
        <v>40474.25</v>
      </c>
      <c r="H644" s="25">
        <v>44393.62</v>
      </c>
      <c r="I644" s="25">
        <v>38651.01</v>
      </c>
      <c r="J644" s="25">
        <v>38082.35</v>
      </c>
      <c r="K644" s="25">
        <v>48618.74</v>
      </c>
      <c r="L644" s="25">
        <v>41204.18</v>
      </c>
      <c r="M644" s="25">
        <v>55298.55</v>
      </c>
      <c r="N644" s="25">
        <v>46271.16</v>
      </c>
      <c r="O644" s="25">
        <v>54766.29</v>
      </c>
      <c r="P644" s="33">
        <v>516065.61422613281</v>
      </c>
    </row>
    <row r="645" spans="1:16" s="2" customFormat="1">
      <c r="A645" s="26">
        <v>315440</v>
      </c>
      <c r="B645" s="27">
        <v>544</v>
      </c>
      <c r="C645" s="28" t="s">
        <v>392</v>
      </c>
      <c r="D645" s="29">
        <v>9392.4500000000007</v>
      </c>
      <c r="E645" s="29">
        <v>7600.8932780493296</v>
      </c>
      <c r="F645" s="29">
        <v>8769.61</v>
      </c>
      <c r="G645" s="29">
        <v>10156.74</v>
      </c>
      <c r="H645" s="29">
        <v>11155.82</v>
      </c>
      <c r="I645" s="29">
        <v>9712.74</v>
      </c>
      <c r="J645" s="29">
        <v>1228.4100000000001</v>
      </c>
      <c r="K645" s="29">
        <v>0</v>
      </c>
      <c r="L645" s="29">
        <v>0</v>
      </c>
      <c r="M645" s="29">
        <v>0</v>
      </c>
      <c r="N645" s="29">
        <v>0</v>
      </c>
      <c r="O645" s="29">
        <v>0</v>
      </c>
      <c r="P645" s="33">
        <v>58016.663278049331</v>
      </c>
    </row>
    <row r="646" spans="1:16" s="2" customFormat="1">
      <c r="A646" s="22">
        <v>315445</v>
      </c>
      <c r="B646" s="23">
        <v>754</v>
      </c>
      <c r="C646" s="24" t="s">
        <v>393</v>
      </c>
      <c r="D646" s="25">
        <v>0</v>
      </c>
      <c r="E646" s="25">
        <v>0</v>
      </c>
      <c r="F646" s="25">
        <v>0</v>
      </c>
      <c r="G646" s="25">
        <v>0</v>
      </c>
      <c r="H646" s="25">
        <v>0</v>
      </c>
      <c r="I646" s="25">
        <v>0</v>
      </c>
      <c r="J646" s="25">
        <v>0</v>
      </c>
      <c r="K646" s="25">
        <v>0</v>
      </c>
      <c r="L646" s="25">
        <v>0</v>
      </c>
      <c r="M646" s="25">
        <v>0</v>
      </c>
      <c r="N646" s="25">
        <v>0</v>
      </c>
      <c r="O646" s="25">
        <v>0</v>
      </c>
      <c r="P646" s="33">
        <v>0</v>
      </c>
    </row>
    <row r="647" spans="1:16" s="2" customFormat="1">
      <c r="A647" s="26">
        <v>315450</v>
      </c>
      <c r="B647" s="27">
        <v>545</v>
      </c>
      <c r="C647" s="28" t="s">
        <v>526</v>
      </c>
      <c r="D647" s="29">
        <v>10040.67</v>
      </c>
      <c r="E647" s="29">
        <v>7042.4046661531202</v>
      </c>
      <c r="F647" s="29">
        <v>8131.07</v>
      </c>
      <c r="G647" s="29">
        <v>9328.67</v>
      </c>
      <c r="H647" s="29">
        <v>10225.69</v>
      </c>
      <c r="I647" s="29">
        <v>8902.93</v>
      </c>
      <c r="J647" s="29">
        <v>8670.4699999999993</v>
      </c>
      <c r="K647" s="29">
        <v>11050.28</v>
      </c>
      <c r="L647" s="29">
        <v>9365.07</v>
      </c>
      <c r="M647" s="29">
        <v>10863.76</v>
      </c>
      <c r="N647" s="29">
        <v>8913.75</v>
      </c>
      <c r="O647" s="29">
        <v>10550.27</v>
      </c>
      <c r="P647" s="33">
        <v>113085.03466615314</v>
      </c>
    </row>
    <row r="648" spans="1:16" s="2" customFormat="1">
      <c r="A648" s="22">
        <v>315460</v>
      </c>
      <c r="B648" s="23">
        <v>546</v>
      </c>
      <c r="C648" s="24" t="s">
        <v>781</v>
      </c>
      <c r="D648" s="25">
        <v>11950.89</v>
      </c>
      <c r="E648" s="25">
        <v>7547.7582729754204</v>
      </c>
      <c r="F648" s="25">
        <v>8769.61</v>
      </c>
      <c r="G648" s="25">
        <v>10156.74</v>
      </c>
      <c r="H648" s="25">
        <v>11155.82</v>
      </c>
      <c r="I648" s="25">
        <v>9712.74</v>
      </c>
      <c r="J648" s="25">
        <v>10874.74</v>
      </c>
      <c r="K648" s="25">
        <v>14128.83</v>
      </c>
      <c r="L648" s="25">
        <v>11974.12</v>
      </c>
      <c r="M648" s="25">
        <v>17159.47</v>
      </c>
      <c r="N648" s="25">
        <v>14471.02</v>
      </c>
      <c r="O648" s="25">
        <v>17127.82</v>
      </c>
      <c r="P648" s="33">
        <v>145029.55827297541</v>
      </c>
    </row>
    <row r="649" spans="1:16" s="2" customFormat="1">
      <c r="A649" s="26">
        <v>315470</v>
      </c>
      <c r="B649" s="27">
        <v>547</v>
      </c>
      <c r="C649" s="28" t="s">
        <v>782</v>
      </c>
      <c r="D649" s="29">
        <v>10331.69</v>
      </c>
      <c r="E649" s="29">
        <v>8330.4834602731007</v>
      </c>
      <c r="F649" s="29">
        <v>9646.57</v>
      </c>
      <c r="G649" s="29">
        <v>11172.41</v>
      </c>
      <c r="H649" s="29">
        <v>12271.4</v>
      </c>
      <c r="I649" s="29">
        <v>10684.01</v>
      </c>
      <c r="J649" s="29">
        <v>11962.21</v>
      </c>
      <c r="K649" s="29">
        <v>15541.71</v>
      </c>
      <c r="L649" s="29">
        <v>13171.53</v>
      </c>
      <c r="M649" s="29">
        <v>18875.419999999998</v>
      </c>
      <c r="N649" s="29">
        <v>15918.12</v>
      </c>
      <c r="O649" s="29">
        <v>18840.61</v>
      </c>
      <c r="P649" s="33">
        <v>156746.16346027312</v>
      </c>
    </row>
    <row r="650" spans="1:16" s="2" customFormat="1">
      <c r="A650" s="22">
        <v>315480</v>
      </c>
      <c r="B650" s="23">
        <v>548</v>
      </c>
      <c r="C650" s="24" t="s">
        <v>394</v>
      </c>
      <c r="D650" s="25">
        <v>35985.440000000002</v>
      </c>
      <c r="E650" s="25">
        <v>24388.9508824445</v>
      </c>
      <c r="F650" s="25">
        <v>28234.799999999999</v>
      </c>
      <c r="G650" s="25">
        <v>32355.67</v>
      </c>
      <c r="H650" s="25">
        <v>35458.04</v>
      </c>
      <c r="I650" s="25">
        <v>30871.3</v>
      </c>
      <c r="J650" s="25">
        <v>48724.800000000003</v>
      </c>
      <c r="K650" s="25">
        <v>65647.7</v>
      </c>
      <c r="L650" s="25">
        <v>55636.160000000003</v>
      </c>
      <c r="M650" s="25">
        <v>64464.160000000003</v>
      </c>
      <c r="N650" s="25">
        <v>52884.03</v>
      </c>
      <c r="O650" s="25">
        <v>62593.25</v>
      </c>
      <c r="P650" s="33">
        <v>537244.3008824446</v>
      </c>
    </row>
    <row r="651" spans="1:16" s="2" customFormat="1">
      <c r="A651" s="26">
        <v>315490</v>
      </c>
      <c r="B651" s="27">
        <v>549</v>
      </c>
      <c r="C651" s="28" t="s">
        <v>395</v>
      </c>
      <c r="D651" s="29">
        <v>13145.98</v>
      </c>
      <c r="E651" s="29">
        <v>8342.9305615799694</v>
      </c>
      <c r="F651" s="29">
        <v>9646.57</v>
      </c>
      <c r="G651" s="29">
        <v>11172.41</v>
      </c>
      <c r="H651" s="29">
        <v>12271.4</v>
      </c>
      <c r="I651" s="29">
        <v>10684.01</v>
      </c>
      <c r="J651" s="29">
        <v>11962.21</v>
      </c>
      <c r="K651" s="29">
        <v>15541.71</v>
      </c>
      <c r="L651" s="29">
        <v>13171.53</v>
      </c>
      <c r="M651" s="29">
        <v>18875.419999999998</v>
      </c>
      <c r="N651" s="29">
        <v>15918.12</v>
      </c>
      <c r="O651" s="29">
        <v>18840.61</v>
      </c>
      <c r="P651" s="33">
        <v>159572.90056157997</v>
      </c>
    </row>
    <row r="652" spans="1:16" s="2" customFormat="1">
      <c r="A652" s="22">
        <v>315500</v>
      </c>
      <c r="B652" s="23">
        <v>550</v>
      </c>
      <c r="C652" s="24" t="s">
        <v>396</v>
      </c>
      <c r="D652" s="25">
        <v>10331.69</v>
      </c>
      <c r="E652" s="25">
        <v>8330.4762267825299</v>
      </c>
      <c r="F652" s="25">
        <v>9646.57</v>
      </c>
      <c r="G652" s="25">
        <v>11172.41</v>
      </c>
      <c r="H652" s="25">
        <v>12271.4</v>
      </c>
      <c r="I652" s="25">
        <v>10684.01</v>
      </c>
      <c r="J652" s="25">
        <v>1351.25</v>
      </c>
      <c r="K652" s="25">
        <v>0</v>
      </c>
      <c r="L652" s="25">
        <v>0</v>
      </c>
      <c r="M652" s="25">
        <v>0</v>
      </c>
      <c r="N652" s="25">
        <v>0</v>
      </c>
      <c r="O652" s="25">
        <v>0</v>
      </c>
      <c r="P652" s="33">
        <v>63787.80622678253</v>
      </c>
    </row>
    <row r="653" spans="1:16" s="2" customFormat="1">
      <c r="A653" s="26">
        <v>315510</v>
      </c>
      <c r="B653" s="27">
        <v>551</v>
      </c>
      <c r="C653" s="28" t="s">
        <v>515</v>
      </c>
      <c r="D653" s="29">
        <v>9392.4500000000007</v>
      </c>
      <c r="E653" s="29">
        <v>7609.2282931809495</v>
      </c>
      <c r="F653" s="29">
        <v>8769.61</v>
      </c>
      <c r="G653" s="29">
        <v>10156.74</v>
      </c>
      <c r="H653" s="29">
        <v>11155.82</v>
      </c>
      <c r="I653" s="29">
        <v>9712.74</v>
      </c>
      <c r="J653" s="29">
        <v>10874.74</v>
      </c>
      <c r="K653" s="29">
        <v>14128.83</v>
      </c>
      <c r="L653" s="29">
        <v>11974.12</v>
      </c>
      <c r="M653" s="29">
        <v>1769.61</v>
      </c>
      <c r="N653" s="29">
        <v>0</v>
      </c>
      <c r="O653" s="29">
        <v>0</v>
      </c>
      <c r="P653" s="33">
        <v>95543.888293180949</v>
      </c>
    </row>
    <row r="654" spans="1:16" s="2" customFormat="1">
      <c r="A654" s="22">
        <v>315520</v>
      </c>
      <c r="B654" s="23">
        <v>552</v>
      </c>
      <c r="C654" s="24" t="s">
        <v>397</v>
      </c>
      <c r="D654" s="25">
        <v>14714.09</v>
      </c>
      <c r="E654" s="25">
        <v>11395.5003082684</v>
      </c>
      <c r="F654" s="25">
        <v>13195.81</v>
      </c>
      <c r="G654" s="25">
        <v>15220.11</v>
      </c>
      <c r="H654" s="25">
        <v>16702.61</v>
      </c>
      <c r="I654" s="25">
        <v>14542.01</v>
      </c>
      <c r="J654" s="25">
        <v>21329.01</v>
      </c>
      <c r="K654" s="25">
        <v>28546.44</v>
      </c>
      <c r="L654" s="25">
        <v>24192.99</v>
      </c>
      <c r="M654" s="25">
        <v>14716.84</v>
      </c>
      <c r="N654" s="25">
        <v>10476.27</v>
      </c>
      <c r="O654" s="25">
        <v>12399.65</v>
      </c>
      <c r="P654" s="33">
        <v>197431.33030826837</v>
      </c>
    </row>
    <row r="655" spans="1:16" s="2" customFormat="1">
      <c r="A655" s="26">
        <v>315530</v>
      </c>
      <c r="B655" s="27">
        <v>553</v>
      </c>
      <c r="C655" s="28" t="s">
        <v>398</v>
      </c>
      <c r="D655" s="29">
        <v>9392.4500000000007</v>
      </c>
      <c r="E655" s="29">
        <v>7557.2270909675799</v>
      </c>
      <c r="F655" s="29">
        <v>8769.61</v>
      </c>
      <c r="G655" s="29">
        <v>10156.74</v>
      </c>
      <c r="H655" s="29">
        <v>11155.82</v>
      </c>
      <c r="I655" s="29">
        <v>9712.74</v>
      </c>
      <c r="J655" s="29">
        <v>10874.74</v>
      </c>
      <c r="K655" s="29">
        <v>14128.83</v>
      </c>
      <c r="L655" s="29">
        <v>11974.12</v>
      </c>
      <c r="M655" s="29">
        <v>17159.47</v>
      </c>
      <c r="N655" s="29">
        <v>14471.02</v>
      </c>
      <c r="O655" s="29">
        <v>17127.82</v>
      </c>
      <c r="P655" s="33">
        <v>142480.58709096757</v>
      </c>
    </row>
    <row r="656" spans="1:16" s="2" customFormat="1">
      <c r="A656" s="22">
        <v>315540</v>
      </c>
      <c r="B656" s="23">
        <v>554</v>
      </c>
      <c r="C656" s="24" t="s">
        <v>399</v>
      </c>
      <c r="D656" s="25">
        <v>12953.72</v>
      </c>
      <c r="E656" s="25">
        <v>8295.5877077759396</v>
      </c>
      <c r="F656" s="25">
        <v>9581.7900000000009</v>
      </c>
      <c r="G656" s="25">
        <v>11082.97</v>
      </c>
      <c r="H656" s="25">
        <v>12169.81</v>
      </c>
      <c r="I656" s="25">
        <v>10595.57</v>
      </c>
      <c r="J656" s="25">
        <v>11663.64</v>
      </c>
      <c r="K656" s="25">
        <v>15120.78</v>
      </c>
      <c r="L656" s="25">
        <v>12814.8</v>
      </c>
      <c r="M656" s="25">
        <v>18133.54</v>
      </c>
      <c r="N656" s="25">
        <v>15270.12</v>
      </c>
      <c r="O656" s="25">
        <v>18073.63</v>
      </c>
      <c r="P656" s="33">
        <v>155755.95770777593</v>
      </c>
    </row>
    <row r="657" spans="1:16" s="2" customFormat="1">
      <c r="A657" s="26">
        <v>315550</v>
      </c>
      <c r="B657" s="27">
        <v>555</v>
      </c>
      <c r="C657" s="28" t="s">
        <v>783</v>
      </c>
      <c r="D657" s="29">
        <v>0</v>
      </c>
      <c r="E657" s="29">
        <v>0</v>
      </c>
      <c r="F657" s="29">
        <v>0</v>
      </c>
      <c r="G657" s="29">
        <v>0</v>
      </c>
      <c r="H657" s="29">
        <v>0</v>
      </c>
      <c r="I657" s="29">
        <v>0</v>
      </c>
      <c r="J657" s="29">
        <v>0</v>
      </c>
      <c r="K657" s="29">
        <v>0</v>
      </c>
      <c r="L657" s="29">
        <v>0</v>
      </c>
      <c r="M657" s="29">
        <v>0</v>
      </c>
      <c r="N657" s="29">
        <v>0</v>
      </c>
      <c r="O657" s="29">
        <v>0</v>
      </c>
      <c r="P657" s="33">
        <v>0</v>
      </c>
    </row>
    <row r="658" spans="1:16" s="2" customFormat="1">
      <c r="A658" s="22">
        <v>315560</v>
      </c>
      <c r="B658" s="23">
        <v>556</v>
      </c>
      <c r="C658" s="24" t="s">
        <v>490</v>
      </c>
      <c r="D658" s="25">
        <v>25770.3</v>
      </c>
      <c r="E658" s="25">
        <v>18049.921725047199</v>
      </c>
      <c r="F658" s="25">
        <v>20870.939999999999</v>
      </c>
      <c r="G658" s="25">
        <v>23803.16</v>
      </c>
      <c r="H658" s="25">
        <v>26058.68</v>
      </c>
      <c r="I658" s="25">
        <v>22687.82</v>
      </c>
      <c r="J658" s="25">
        <v>18882.77</v>
      </c>
      <c r="K658" s="25">
        <v>23454.5</v>
      </c>
      <c r="L658" s="25">
        <v>19877.599999999999</v>
      </c>
      <c r="M658" s="25">
        <v>23031.88</v>
      </c>
      <c r="N658" s="25">
        <v>18894.54</v>
      </c>
      <c r="O658" s="25">
        <v>22363.48</v>
      </c>
      <c r="P658" s="33">
        <v>263745.59172504721</v>
      </c>
    </row>
    <row r="659" spans="1:16" s="2" customFormat="1">
      <c r="A659" s="26">
        <v>315570</v>
      </c>
      <c r="B659" s="27">
        <v>557</v>
      </c>
      <c r="C659" s="28" t="s">
        <v>400</v>
      </c>
      <c r="D659" s="29">
        <v>3721.62</v>
      </c>
      <c r="E659" s="29">
        <v>2603.9656103906</v>
      </c>
      <c r="F659" s="29">
        <v>3014.08</v>
      </c>
      <c r="G659" s="29">
        <v>3437.39</v>
      </c>
      <c r="H659" s="29">
        <v>3763.07</v>
      </c>
      <c r="I659" s="29">
        <v>3276.29</v>
      </c>
      <c r="J659" s="29">
        <v>2927.74</v>
      </c>
      <c r="K659" s="29">
        <v>3681.29</v>
      </c>
      <c r="L659" s="29">
        <v>3119.88</v>
      </c>
      <c r="M659" s="29">
        <v>3614.93</v>
      </c>
      <c r="N659" s="29">
        <v>2965.55</v>
      </c>
      <c r="O659" s="29">
        <v>3510.01</v>
      </c>
      <c r="P659" s="33">
        <v>39635.8156103906</v>
      </c>
    </row>
    <row r="660" spans="1:16" s="2" customFormat="1">
      <c r="A660" s="22">
        <v>315580</v>
      </c>
      <c r="B660" s="23">
        <v>558</v>
      </c>
      <c r="C660" s="24" t="s">
        <v>401</v>
      </c>
      <c r="D660" s="25">
        <v>29289.9</v>
      </c>
      <c r="E660" s="25">
        <v>19730.4926041779</v>
      </c>
      <c r="F660" s="25">
        <v>22812.19</v>
      </c>
      <c r="G660" s="25">
        <v>26171.5</v>
      </c>
      <c r="H660" s="25">
        <v>28687.93</v>
      </c>
      <c r="I660" s="25">
        <v>24976.959999999999</v>
      </c>
      <c r="J660" s="25">
        <v>27442.48</v>
      </c>
      <c r="K660" s="25">
        <v>35567.730000000003</v>
      </c>
      <c r="L660" s="25">
        <v>30143.5</v>
      </c>
      <c r="M660" s="25">
        <v>38211.86</v>
      </c>
      <c r="N660" s="25">
        <v>31741.63</v>
      </c>
      <c r="O660" s="25">
        <v>37569.22</v>
      </c>
      <c r="P660" s="33">
        <v>352345.39260417793</v>
      </c>
    </row>
    <row r="661" spans="1:16" s="2" customFormat="1">
      <c r="A661" s="26">
        <v>315590</v>
      </c>
      <c r="B661" s="27">
        <v>559</v>
      </c>
      <c r="C661" s="28" t="s">
        <v>402</v>
      </c>
      <c r="D661" s="29">
        <v>14831.29</v>
      </c>
      <c r="E661" s="29">
        <v>11399.255030325199</v>
      </c>
      <c r="F661" s="29">
        <v>13174.44</v>
      </c>
      <c r="G661" s="29">
        <v>15180.19</v>
      </c>
      <c r="H661" s="29">
        <v>16655.23</v>
      </c>
      <c r="I661" s="29">
        <v>14500.77</v>
      </c>
      <c r="J661" s="29">
        <v>14628.08</v>
      </c>
      <c r="K661" s="29">
        <v>18739.34</v>
      </c>
      <c r="L661" s="29">
        <v>15881.51</v>
      </c>
      <c r="M661" s="29">
        <v>21686.86</v>
      </c>
      <c r="N661" s="29">
        <v>18185.13</v>
      </c>
      <c r="O661" s="29">
        <v>21523.82</v>
      </c>
      <c r="P661" s="33">
        <v>196385.91503032524</v>
      </c>
    </row>
    <row r="662" spans="1:16" s="2" customFormat="1">
      <c r="A662" s="22">
        <v>315600</v>
      </c>
      <c r="B662" s="23">
        <v>560</v>
      </c>
      <c r="C662" s="24" t="s">
        <v>403</v>
      </c>
      <c r="D662" s="25">
        <v>691.31</v>
      </c>
      <c r="E662" s="25">
        <v>483.92462182883003</v>
      </c>
      <c r="F662" s="25">
        <v>559.88</v>
      </c>
      <c r="G662" s="25">
        <v>638.51</v>
      </c>
      <c r="H662" s="25">
        <v>699.01</v>
      </c>
      <c r="I662" s="25">
        <v>608.59</v>
      </c>
      <c r="J662" s="25">
        <v>441.98</v>
      </c>
      <c r="K662" s="25">
        <v>534.62</v>
      </c>
      <c r="L662" s="25">
        <v>453.09</v>
      </c>
      <c r="M662" s="25">
        <v>524.98</v>
      </c>
      <c r="N662" s="25">
        <v>430.68</v>
      </c>
      <c r="O662" s="25">
        <v>509.75</v>
      </c>
      <c r="P662" s="33">
        <v>6576.3246218288314</v>
      </c>
    </row>
    <row r="663" spans="1:16" s="2" customFormat="1">
      <c r="A663" s="26">
        <v>315610</v>
      </c>
      <c r="B663" s="27">
        <v>561</v>
      </c>
      <c r="C663" s="28" t="s">
        <v>784</v>
      </c>
      <c r="D663" s="29">
        <v>180.57</v>
      </c>
      <c r="E663" s="29">
        <v>126.289588849406</v>
      </c>
      <c r="F663" s="29">
        <v>146.24</v>
      </c>
      <c r="G663" s="29">
        <v>166.78</v>
      </c>
      <c r="H663" s="29">
        <v>182.58</v>
      </c>
      <c r="I663" s="29">
        <v>158.96</v>
      </c>
      <c r="J663" s="29">
        <v>142.05000000000001</v>
      </c>
      <c r="K663" s="29">
        <v>178.61</v>
      </c>
      <c r="L663" s="29">
        <v>151.37</v>
      </c>
      <c r="M663" s="29">
        <v>175.39</v>
      </c>
      <c r="N663" s="29">
        <v>143.88999999999999</v>
      </c>
      <c r="O663" s="29">
        <v>170.3</v>
      </c>
      <c r="P663" s="33">
        <v>1923.0295888494059</v>
      </c>
    </row>
    <row r="664" spans="1:16" s="2" customFormat="1">
      <c r="A664" s="22">
        <v>315620</v>
      </c>
      <c r="B664" s="23">
        <v>562</v>
      </c>
      <c r="C664" s="24" t="s">
        <v>491</v>
      </c>
      <c r="D664" s="25">
        <v>10331.69</v>
      </c>
      <c r="E664" s="25">
        <v>8372.9605338128804</v>
      </c>
      <c r="F664" s="25">
        <v>9646.57</v>
      </c>
      <c r="G664" s="25">
        <v>11172.41</v>
      </c>
      <c r="H664" s="25">
        <v>12271.4</v>
      </c>
      <c r="I664" s="25">
        <v>10684.01</v>
      </c>
      <c r="J664" s="25">
        <v>1351.25</v>
      </c>
      <c r="K664" s="25">
        <v>0</v>
      </c>
      <c r="L664" s="25">
        <v>0</v>
      </c>
      <c r="M664" s="25">
        <v>0</v>
      </c>
      <c r="N664" s="25">
        <v>0</v>
      </c>
      <c r="O664" s="25">
        <v>0</v>
      </c>
      <c r="P664" s="33">
        <v>63830.290533812884</v>
      </c>
    </row>
    <row r="665" spans="1:16" s="2" customFormat="1">
      <c r="A665" s="26">
        <v>315630</v>
      </c>
      <c r="B665" s="27">
        <v>563</v>
      </c>
      <c r="C665" s="28" t="s">
        <v>404</v>
      </c>
      <c r="D665" s="29">
        <v>9392.4500000000007</v>
      </c>
      <c r="E665" s="29">
        <v>7591.9563035178699</v>
      </c>
      <c r="F665" s="29">
        <v>8769.61</v>
      </c>
      <c r="G665" s="29">
        <v>10156.74</v>
      </c>
      <c r="H665" s="29">
        <v>11155.82</v>
      </c>
      <c r="I665" s="29">
        <v>9712.74</v>
      </c>
      <c r="J665" s="29">
        <v>10874.74</v>
      </c>
      <c r="K665" s="29">
        <v>14128.83</v>
      </c>
      <c r="L665" s="29">
        <v>11974.12</v>
      </c>
      <c r="M665" s="29">
        <v>1769.61</v>
      </c>
      <c r="N665" s="29">
        <v>0</v>
      </c>
      <c r="O665" s="29">
        <v>0</v>
      </c>
      <c r="P665" s="33">
        <v>95526.616303517862</v>
      </c>
    </row>
    <row r="666" spans="1:16" s="2" customFormat="1">
      <c r="A666" s="22">
        <v>315640</v>
      </c>
      <c r="B666" s="23">
        <v>564</v>
      </c>
      <c r="C666" s="24" t="s">
        <v>405</v>
      </c>
      <c r="D666" s="25">
        <v>0</v>
      </c>
      <c r="E666" s="25">
        <v>0</v>
      </c>
      <c r="F666" s="25">
        <v>0</v>
      </c>
      <c r="G666" s="25">
        <v>0</v>
      </c>
      <c r="H666" s="25">
        <v>0</v>
      </c>
      <c r="I666" s="25">
        <v>0</v>
      </c>
      <c r="J666" s="25">
        <v>0</v>
      </c>
      <c r="K666" s="25">
        <v>0</v>
      </c>
      <c r="L666" s="25">
        <v>0</v>
      </c>
      <c r="M666" s="25">
        <v>0</v>
      </c>
      <c r="N666" s="25">
        <v>0</v>
      </c>
      <c r="O666" s="25">
        <v>0</v>
      </c>
      <c r="P666" s="33">
        <v>0</v>
      </c>
    </row>
    <row r="667" spans="1:16" s="2" customFormat="1">
      <c r="A667" s="26">
        <v>315645</v>
      </c>
      <c r="B667" s="27">
        <v>834</v>
      </c>
      <c r="C667" s="28" t="s">
        <v>785</v>
      </c>
      <c r="D667" s="29">
        <v>31129.82</v>
      </c>
      <c r="E667" s="29">
        <v>22912.253603638801</v>
      </c>
      <c r="F667" s="29">
        <v>26374.36</v>
      </c>
      <c r="G667" s="29">
        <v>30233.94</v>
      </c>
      <c r="H667" s="29">
        <v>33135.29</v>
      </c>
      <c r="I667" s="29">
        <v>28849.01</v>
      </c>
      <c r="J667" s="29">
        <v>29420.74</v>
      </c>
      <c r="K667" s="29">
        <v>37747.980000000003</v>
      </c>
      <c r="L667" s="29">
        <v>31991.26</v>
      </c>
      <c r="M667" s="29">
        <v>24962.94</v>
      </c>
      <c r="N667" s="29">
        <v>19026.96</v>
      </c>
      <c r="O667" s="29">
        <v>22520.2</v>
      </c>
      <c r="P667" s="33">
        <v>338304.75360363885</v>
      </c>
    </row>
    <row r="668" spans="1:16" s="2" customFormat="1">
      <c r="A668" s="22">
        <v>315650</v>
      </c>
      <c r="B668" s="23">
        <v>565</v>
      </c>
      <c r="C668" s="24" t="s">
        <v>406</v>
      </c>
      <c r="D668" s="25">
        <v>13307.78</v>
      </c>
      <c r="E668" s="25">
        <v>9321.6603723608496</v>
      </c>
      <c r="F668" s="25">
        <v>10776.01</v>
      </c>
      <c r="G668" s="25">
        <v>12367.02</v>
      </c>
      <c r="H668" s="25">
        <v>13557.1</v>
      </c>
      <c r="I668" s="25">
        <v>11803.4</v>
      </c>
      <c r="J668" s="25">
        <v>11588.47</v>
      </c>
      <c r="K668" s="25">
        <v>14786.94</v>
      </c>
      <c r="L668" s="25">
        <v>12531.87</v>
      </c>
      <c r="M668" s="25">
        <v>14538.05</v>
      </c>
      <c r="N668" s="25">
        <v>11928.61</v>
      </c>
      <c r="O668" s="25">
        <v>14118.64</v>
      </c>
      <c r="P668" s="33">
        <v>150625.55037236086</v>
      </c>
    </row>
    <row r="669" spans="1:16" s="2" customFormat="1">
      <c r="A669" s="26">
        <v>315660</v>
      </c>
      <c r="B669" s="27">
        <v>566</v>
      </c>
      <c r="C669" s="28" t="s">
        <v>407</v>
      </c>
      <c r="D669" s="29">
        <v>0</v>
      </c>
      <c r="E669" s="29">
        <v>0</v>
      </c>
      <c r="F669" s="29">
        <v>0</v>
      </c>
      <c r="G669" s="29">
        <v>0</v>
      </c>
      <c r="H669" s="29">
        <v>0</v>
      </c>
      <c r="I669" s="29">
        <v>0</v>
      </c>
      <c r="J669" s="29">
        <v>0</v>
      </c>
      <c r="K669" s="29">
        <v>0</v>
      </c>
      <c r="L669" s="29">
        <v>0</v>
      </c>
      <c r="M669" s="29">
        <v>0</v>
      </c>
      <c r="N669" s="29">
        <v>0</v>
      </c>
      <c r="O669" s="29">
        <v>0</v>
      </c>
      <c r="P669" s="33">
        <v>0</v>
      </c>
    </row>
    <row r="670" spans="1:16" s="2" customFormat="1">
      <c r="A670" s="22">
        <v>315670</v>
      </c>
      <c r="B670" s="23">
        <v>567</v>
      </c>
      <c r="C670" s="24" t="s">
        <v>786</v>
      </c>
      <c r="D670" s="25">
        <v>14817.65</v>
      </c>
      <c r="E670" s="25">
        <v>10359.0835982686</v>
      </c>
      <c r="F670" s="25">
        <v>12000.58</v>
      </c>
      <c r="G670" s="25">
        <v>13685.97</v>
      </c>
      <c r="H670" s="25">
        <v>14982.68</v>
      </c>
      <c r="I670" s="25">
        <v>13044.57</v>
      </c>
      <c r="J670" s="25">
        <v>11656.79</v>
      </c>
      <c r="K670" s="25">
        <v>14657.09</v>
      </c>
      <c r="L670" s="25">
        <v>12421.82</v>
      </c>
      <c r="M670" s="25">
        <v>14392.84</v>
      </c>
      <c r="N670" s="25">
        <v>11807.36</v>
      </c>
      <c r="O670" s="25">
        <v>13975.13</v>
      </c>
      <c r="P670" s="33">
        <v>157801.56359826861</v>
      </c>
    </row>
    <row r="671" spans="1:16" s="2" customFormat="1">
      <c r="A671" s="26">
        <v>315680</v>
      </c>
      <c r="B671" s="27">
        <v>568</v>
      </c>
      <c r="C671" s="28" t="s">
        <v>787</v>
      </c>
      <c r="D671" s="29">
        <v>0</v>
      </c>
      <c r="E671" s="29">
        <v>0</v>
      </c>
      <c r="F671" s="29">
        <v>0</v>
      </c>
      <c r="G671" s="29">
        <v>0</v>
      </c>
      <c r="H671" s="29">
        <v>0</v>
      </c>
      <c r="I671" s="29">
        <v>0</v>
      </c>
      <c r="J671" s="29">
        <v>0</v>
      </c>
      <c r="K671" s="29">
        <v>0</v>
      </c>
      <c r="L671" s="29">
        <v>0</v>
      </c>
      <c r="M671" s="29">
        <v>0</v>
      </c>
      <c r="N671" s="29">
        <v>0</v>
      </c>
      <c r="O671" s="29">
        <v>0</v>
      </c>
      <c r="P671" s="33">
        <v>0</v>
      </c>
    </row>
    <row r="672" spans="1:16" s="2" customFormat="1">
      <c r="A672" s="22">
        <v>315690</v>
      </c>
      <c r="B672" s="23">
        <v>569</v>
      </c>
      <c r="C672" s="24" t="s">
        <v>408</v>
      </c>
      <c r="D672" s="25">
        <v>17450.64</v>
      </c>
      <c r="E672" s="25">
        <v>11339.130356470299</v>
      </c>
      <c r="F672" s="25">
        <v>13132.85</v>
      </c>
      <c r="G672" s="25">
        <v>15148.3</v>
      </c>
      <c r="H672" s="25">
        <v>16624</v>
      </c>
      <c r="I672" s="25">
        <v>14473.58</v>
      </c>
      <c r="J672" s="25">
        <v>16842.52</v>
      </c>
      <c r="K672" s="25">
        <v>21987.83</v>
      </c>
      <c r="L672" s="25">
        <v>18634.59</v>
      </c>
      <c r="M672" s="25">
        <v>25205.32</v>
      </c>
      <c r="N672" s="25">
        <v>21110.95</v>
      </c>
      <c r="O672" s="25">
        <v>24986.799999999999</v>
      </c>
      <c r="P672" s="33">
        <v>216936.5103564703</v>
      </c>
    </row>
    <row r="673" spans="1:16" s="2" customFormat="1">
      <c r="A673" s="26">
        <v>315700</v>
      </c>
      <c r="B673" s="27">
        <v>570</v>
      </c>
      <c r="C673" s="28" t="s">
        <v>409</v>
      </c>
      <c r="D673" s="29">
        <v>22323.61</v>
      </c>
      <c r="E673" s="29">
        <v>14829.8068921176</v>
      </c>
      <c r="F673" s="29">
        <v>17169.82</v>
      </c>
      <c r="G673" s="29">
        <v>11416.73</v>
      </c>
      <c r="H673" s="29">
        <v>10568.14</v>
      </c>
      <c r="I673" s="29">
        <v>9201.08</v>
      </c>
      <c r="J673" s="29">
        <v>9033.5400000000009</v>
      </c>
      <c r="K673" s="29">
        <v>11526.83</v>
      </c>
      <c r="L673" s="29">
        <v>9768.94</v>
      </c>
      <c r="M673" s="29">
        <v>11332.82</v>
      </c>
      <c r="N673" s="29">
        <v>9298.69</v>
      </c>
      <c r="O673" s="29">
        <v>11005.87</v>
      </c>
      <c r="P673" s="33">
        <v>147475.87689211761</v>
      </c>
    </row>
    <row r="674" spans="1:16" s="2" customFormat="1">
      <c r="A674" s="22">
        <v>315710</v>
      </c>
      <c r="B674" s="23">
        <v>571</v>
      </c>
      <c r="C674" s="24" t="s">
        <v>455</v>
      </c>
      <c r="D674" s="25">
        <v>8322.02</v>
      </c>
      <c r="E674" s="25">
        <v>5834.2761283195796</v>
      </c>
      <c r="F674" s="25">
        <v>6739.87</v>
      </c>
      <c r="G674" s="25">
        <v>7686.44</v>
      </c>
      <c r="H674" s="25">
        <v>8414.7000000000007</v>
      </c>
      <c r="I674" s="25">
        <v>7326.2</v>
      </c>
      <c r="J674" s="25">
        <v>7004.77</v>
      </c>
      <c r="K674" s="25">
        <v>8902.6299999999992</v>
      </c>
      <c r="L674" s="25">
        <v>7544.94</v>
      </c>
      <c r="M674" s="25">
        <v>8742.1299999999992</v>
      </c>
      <c r="N674" s="25">
        <v>7171.72</v>
      </c>
      <c r="O674" s="25">
        <v>8488.41</v>
      </c>
      <c r="P674" s="33">
        <v>92178.106128319574</v>
      </c>
    </row>
    <row r="675" spans="1:16" s="2" customFormat="1">
      <c r="A675" s="26">
        <v>315720</v>
      </c>
      <c r="B675" s="27">
        <v>572</v>
      </c>
      <c r="C675" s="28" t="s">
        <v>788</v>
      </c>
      <c r="D675" s="29">
        <v>63473.82</v>
      </c>
      <c r="E675" s="29">
        <v>44400.530934900802</v>
      </c>
      <c r="F675" s="29">
        <v>51406.42</v>
      </c>
      <c r="G675" s="29">
        <v>58626.080000000002</v>
      </c>
      <c r="H675" s="29">
        <v>64180.73</v>
      </c>
      <c r="I675" s="29">
        <v>55878.52</v>
      </c>
      <c r="J675" s="29">
        <v>68066.98</v>
      </c>
      <c r="K675" s="29">
        <v>89345.45</v>
      </c>
      <c r="L675" s="29">
        <v>75719.899999999994</v>
      </c>
      <c r="M675" s="29">
        <v>87734.66</v>
      </c>
      <c r="N675" s="29">
        <v>71974.3</v>
      </c>
      <c r="O675" s="29">
        <v>85188.39</v>
      </c>
      <c r="P675" s="33">
        <v>815995.78093490086</v>
      </c>
    </row>
    <row r="676" spans="1:16" s="2" customFormat="1">
      <c r="A676" s="22">
        <v>315725</v>
      </c>
      <c r="B676" s="23">
        <v>756</v>
      </c>
      <c r="C676" s="24" t="s">
        <v>789</v>
      </c>
      <c r="D676" s="25">
        <v>9392.4500000000007</v>
      </c>
      <c r="E676" s="25">
        <v>7619.4387725197203</v>
      </c>
      <c r="F676" s="25">
        <v>8769.61</v>
      </c>
      <c r="G676" s="25">
        <v>10156.74</v>
      </c>
      <c r="H676" s="25">
        <v>11155.82</v>
      </c>
      <c r="I676" s="25">
        <v>9712.74</v>
      </c>
      <c r="J676" s="25">
        <v>10874.74</v>
      </c>
      <c r="K676" s="25">
        <v>14128.83</v>
      </c>
      <c r="L676" s="25">
        <v>11974.12</v>
      </c>
      <c r="M676" s="25">
        <v>17159.47</v>
      </c>
      <c r="N676" s="25">
        <v>14471.02</v>
      </c>
      <c r="O676" s="25">
        <v>17127.82</v>
      </c>
      <c r="P676" s="33">
        <v>142542.79877251972</v>
      </c>
    </row>
    <row r="677" spans="1:16" s="2" customFormat="1">
      <c r="A677" s="26">
        <v>315727</v>
      </c>
      <c r="B677" s="27">
        <v>835</v>
      </c>
      <c r="C677" s="28" t="s">
        <v>790</v>
      </c>
      <c r="D677" s="29">
        <v>14012.04</v>
      </c>
      <c r="E677" s="29">
        <v>10865.644231815901</v>
      </c>
      <c r="F677" s="29">
        <v>12510.95</v>
      </c>
      <c r="G677" s="29">
        <v>14423.51</v>
      </c>
      <c r="H677" s="29">
        <v>15826.86</v>
      </c>
      <c r="I677" s="29">
        <v>13779.55</v>
      </c>
      <c r="J677" s="29">
        <v>13904.43</v>
      </c>
      <c r="K677" s="29">
        <v>17813.009999999998</v>
      </c>
      <c r="L677" s="29">
        <v>15096.45</v>
      </c>
      <c r="M677" s="29">
        <v>5387.37</v>
      </c>
      <c r="N677" s="29">
        <v>2967.88</v>
      </c>
      <c r="O677" s="29">
        <v>3512.77</v>
      </c>
      <c r="P677" s="33">
        <v>140100.46423181589</v>
      </c>
    </row>
    <row r="678" spans="1:16" s="2" customFormat="1">
      <c r="A678" s="22">
        <v>315730</v>
      </c>
      <c r="B678" s="23">
        <v>573</v>
      </c>
      <c r="C678" s="24" t="s">
        <v>791</v>
      </c>
      <c r="D678" s="25">
        <v>0</v>
      </c>
      <c r="E678" s="25">
        <v>0</v>
      </c>
      <c r="F678" s="25">
        <v>0</v>
      </c>
      <c r="G678" s="25">
        <v>9218.48</v>
      </c>
      <c r="H678" s="25">
        <v>12271.4</v>
      </c>
      <c r="I678" s="25">
        <v>10684.01</v>
      </c>
      <c r="J678" s="25">
        <v>11962.21</v>
      </c>
      <c r="K678" s="25">
        <v>15541.71</v>
      </c>
      <c r="L678" s="25">
        <v>13171.53</v>
      </c>
      <c r="M678" s="25">
        <v>1946.57</v>
      </c>
      <c r="N678" s="25">
        <v>0</v>
      </c>
      <c r="O678" s="25">
        <v>0</v>
      </c>
      <c r="P678" s="33">
        <v>74795.91</v>
      </c>
    </row>
    <row r="679" spans="1:16" s="2" customFormat="1">
      <c r="A679" s="26">
        <v>315733</v>
      </c>
      <c r="B679" s="27">
        <v>836</v>
      </c>
      <c r="C679" s="28" t="s">
        <v>544</v>
      </c>
      <c r="D679" s="29">
        <v>61410.05</v>
      </c>
      <c r="E679" s="29">
        <v>42369.1990400012</v>
      </c>
      <c r="F679" s="29">
        <v>48825.78</v>
      </c>
      <c r="G679" s="29">
        <v>56676.54</v>
      </c>
      <c r="H679" s="29">
        <v>62281.38</v>
      </c>
      <c r="I679" s="29">
        <v>54224.87</v>
      </c>
      <c r="J679" s="29">
        <v>53939.360000000001</v>
      </c>
      <c r="K679" s="29">
        <v>68959.27</v>
      </c>
      <c r="L679" s="29">
        <v>58442.7</v>
      </c>
      <c r="M679" s="29">
        <v>71329.929999999993</v>
      </c>
      <c r="N679" s="29">
        <v>58949.89</v>
      </c>
      <c r="O679" s="29">
        <v>69772.759999999995</v>
      </c>
      <c r="P679" s="33">
        <v>707181.72904000117</v>
      </c>
    </row>
    <row r="680" spans="1:16" s="2" customFormat="1">
      <c r="A680" s="22">
        <v>315737</v>
      </c>
      <c r="B680" s="23">
        <v>837</v>
      </c>
      <c r="C680" s="24" t="s">
        <v>545</v>
      </c>
      <c r="D680" s="25">
        <v>7510.37</v>
      </c>
      <c r="E680" s="25">
        <v>5277.5206452708699</v>
      </c>
      <c r="F680" s="25">
        <v>6082.28</v>
      </c>
      <c r="G680" s="25">
        <v>6980.29</v>
      </c>
      <c r="H680" s="25">
        <v>7652.01</v>
      </c>
      <c r="I680" s="25">
        <v>6662.17</v>
      </c>
      <c r="J680" s="25">
        <v>6540.86</v>
      </c>
      <c r="K680" s="25">
        <v>8346.16</v>
      </c>
      <c r="L680" s="25">
        <v>7073.34</v>
      </c>
      <c r="M680" s="25">
        <v>8205.69</v>
      </c>
      <c r="N680" s="25">
        <v>6732.84</v>
      </c>
      <c r="O680" s="25">
        <v>7968.96</v>
      </c>
      <c r="P680" s="33">
        <v>85032.490645270867</v>
      </c>
    </row>
    <row r="681" spans="1:16" s="2" customFormat="1">
      <c r="A681" s="26">
        <v>315740</v>
      </c>
      <c r="B681" s="27">
        <v>574</v>
      </c>
      <c r="C681" s="28" t="s">
        <v>546</v>
      </c>
      <c r="D681" s="29">
        <v>10331.69</v>
      </c>
      <c r="E681" s="29">
        <v>8301.9442900100294</v>
      </c>
      <c r="F681" s="29">
        <v>9646.57</v>
      </c>
      <c r="G681" s="29">
        <v>11172.41</v>
      </c>
      <c r="H681" s="29">
        <v>12271.4</v>
      </c>
      <c r="I681" s="29">
        <v>10684.01</v>
      </c>
      <c r="J681" s="29">
        <v>1351.25</v>
      </c>
      <c r="K681" s="29">
        <v>0</v>
      </c>
      <c r="L681" s="29">
        <v>0</v>
      </c>
      <c r="M681" s="29">
        <v>0</v>
      </c>
      <c r="N681" s="29">
        <v>0</v>
      </c>
      <c r="O681" s="29">
        <v>0</v>
      </c>
      <c r="P681" s="33">
        <v>63759.274290010027</v>
      </c>
    </row>
    <row r="682" spans="1:16" s="2" customFormat="1">
      <c r="A682" s="22">
        <v>315750</v>
      </c>
      <c r="B682" s="23">
        <v>575</v>
      </c>
      <c r="C682" s="24" t="s">
        <v>792</v>
      </c>
      <c r="D682" s="25">
        <v>17034.669999999998</v>
      </c>
      <c r="E682" s="25">
        <v>12974.3097096085</v>
      </c>
      <c r="F682" s="25">
        <v>14958.93</v>
      </c>
      <c r="G682" s="25">
        <v>17215.29</v>
      </c>
      <c r="H682" s="25">
        <v>18883.16</v>
      </c>
      <c r="I682" s="25">
        <v>16440.490000000002</v>
      </c>
      <c r="J682" s="25">
        <v>2079.29</v>
      </c>
      <c r="K682" s="25">
        <v>0</v>
      </c>
      <c r="L682" s="25">
        <v>0</v>
      </c>
      <c r="M682" s="25">
        <v>0</v>
      </c>
      <c r="N682" s="25">
        <v>0</v>
      </c>
      <c r="O682" s="25">
        <v>0</v>
      </c>
      <c r="P682" s="33">
        <v>99586.139709608498</v>
      </c>
    </row>
    <row r="683" spans="1:16" s="2" customFormat="1">
      <c r="A683" s="26">
        <v>315760</v>
      </c>
      <c r="B683" s="27">
        <v>576</v>
      </c>
      <c r="C683" s="28" t="s">
        <v>793</v>
      </c>
      <c r="D683" s="29">
        <v>13.59</v>
      </c>
      <c r="E683" s="29">
        <v>9.5062620486471694</v>
      </c>
      <c r="F683" s="29">
        <v>11.01</v>
      </c>
      <c r="G683" s="29">
        <v>12.63</v>
      </c>
      <c r="H683" s="29">
        <v>13.85</v>
      </c>
      <c r="I683" s="29">
        <v>12.06</v>
      </c>
      <c r="J683" s="29">
        <v>11.84</v>
      </c>
      <c r="K683" s="29">
        <v>15.11</v>
      </c>
      <c r="L683" s="29">
        <v>12.8</v>
      </c>
      <c r="M683" s="29">
        <v>14.85</v>
      </c>
      <c r="N683" s="29">
        <v>12.19</v>
      </c>
      <c r="O683" s="29">
        <v>14.42</v>
      </c>
      <c r="P683" s="33">
        <v>153.85626204864715</v>
      </c>
    </row>
    <row r="684" spans="1:16" s="2" customFormat="1">
      <c r="A684" s="22">
        <v>315765</v>
      </c>
      <c r="B684" s="23">
        <v>838</v>
      </c>
      <c r="C684" s="24" t="s">
        <v>547</v>
      </c>
      <c r="D684" s="25">
        <v>39627.21</v>
      </c>
      <c r="E684" s="25">
        <v>28832.070673935599</v>
      </c>
      <c r="F684" s="25">
        <v>33256.25</v>
      </c>
      <c r="G684" s="25">
        <v>38082.35</v>
      </c>
      <c r="H684" s="25">
        <v>41727.31</v>
      </c>
      <c r="I684" s="25">
        <v>36329.599999999999</v>
      </c>
      <c r="J684" s="25">
        <v>25013.58</v>
      </c>
      <c r="K684" s="25">
        <v>29907.14</v>
      </c>
      <c r="L684" s="25">
        <v>25346.18</v>
      </c>
      <c r="M684" s="25">
        <v>29367.95</v>
      </c>
      <c r="N684" s="25">
        <v>24092.39</v>
      </c>
      <c r="O684" s="25">
        <v>28515.62</v>
      </c>
      <c r="P684" s="33">
        <v>380097.65067393566</v>
      </c>
    </row>
    <row r="685" spans="1:16" s="2" customFormat="1">
      <c r="A685" s="26">
        <v>315770</v>
      </c>
      <c r="B685" s="27">
        <v>577</v>
      </c>
      <c r="C685" s="28" t="s">
        <v>548</v>
      </c>
      <c r="D685" s="29">
        <v>11950.89</v>
      </c>
      <c r="E685" s="29">
        <v>7576.3107665970401</v>
      </c>
      <c r="F685" s="29">
        <v>8769.61</v>
      </c>
      <c r="G685" s="29">
        <v>10156.74</v>
      </c>
      <c r="H685" s="29">
        <v>11155.82</v>
      </c>
      <c r="I685" s="29">
        <v>9712.74</v>
      </c>
      <c r="J685" s="29">
        <v>10874.74</v>
      </c>
      <c r="K685" s="29">
        <v>14128.83</v>
      </c>
      <c r="L685" s="29">
        <v>11974.12</v>
      </c>
      <c r="M685" s="29">
        <v>17159.47</v>
      </c>
      <c r="N685" s="29">
        <v>14471.02</v>
      </c>
      <c r="O685" s="29">
        <v>17127.82</v>
      </c>
      <c r="P685" s="33">
        <v>145058.11076659703</v>
      </c>
    </row>
    <row r="686" spans="1:16" s="2" customFormat="1">
      <c r="A686" s="22">
        <v>315780</v>
      </c>
      <c r="B686" s="23">
        <v>578</v>
      </c>
      <c r="C686" s="24" t="s">
        <v>549</v>
      </c>
      <c r="D686" s="25">
        <v>25560.38</v>
      </c>
      <c r="E686" s="25">
        <v>17087.4291615279</v>
      </c>
      <c r="F686" s="25">
        <v>19791.71</v>
      </c>
      <c r="G686" s="25">
        <v>22726.81</v>
      </c>
      <c r="H686" s="25">
        <v>24916.87</v>
      </c>
      <c r="I686" s="25">
        <v>21693.71</v>
      </c>
      <c r="J686" s="25">
        <v>21581.08</v>
      </c>
      <c r="K686" s="25">
        <v>27590.84</v>
      </c>
      <c r="L686" s="25">
        <v>23383.119999999999</v>
      </c>
      <c r="M686" s="25">
        <v>30378.78</v>
      </c>
      <c r="N686" s="25">
        <v>25315.66</v>
      </c>
      <c r="O686" s="25">
        <v>29963.47</v>
      </c>
      <c r="P686" s="33">
        <v>289989.85916152789</v>
      </c>
    </row>
    <row r="687" spans="1:16" s="2" customFormat="1">
      <c r="A687" s="26">
        <v>315790</v>
      </c>
      <c r="B687" s="27">
        <v>579</v>
      </c>
      <c r="C687" s="28" t="s">
        <v>550</v>
      </c>
      <c r="D687" s="29">
        <v>0</v>
      </c>
      <c r="E687" s="29">
        <v>0</v>
      </c>
      <c r="F687" s="29">
        <v>0</v>
      </c>
      <c r="G687" s="29">
        <v>0</v>
      </c>
      <c r="H687" s="29">
        <v>0</v>
      </c>
      <c r="I687" s="29">
        <v>0</v>
      </c>
      <c r="J687" s="29">
        <v>0</v>
      </c>
      <c r="K687" s="29">
        <v>0</v>
      </c>
      <c r="L687" s="29">
        <v>0</v>
      </c>
      <c r="M687" s="29">
        <v>0</v>
      </c>
      <c r="N687" s="29">
        <v>0</v>
      </c>
      <c r="O687" s="29">
        <v>0</v>
      </c>
      <c r="P687" s="33">
        <v>0</v>
      </c>
    </row>
    <row r="688" spans="1:16" s="2" customFormat="1">
      <c r="A688" s="22">
        <v>315800</v>
      </c>
      <c r="B688" s="23">
        <v>580</v>
      </c>
      <c r="C688" s="24" t="s">
        <v>794</v>
      </c>
      <c r="D688" s="25">
        <v>11950.89</v>
      </c>
      <c r="E688" s="25">
        <v>7596.7421707925796</v>
      </c>
      <c r="F688" s="25">
        <v>8769.61</v>
      </c>
      <c r="G688" s="25">
        <v>10156.74</v>
      </c>
      <c r="H688" s="25">
        <v>11155.82</v>
      </c>
      <c r="I688" s="25">
        <v>9712.74</v>
      </c>
      <c r="J688" s="25">
        <v>10874.74</v>
      </c>
      <c r="K688" s="25">
        <v>14128.83</v>
      </c>
      <c r="L688" s="25">
        <v>11974.12</v>
      </c>
      <c r="M688" s="25">
        <v>17159.47</v>
      </c>
      <c r="N688" s="25">
        <v>14471.02</v>
      </c>
      <c r="O688" s="25">
        <v>17127.82</v>
      </c>
      <c r="P688" s="33">
        <v>145078.54217079259</v>
      </c>
    </row>
    <row r="689" spans="1:16" s="2" customFormat="1">
      <c r="A689" s="26">
        <v>315810</v>
      </c>
      <c r="B689" s="27">
        <v>581</v>
      </c>
      <c r="C689" s="28" t="s">
        <v>551</v>
      </c>
      <c r="D689" s="29">
        <v>28487.86</v>
      </c>
      <c r="E689" s="29">
        <v>19996.189914503</v>
      </c>
      <c r="F689" s="29">
        <v>23071.85</v>
      </c>
      <c r="G689" s="29">
        <v>26312.13</v>
      </c>
      <c r="H689" s="29">
        <v>28805.13</v>
      </c>
      <c r="I689" s="29">
        <v>25078.99</v>
      </c>
      <c r="J689" s="29">
        <v>23863.74</v>
      </c>
      <c r="K689" s="29">
        <v>30307.1</v>
      </c>
      <c r="L689" s="29">
        <v>25685.14</v>
      </c>
      <c r="M689" s="29">
        <v>29760.7</v>
      </c>
      <c r="N689" s="29">
        <v>24414.59</v>
      </c>
      <c r="O689" s="29">
        <v>28896.97</v>
      </c>
      <c r="P689" s="33">
        <v>314680.38991450309</v>
      </c>
    </row>
    <row r="690" spans="1:16" s="2" customFormat="1">
      <c r="A690" s="22">
        <v>315820</v>
      </c>
      <c r="B690" s="23">
        <v>582</v>
      </c>
      <c r="C690" s="24" t="s">
        <v>795</v>
      </c>
      <c r="D690" s="25">
        <v>0</v>
      </c>
      <c r="E690" s="25">
        <v>0</v>
      </c>
      <c r="F690" s="25">
        <v>0</v>
      </c>
      <c r="G690" s="25">
        <v>0</v>
      </c>
      <c r="H690" s="25">
        <v>0</v>
      </c>
      <c r="I690" s="25">
        <v>0</v>
      </c>
      <c r="J690" s="25">
        <v>0</v>
      </c>
      <c r="K690" s="25">
        <v>0</v>
      </c>
      <c r="L690" s="25">
        <v>0</v>
      </c>
      <c r="M690" s="25">
        <v>0</v>
      </c>
      <c r="N690" s="25">
        <v>0</v>
      </c>
      <c r="O690" s="25">
        <v>0</v>
      </c>
      <c r="P690" s="33">
        <v>0</v>
      </c>
    </row>
    <row r="691" spans="1:16" s="2" customFormat="1">
      <c r="A691" s="26">
        <v>315830</v>
      </c>
      <c r="B691" s="27">
        <v>583</v>
      </c>
      <c r="C691" s="28" t="s">
        <v>456</v>
      </c>
      <c r="D691" s="29">
        <v>18784.900000000001</v>
      </c>
      <c r="E691" s="29">
        <v>15146.3288390544</v>
      </c>
      <c r="F691" s="29">
        <v>17539.23</v>
      </c>
      <c r="G691" s="29">
        <v>20313.47</v>
      </c>
      <c r="H691" s="29">
        <v>22311.64</v>
      </c>
      <c r="I691" s="29">
        <v>19425.48</v>
      </c>
      <c r="J691" s="29">
        <v>21749.47</v>
      </c>
      <c r="K691" s="29">
        <v>28257.65</v>
      </c>
      <c r="L691" s="29">
        <v>23948.240000000002</v>
      </c>
      <c r="M691" s="29">
        <v>34318.94</v>
      </c>
      <c r="N691" s="29">
        <v>28942.05</v>
      </c>
      <c r="O691" s="29">
        <v>34255.65</v>
      </c>
      <c r="P691" s="33">
        <v>284993.04883905436</v>
      </c>
    </row>
    <row r="692" spans="1:16" s="2" customFormat="1">
      <c r="A692" s="22">
        <v>315840</v>
      </c>
      <c r="B692" s="23">
        <v>584</v>
      </c>
      <c r="C692" s="24" t="s">
        <v>492</v>
      </c>
      <c r="D692" s="25">
        <v>16418.34</v>
      </c>
      <c r="E692" s="25">
        <v>12557.5056251762</v>
      </c>
      <c r="F692" s="25">
        <v>14459.77</v>
      </c>
      <c r="G692" s="25">
        <v>16646.03</v>
      </c>
      <c r="H692" s="25">
        <v>18259.96</v>
      </c>
      <c r="I692" s="25">
        <v>15897.91</v>
      </c>
      <c r="J692" s="25">
        <v>16401.89</v>
      </c>
      <c r="K692" s="25">
        <v>21078.59</v>
      </c>
      <c r="L692" s="25">
        <v>17864.02</v>
      </c>
      <c r="M692" s="25">
        <v>8594.07</v>
      </c>
      <c r="N692" s="25">
        <v>5598.54</v>
      </c>
      <c r="O692" s="25">
        <v>6626.4</v>
      </c>
      <c r="P692" s="33">
        <v>170403.0256251762</v>
      </c>
    </row>
    <row r="693" spans="1:16" s="2" customFormat="1">
      <c r="A693" s="26">
        <v>315850</v>
      </c>
      <c r="B693" s="27">
        <v>585</v>
      </c>
      <c r="C693" s="28" t="s">
        <v>493</v>
      </c>
      <c r="D693" s="29">
        <v>9576.92</v>
      </c>
      <c r="E693" s="29">
        <v>7729.6503914967498</v>
      </c>
      <c r="F693" s="29">
        <v>8919.01</v>
      </c>
      <c r="G693" s="29">
        <v>10328.19</v>
      </c>
      <c r="H693" s="29">
        <v>11343.77</v>
      </c>
      <c r="I693" s="29">
        <v>9876.3799999999992</v>
      </c>
      <c r="J693" s="29">
        <v>11035.39</v>
      </c>
      <c r="K693" s="29">
        <v>14333.82</v>
      </c>
      <c r="L693" s="29">
        <v>12147.86</v>
      </c>
      <c r="M693" s="29">
        <v>17361.02</v>
      </c>
      <c r="N693" s="29">
        <v>14636.4</v>
      </c>
      <c r="O693" s="29">
        <v>17323.560000000001</v>
      </c>
      <c r="P693" s="33">
        <v>144611.97039149675</v>
      </c>
    </row>
    <row r="694" spans="1:16" s="2" customFormat="1">
      <c r="A694" s="22">
        <v>315860</v>
      </c>
      <c r="B694" s="23">
        <v>586</v>
      </c>
      <c r="C694" s="24" t="s">
        <v>516</v>
      </c>
      <c r="D694" s="25">
        <v>29716.77</v>
      </c>
      <c r="E694" s="25">
        <v>21934.764463003001</v>
      </c>
      <c r="F694" s="25">
        <v>25229.95</v>
      </c>
      <c r="G694" s="25">
        <v>28928.81</v>
      </c>
      <c r="H694" s="25">
        <v>31706.49</v>
      </c>
      <c r="I694" s="25">
        <v>27605.05</v>
      </c>
      <c r="J694" s="25">
        <v>17217.2</v>
      </c>
      <c r="K694" s="25">
        <v>20104.09</v>
      </c>
      <c r="L694" s="25">
        <v>17038.13</v>
      </c>
      <c r="M694" s="25">
        <v>19741.63</v>
      </c>
      <c r="N694" s="25">
        <v>16195.31</v>
      </c>
      <c r="O694" s="25">
        <v>19168.689999999999</v>
      </c>
      <c r="P694" s="33">
        <v>274586.88446300296</v>
      </c>
    </row>
    <row r="695" spans="1:16" s="2" customFormat="1">
      <c r="A695" s="26">
        <v>315870</v>
      </c>
      <c r="B695" s="27">
        <v>587</v>
      </c>
      <c r="C695" s="28" t="s">
        <v>796</v>
      </c>
      <c r="D695" s="29">
        <v>9392.4500000000007</v>
      </c>
      <c r="E695" s="29">
        <v>7573.1622642985103</v>
      </c>
      <c r="F695" s="29">
        <v>8769.61</v>
      </c>
      <c r="G695" s="29">
        <v>10156.74</v>
      </c>
      <c r="H695" s="29">
        <v>11155.82</v>
      </c>
      <c r="I695" s="29">
        <v>9712.74</v>
      </c>
      <c r="J695" s="29">
        <v>10874.74</v>
      </c>
      <c r="K695" s="29">
        <v>14128.83</v>
      </c>
      <c r="L695" s="29">
        <v>11974.12</v>
      </c>
      <c r="M695" s="29">
        <v>1769.61</v>
      </c>
      <c r="N695" s="29">
        <v>0</v>
      </c>
      <c r="O695" s="29">
        <v>0</v>
      </c>
      <c r="P695" s="33">
        <v>95507.822264298506</v>
      </c>
    </row>
    <row r="696" spans="1:16" s="2" customFormat="1">
      <c r="A696" s="22">
        <v>315880</v>
      </c>
      <c r="B696" s="23">
        <v>588</v>
      </c>
      <c r="C696" s="24" t="s">
        <v>797</v>
      </c>
      <c r="D696" s="25">
        <v>11950.89</v>
      </c>
      <c r="E696" s="25">
        <v>7573.1681285699497</v>
      </c>
      <c r="F696" s="25">
        <v>8769.61</v>
      </c>
      <c r="G696" s="25">
        <v>10156.74</v>
      </c>
      <c r="H696" s="25">
        <v>11155.82</v>
      </c>
      <c r="I696" s="25">
        <v>9712.74</v>
      </c>
      <c r="J696" s="25">
        <v>10874.74</v>
      </c>
      <c r="K696" s="25">
        <v>14128.83</v>
      </c>
      <c r="L696" s="25">
        <v>11974.12</v>
      </c>
      <c r="M696" s="25">
        <v>17159.47</v>
      </c>
      <c r="N696" s="25">
        <v>14471.02</v>
      </c>
      <c r="O696" s="25">
        <v>17127.82</v>
      </c>
      <c r="P696" s="33">
        <v>145054.96812856995</v>
      </c>
    </row>
    <row r="697" spans="1:16" s="2" customFormat="1">
      <c r="A697" s="26">
        <v>315890</v>
      </c>
      <c r="B697" s="27">
        <v>589</v>
      </c>
      <c r="C697" s="28" t="s">
        <v>798</v>
      </c>
      <c r="D697" s="29">
        <v>13145.98</v>
      </c>
      <c r="E697" s="29">
        <v>8340.5732408136992</v>
      </c>
      <c r="F697" s="29">
        <v>9646.57</v>
      </c>
      <c r="G697" s="29">
        <v>11172.41</v>
      </c>
      <c r="H697" s="29">
        <v>12271.4</v>
      </c>
      <c r="I697" s="29">
        <v>10684.01</v>
      </c>
      <c r="J697" s="29">
        <v>11962.21</v>
      </c>
      <c r="K697" s="29">
        <v>15541.71</v>
      </c>
      <c r="L697" s="29">
        <v>13171.53</v>
      </c>
      <c r="M697" s="29">
        <v>18875.419999999998</v>
      </c>
      <c r="N697" s="29">
        <v>15918.12</v>
      </c>
      <c r="O697" s="29">
        <v>18840.61</v>
      </c>
      <c r="P697" s="33">
        <v>159570.54324081371</v>
      </c>
    </row>
    <row r="698" spans="1:16" s="2" customFormat="1">
      <c r="A698" s="22">
        <v>315895</v>
      </c>
      <c r="B698" s="23">
        <v>758</v>
      </c>
      <c r="C698" s="24" t="s">
        <v>799</v>
      </c>
      <c r="D698" s="25">
        <v>67124.259999999995</v>
      </c>
      <c r="E698" s="25">
        <v>46962.876137521402</v>
      </c>
      <c r="F698" s="25">
        <v>54362.85</v>
      </c>
      <c r="G698" s="25">
        <v>61997.72</v>
      </c>
      <c r="H698" s="25">
        <v>67871.83</v>
      </c>
      <c r="I698" s="25">
        <v>59092.15</v>
      </c>
      <c r="J698" s="25">
        <v>53884.84</v>
      </c>
      <c r="K698" s="25">
        <v>67977.789999999994</v>
      </c>
      <c r="L698" s="25">
        <v>57610.89</v>
      </c>
      <c r="M698" s="25">
        <v>66752.23</v>
      </c>
      <c r="N698" s="25">
        <v>54761.09</v>
      </c>
      <c r="O698" s="25">
        <v>64814.92</v>
      </c>
      <c r="P698" s="33">
        <v>723213.4461375213</v>
      </c>
    </row>
    <row r="699" spans="1:16" s="2" customFormat="1">
      <c r="A699" s="26">
        <v>315900</v>
      </c>
      <c r="B699" s="27">
        <v>590</v>
      </c>
      <c r="C699" s="28" t="s">
        <v>517</v>
      </c>
      <c r="D699" s="29">
        <v>98750.9</v>
      </c>
      <c r="E699" s="29">
        <v>70266.9092405704</v>
      </c>
      <c r="F699" s="29">
        <v>81139.570000000007</v>
      </c>
      <c r="G699" s="29">
        <v>92690.54</v>
      </c>
      <c r="H699" s="29">
        <v>101509.46</v>
      </c>
      <c r="I699" s="29">
        <v>88378.53</v>
      </c>
      <c r="J699" s="29">
        <v>87582.91</v>
      </c>
      <c r="K699" s="29">
        <v>111909.68</v>
      </c>
      <c r="L699" s="29">
        <v>94842.99</v>
      </c>
      <c r="M699" s="29">
        <v>113177.45</v>
      </c>
      <c r="N699" s="29">
        <v>93240.66</v>
      </c>
      <c r="O699" s="29">
        <v>110359.14</v>
      </c>
      <c r="P699" s="33">
        <v>1143848.7392405705</v>
      </c>
    </row>
    <row r="700" spans="1:16" s="2" customFormat="1">
      <c r="A700" s="22">
        <v>315910</v>
      </c>
      <c r="B700" s="23">
        <v>591</v>
      </c>
      <c r="C700" s="24" t="s">
        <v>527</v>
      </c>
      <c r="D700" s="25">
        <v>10611.3</v>
      </c>
      <c r="E700" s="25">
        <v>8566.7593328286202</v>
      </c>
      <c r="F700" s="25">
        <v>9873.02</v>
      </c>
      <c r="G700" s="25">
        <v>11430.66</v>
      </c>
      <c r="H700" s="25">
        <v>12554.12</v>
      </c>
      <c r="I700" s="25">
        <v>10930.16</v>
      </c>
      <c r="J700" s="25">
        <v>1571.21</v>
      </c>
      <c r="K700" s="25">
        <v>276.57</v>
      </c>
      <c r="L700" s="25">
        <v>234.4</v>
      </c>
      <c r="M700" s="25">
        <v>271.58999999999997</v>
      </c>
      <c r="N700" s="25">
        <v>222.8</v>
      </c>
      <c r="O700" s="25">
        <v>263.70999999999998</v>
      </c>
      <c r="P700" s="33">
        <v>66806.299332828639</v>
      </c>
    </row>
    <row r="701" spans="1:16" s="2" customFormat="1">
      <c r="A701" s="26">
        <v>315920</v>
      </c>
      <c r="B701" s="27">
        <v>592</v>
      </c>
      <c r="C701" s="28" t="s">
        <v>552</v>
      </c>
      <c r="D701" s="29">
        <v>10382.16</v>
      </c>
      <c r="E701" s="29">
        <v>8354.4444045393702</v>
      </c>
      <c r="F701" s="29">
        <v>9687.4500000000007</v>
      </c>
      <c r="G701" s="29">
        <v>11219.02</v>
      </c>
      <c r="H701" s="29">
        <v>12322.43</v>
      </c>
      <c r="I701" s="29">
        <v>10728.44</v>
      </c>
      <c r="J701" s="29">
        <v>1390.95</v>
      </c>
      <c r="K701" s="29">
        <v>49.92</v>
      </c>
      <c r="L701" s="29">
        <v>42.31</v>
      </c>
      <c r="M701" s="29">
        <v>49.02</v>
      </c>
      <c r="N701" s="29">
        <v>40.21</v>
      </c>
      <c r="O701" s="29">
        <v>47.6</v>
      </c>
      <c r="P701" s="33">
        <v>64313.954404539363</v>
      </c>
    </row>
    <row r="702" spans="1:16" s="2" customFormat="1">
      <c r="A702" s="22">
        <v>315930</v>
      </c>
      <c r="B702" s="23">
        <v>595</v>
      </c>
      <c r="C702" s="24" t="s">
        <v>800</v>
      </c>
      <c r="D702" s="25">
        <v>16084.12</v>
      </c>
      <c r="E702" s="25">
        <v>10504.010932753201</v>
      </c>
      <c r="F702" s="25">
        <v>12117.04</v>
      </c>
      <c r="G702" s="25">
        <v>13974.29</v>
      </c>
      <c r="H702" s="25">
        <v>15335.07</v>
      </c>
      <c r="I702" s="25">
        <v>13351.38</v>
      </c>
      <c r="J702" s="25">
        <v>17993.55</v>
      </c>
      <c r="K702" s="25">
        <v>23881.59</v>
      </c>
      <c r="L702" s="25">
        <v>20239.55</v>
      </c>
      <c r="M702" s="25">
        <v>26736.41</v>
      </c>
      <c r="N702" s="25">
        <v>22327.59</v>
      </c>
      <c r="O702" s="25">
        <v>26426.82</v>
      </c>
      <c r="P702" s="33">
        <v>218971.42093275322</v>
      </c>
    </row>
    <row r="703" spans="1:16" s="2" customFormat="1">
      <c r="A703" s="26">
        <v>315935</v>
      </c>
      <c r="B703" s="27">
        <v>757</v>
      </c>
      <c r="C703" s="28" t="s">
        <v>553</v>
      </c>
      <c r="D703" s="29">
        <v>11950.89</v>
      </c>
      <c r="E703" s="29">
        <v>7614.8939207304202</v>
      </c>
      <c r="F703" s="29">
        <v>8769.61</v>
      </c>
      <c r="G703" s="29">
        <v>10156.74</v>
      </c>
      <c r="H703" s="29">
        <v>11155.82</v>
      </c>
      <c r="I703" s="29">
        <v>9712.74</v>
      </c>
      <c r="J703" s="29">
        <v>10874.74</v>
      </c>
      <c r="K703" s="29">
        <v>14128.83</v>
      </c>
      <c r="L703" s="29">
        <v>11974.12</v>
      </c>
      <c r="M703" s="29">
        <v>17159.47</v>
      </c>
      <c r="N703" s="29">
        <v>14471.02</v>
      </c>
      <c r="O703" s="29">
        <v>17127.82</v>
      </c>
      <c r="P703" s="33">
        <v>145096.69392073041</v>
      </c>
    </row>
    <row r="704" spans="1:16" s="2" customFormat="1">
      <c r="A704" s="22">
        <v>315940</v>
      </c>
      <c r="B704" s="23">
        <v>593</v>
      </c>
      <c r="C704" s="24" t="s">
        <v>554</v>
      </c>
      <c r="D704" s="25">
        <v>10997.33</v>
      </c>
      <c r="E704" s="25">
        <v>8665.9999948568002</v>
      </c>
      <c r="F704" s="25">
        <v>10069.379999999999</v>
      </c>
      <c r="G704" s="25">
        <v>11639.04</v>
      </c>
      <c r="H704" s="25">
        <v>12778.57</v>
      </c>
      <c r="I704" s="25">
        <v>11125.58</v>
      </c>
      <c r="J704" s="25">
        <v>12118.58</v>
      </c>
      <c r="K704" s="25">
        <v>15688.94</v>
      </c>
      <c r="L704" s="25">
        <v>13296.32</v>
      </c>
      <c r="M704" s="25">
        <v>18691.46</v>
      </c>
      <c r="N704" s="25">
        <v>15727.81</v>
      </c>
      <c r="O704" s="25">
        <v>18615.349999999999</v>
      </c>
      <c r="P704" s="33">
        <v>159414.35999485679</v>
      </c>
    </row>
    <row r="705" spans="1:16" s="2" customFormat="1">
      <c r="A705" s="26">
        <v>315950</v>
      </c>
      <c r="B705" s="27">
        <v>594</v>
      </c>
      <c r="C705" s="28" t="s">
        <v>555</v>
      </c>
      <c r="D705" s="29">
        <v>15066.49</v>
      </c>
      <c r="E705" s="29">
        <v>10574.4829258304</v>
      </c>
      <c r="F705" s="29">
        <v>12202.11</v>
      </c>
      <c r="G705" s="29">
        <v>13915.81</v>
      </c>
      <c r="H705" s="29">
        <v>15234.29</v>
      </c>
      <c r="I705" s="29">
        <v>13263.63</v>
      </c>
      <c r="J705" s="29">
        <v>9308.7900000000009</v>
      </c>
      <c r="K705" s="29">
        <v>11177.42</v>
      </c>
      <c r="L705" s="29">
        <v>9472.82</v>
      </c>
      <c r="M705" s="29">
        <v>10975.91</v>
      </c>
      <c r="N705" s="29">
        <v>9004.23</v>
      </c>
      <c r="O705" s="29">
        <v>10657.36</v>
      </c>
      <c r="P705" s="33">
        <v>140853.34292583039</v>
      </c>
    </row>
    <row r="706" spans="1:16" s="2" customFormat="1">
      <c r="A706" s="22">
        <v>315960</v>
      </c>
      <c r="B706" s="23">
        <v>596</v>
      </c>
      <c r="C706" s="24" t="s">
        <v>801</v>
      </c>
      <c r="D706" s="25">
        <v>25096.880000000001</v>
      </c>
      <c r="E706" s="25">
        <v>15880.3572164536</v>
      </c>
      <c r="F706" s="25">
        <v>18416.189999999999</v>
      </c>
      <c r="G706" s="25">
        <v>21329.14</v>
      </c>
      <c r="H706" s="25">
        <v>23427.22</v>
      </c>
      <c r="I706" s="25">
        <v>20396.75</v>
      </c>
      <c r="J706" s="25">
        <v>22836.95</v>
      </c>
      <c r="K706" s="25">
        <v>29670.53</v>
      </c>
      <c r="L706" s="25">
        <v>25145.66</v>
      </c>
      <c r="M706" s="25">
        <v>36034.879999999997</v>
      </c>
      <c r="N706" s="25">
        <v>30389.15</v>
      </c>
      <c r="O706" s="25">
        <v>35968.43</v>
      </c>
      <c r="P706" s="33">
        <v>304592.13721645362</v>
      </c>
    </row>
    <row r="707" spans="1:16" s="2" customFormat="1">
      <c r="A707" s="26">
        <v>315970</v>
      </c>
      <c r="B707" s="27">
        <v>597</v>
      </c>
      <c r="C707" s="28" t="s">
        <v>556</v>
      </c>
      <c r="D707" s="29">
        <v>9392.4500000000007</v>
      </c>
      <c r="E707" s="29">
        <v>7573.1609482804597</v>
      </c>
      <c r="F707" s="29">
        <v>8769.61</v>
      </c>
      <c r="G707" s="29">
        <v>10156.74</v>
      </c>
      <c r="H707" s="29">
        <v>11155.82</v>
      </c>
      <c r="I707" s="29">
        <v>9712.74</v>
      </c>
      <c r="J707" s="29">
        <v>10874.74</v>
      </c>
      <c r="K707" s="29">
        <v>14128.83</v>
      </c>
      <c r="L707" s="29">
        <v>11974.12</v>
      </c>
      <c r="M707" s="29">
        <v>1769.61</v>
      </c>
      <c r="N707" s="29">
        <v>0</v>
      </c>
      <c r="O707" s="29">
        <v>0</v>
      </c>
      <c r="P707" s="33">
        <v>95507.820948280452</v>
      </c>
    </row>
    <row r="708" spans="1:16" s="2" customFormat="1">
      <c r="A708" s="22">
        <v>315980</v>
      </c>
      <c r="B708" s="23">
        <v>598</v>
      </c>
      <c r="C708" s="24" t="s">
        <v>802</v>
      </c>
      <c r="D708" s="25">
        <v>12263.43</v>
      </c>
      <c r="E708" s="25">
        <v>7790.7137050447</v>
      </c>
      <c r="F708" s="25">
        <v>9022.73</v>
      </c>
      <c r="G708" s="25">
        <v>10445.41</v>
      </c>
      <c r="H708" s="25">
        <v>11471.84</v>
      </c>
      <c r="I708" s="25">
        <v>9987.8799999999992</v>
      </c>
      <c r="J708" s="25">
        <v>11120.61</v>
      </c>
      <c r="K708" s="25">
        <v>14437.98</v>
      </c>
      <c r="L708" s="25">
        <v>12236.13</v>
      </c>
      <c r="M708" s="25">
        <v>17463.05</v>
      </c>
      <c r="N708" s="25">
        <v>14720.07</v>
      </c>
      <c r="O708" s="25">
        <v>17422.59</v>
      </c>
      <c r="P708" s="33">
        <v>148382.43370504471</v>
      </c>
    </row>
    <row r="709" spans="1:16" s="2" customFormat="1">
      <c r="A709" s="26">
        <v>315990</v>
      </c>
      <c r="B709" s="27">
        <v>599</v>
      </c>
      <c r="C709" s="28" t="s">
        <v>803</v>
      </c>
      <c r="D709" s="29">
        <v>23901.79</v>
      </c>
      <c r="E709" s="29">
        <v>15162.226996740699</v>
      </c>
      <c r="F709" s="29">
        <v>17539.23</v>
      </c>
      <c r="G709" s="29">
        <v>20313.47</v>
      </c>
      <c r="H709" s="29">
        <v>22311.64</v>
      </c>
      <c r="I709" s="29">
        <v>19425.48</v>
      </c>
      <c r="J709" s="29">
        <v>21749.47</v>
      </c>
      <c r="K709" s="29">
        <v>28257.65</v>
      </c>
      <c r="L709" s="29">
        <v>23948.240000000002</v>
      </c>
      <c r="M709" s="29">
        <v>34318.94</v>
      </c>
      <c r="N709" s="29">
        <v>28942.05</v>
      </c>
      <c r="O709" s="29">
        <v>34255.65</v>
      </c>
      <c r="P709" s="33">
        <v>290125.83699674066</v>
      </c>
    </row>
    <row r="710" spans="1:16" s="2" customFormat="1">
      <c r="A710" s="22">
        <v>316000</v>
      </c>
      <c r="B710" s="23">
        <v>600</v>
      </c>
      <c r="C710" s="24" t="s">
        <v>804</v>
      </c>
      <c r="D710" s="25">
        <v>9392.4500000000007</v>
      </c>
      <c r="E710" s="25">
        <v>7607.8711139018596</v>
      </c>
      <c r="F710" s="25">
        <v>8769.61</v>
      </c>
      <c r="G710" s="25">
        <v>10156.74</v>
      </c>
      <c r="H710" s="25">
        <v>11155.82</v>
      </c>
      <c r="I710" s="25">
        <v>9712.74</v>
      </c>
      <c r="J710" s="25">
        <v>10874.74</v>
      </c>
      <c r="K710" s="25">
        <v>14128.83</v>
      </c>
      <c r="L710" s="25">
        <v>11974.12</v>
      </c>
      <c r="M710" s="25">
        <v>1769.61</v>
      </c>
      <c r="N710" s="25">
        <v>0</v>
      </c>
      <c r="O710" s="25">
        <v>0</v>
      </c>
      <c r="P710" s="33">
        <v>95542.531113901859</v>
      </c>
    </row>
    <row r="711" spans="1:16" s="2" customFormat="1">
      <c r="A711" s="26">
        <v>316010</v>
      </c>
      <c r="B711" s="27">
        <v>601</v>
      </c>
      <c r="C711" s="28" t="s">
        <v>805</v>
      </c>
      <c r="D711" s="29">
        <v>11832.6</v>
      </c>
      <c r="E711" s="29">
        <v>9355.3947606009606</v>
      </c>
      <c r="F711" s="29">
        <v>10862.13</v>
      </c>
      <c r="G711" s="29">
        <v>12558.69</v>
      </c>
      <c r="H711" s="29">
        <v>13789.02</v>
      </c>
      <c r="I711" s="29">
        <v>12005.32</v>
      </c>
      <c r="J711" s="29">
        <v>13142.95</v>
      </c>
      <c r="K711" s="29">
        <v>17026.349999999999</v>
      </c>
      <c r="L711" s="29">
        <v>14429.76</v>
      </c>
      <c r="M711" s="29">
        <v>3404.44</v>
      </c>
      <c r="N711" s="29">
        <v>1195.99</v>
      </c>
      <c r="O711" s="29">
        <v>1415.56</v>
      </c>
      <c r="P711" s="33">
        <v>121018.20476060096</v>
      </c>
    </row>
    <row r="712" spans="1:16" s="2" customFormat="1">
      <c r="A712" s="22">
        <v>316020</v>
      </c>
      <c r="B712" s="23">
        <v>602</v>
      </c>
      <c r="C712" s="24" t="s">
        <v>806</v>
      </c>
      <c r="D712" s="25">
        <v>73992.31</v>
      </c>
      <c r="E712" s="25">
        <v>51749.501090604099</v>
      </c>
      <c r="F712" s="25">
        <v>59925.16</v>
      </c>
      <c r="G712" s="25">
        <v>68341.22</v>
      </c>
      <c r="H712" s="25">
        <v>74816.36</v>
      </c>
      <c r="I712" s="25">
        <v>65138.36</v>
      </c>
      <c r="J712" s="25">
        <v>59328.01</v>
      </c>
      <c r="K712" s="25">
        <v>74830.28</v>
      </c>
      <c r="L712" s="25">
        <v>63418.36</v>
      </c>
      <c r="M712" s="25">
        <v>73481.179999999993</v>
      </c>
      <c r="N712" s="25">
        <v>60281.27</v>
      </c>
      <c r="O712" s="25">
        <v>71348.58</v>
      </c>
      <c r="P712" s="33">
        <v>796650.59109060408</v>
      </c>
    </row>
    <row r="713" spans="1:16" s="2" customFormat="1">
      <c r="A713" s="26">
        <v>316030</v>
      </c>
      <c r="B713" s="27">
        <v>603</v>
      </c>
      <c r="C713" s="28" t="s">
        <v>807</v>
      </c>
      <c r="D713" s="29">
        <v>0</v>
      </c>
      <c r="E713" s="29">
        <v>0</v>
      </c>
      <c r="F713" s="29">
        <v>0</v>
      </c>
      <c r="G713" s="29">
        <v>0</v>
      </c>
      <c r="H713" s="29">
        <v>0</v>
      </c>
      <c r="I713" s="29">
        <v>0</v>
      </c>
      <c r="J713" s="29">
        <v>0</v>
      </c>
      <c r="K713" s="29">
        <v>0</v>
      </c>
      <c r="L713" s="29">
        <v>0</v>
      </c>
      <c r="M713" s="29">
        <v>0</v>
      </c>
      <c r="N713" s="29">
        <v>0</v>
      </c>
      <c r="O713" s="29">
        <v>0</v>
      </c>
      <c r="P713" s="33">
        <v>0</v>
      </c>
    </row>
    <row r="714" spans="1:16" s="2" customFormat="1">
      <c r="A714" s="22">
        <v>316040</v>
      </c>
      <c r="B714" s="23">
        <v>604</v>
      </c>
      <c r="C714" s="24" t="s">
        <v>808</v>
      </c>
      <c r="D714" s="25">
        <v>0</v>
      </c>
      <c r="E714" s="25">
        <v>0</v>
      </c>
      <c r="F714" s="25">
        <v>0</v>
      </c>
      <c r="G714" s="25">
        <v>0</v>
      </c>
      <c r="H714" s="25">
        <v>0</v>
      </c>
      <c r="I714" s="25">
        <v>0</v>
      </c>
      <c r="J714" s="25">
        <v>0</v>
      </c>
      <c r="K714" s="25">
        <v>0</v>
      </c>
      <c r="L714" s="25">
        <v>0</v>
      </c>
      <c r="M714" s="25">
        <v>0</v>
      </c>
      <c r="N714" s="25">
        <v>0</v>
      </c>
      <c r="O714" s="25">
        <v>0</v>
      </c>
      <c r="P714" s="33">
        <v>0</v>
      </c>
    </row>
    <row r="715" spans="1:16" s="2" customFormat="1">
      <c r="A715" s="26">
        <v>316045</v>
      </c>
      <c r="B715" s="27">
        <v>839</v>
      </c>
      <c r="C715" s="28" t="s">
        <v>809</v>
      </c>
      <c r="D715" s="29">
        <v>0</v>
      </c>
      <c r="E715" s="29">
        <v>0</v>
      </c>
      <c r="F715" s="29">
        <v>0</v>
      </c>
      <c r="G715" s="29">
        <v>0</v>
      </c>
      <c r="H715" s="29">
        <v>0</v>
      </c>
      <c r="I715" s="29">
        <v>0</v>
      </c>
      <c r="J715" s="29">
        <v>0</v>
      </c>
      <c r="K715" s="29">
        <v>0</v>
      </c>
      <c r="L715" s="29">
        <v>0</v>
      </c>
      <c r="M715" s="29">
        <v>0</v>
      </c>
      <c r="N715" s="29">
        <v>0</v>
      </c>
      <c r="O715" s="29">
        <v>0</v>
      </c>
      <c r="P715" s="33">
        <v>0</v>
      </c>
    </row>
    <row r="716" spans="1:16" s="2" customFormat="1">
      <c r="A716" s="22">
        <v>316050</v>
      </c>
      <c r="B716" s="23">
        <v>605</v>
      </c>
      <c r="C716" s="24" t="s">
        <v>810</v>
      </c>
      <c r="D716" s="25">
        <v>0</v>
      </c>
      <c r="E716" s="25">
        <v>0</v>
      </c>
      <c r="F716" s="25">
        <v>0</v>
      </c>
      <c r="G716" s="25">
        <v>0</v>
      </c>
      <c r="H716" s="25">
        <v>0</v>
      </c>
      <c r="I716" s="25">
        <v>0</v>
      </c>
      <c r="J716" s="25">
        <v>0</v>
      </c>
      <c r="K716" s="25">
        <v>0</v>
      </c>
      <c r="L716" s="25">
        <v>0</v>
      </c>
      <c r="M716" s="25">
        <v>0</v>
      </c>
      <c r="N716" s="25">
        <v>0</v>
      </c>
      <c r="O716" s="25">
        <v>0</v>
      </c>
      <c r="P716" s="33">
        <v>0</v>
      </c>
    </row>
    <row r="717" spans="1:16" s="2" customFormat="1">
      <c r="A717" s="26">
        <v>316060</v>
      </c>
      <c r="B717" s="27">
        <v>606</v>
      </c>
      <c r="C717" s="28" t="s">
        <v>811</v>
      </c>
      <c r="D717" s="29">
        <v>1621.9</v>
      </c>
      <c r="E717" s="29">
        <v>1134.3401576885301</v>
      </c>
      <c r="F717" s="29">
        <v>1313.55</v>
      </c>
      <c r="G717" s="29">
        <v>1498.4</v>
      </c>
      <c r="H717" s="29">
        <v>1640.45</v>
      </c>
      <c r="I717" s="29">
        <v>1428.25</v>
      </c>
      <c r="J717" s="29">
        <v>1281.26</v>
      </c>
      <c r="K717" s="29">
        <v>1612.07</v>
      </c>
      <c r="L717" s="29">
        <v>1366.22</v>
      </c>
      <c r="M717" s="29">
        <v>1583.09</v>
      </c>
      <c r="N717" s="29">
        <v>1298.72</v>
      </c>
      <c r="O717" s="29">
        <v>1537.15</v>
      </c>
      <c r="P717" s="33">
        <v>17315.400157688528</v>
      </c>
    </row>
    <row r="718" spans="1:16" s="2" customFormat="1">
      <c r="A718" s="22">
        <v>316070</v>
      </c>
      <c r="B718" s="23">
        <v>607</v>
      </c>
      <c r="C718" s="24" t="s">
        <v>410</v>
      </c>
      <c r="D718" s="25">
        <v>12101.3</v>
      </c>
      <c r="E718" s="25">
        <v>7660.0996229767998</v>
      </c>
      <c r="F718" s="25">
        <v>8891.43</v>
      </c>
      <c r="G718" s="25">
        <v>10295.66</v>
      </c>
      <c r="H718" s="25">
        <v>11307.9</v>
      </c>
      <c r="I718" s="25">
        <v>9845.15</v>
      </c>
      <c r="J718" s="25">
        <v>10993.06</v>
      </c>
      <c r="K718" s="25">
        <v>14277.6</v>
      </c>
      <c r="L718" s="25">
        <v>12100.21</v>
      </c>
      <c r="M718" s="25">
        <v>17305.560000000001</v>
      </c>
      <c r="N718" s="25">
        <v>14590.87</v>
      </c>
      <c r="O718" s="25">
        <v>17269.68</v>
      </c>
      <c r="P718" s="33">
        <v>146638.5196229768</v>
      </c>
    </row>
    <row r="719" spans="1:16" s="2" customFormat="1">
      <c r="A719" s="26">
        <v>316080</v>
      </c>
      <c r="B719" s="27">
        <v>608</v>
      </c>
      <c r="C719" s="28" t="s">
        <v>528</v>
      </c>
      <c r="D719" s="29">
        <v>0</v>
      </c>
      <c r="E719" s="29">
        <v>0</v>
      </c>
      <c r="F719" s="29">
        <v>0</v>
      </c>
      <c r="G719" s="29">
        <v>0</v>
      </c>
      <c r="H719" s="29">
        <v>0</v>
      </c>
      <c r="I719" s="29">
        <v>0</v>
      </c>
      <c r="J719" s="29">
        <v>0</v>
      </c>
      <c r="K719" s="29">
        <v>0</v>
      </c>
      <c r="L719" s="29">
        <v>0</v>
      </c>
      <c r="M719" s="29">
        <v>0</v>
      </c>
      <c r="N719" s="29">
        <v>0</v>
      </c>
      <c r="O719" s="29">
        <v>0</v>
      </c>
      <c r="P719" s="33">
        <v>0</v>
      </c>
    </row>
    <row r="720" spans="1:16" s="2" customFormat="1">
      <c r="A720" s="22">
        <v>316090</v>
      </c>
      <c r="B720" s="23">
        <v>609</v>
      </c>
      <c r="C720" s="24" t="s">
        <v>812</v>
      </c>
      <c r="D720" s="25">
        <v>9392.4500000000007</v>
      </c>
      <c r="E720" s="25">
        <v>7625.6156150005399</v>
      </c>
      <c r="F720" s="25">
        <v>8769.61</v>
      </c>
      <c r="G720" s="25">
        <v>10156.74</v>
      </c>
      <c r="H720" s="25">
        <v>11155.82</v>
      </c>
      <c r="I720" s="25">
        <v>9712.74</v>
      </c>
      <c r="J720" s="25">
        <v>10874.74</v>
      </c>
      <c r="K720" s="25">
        <v>14128.83</v>
      </c>
      <c r="L720" s="25">
        <v>11974.12</v>
      </c>
      <c r="M720" s="25">
        <v>1769.61</v>
      </c>
      <c r="N720" s="25">
        <v>0</v>
      </c>
      <c r="O720" s="25">
        <v>0</v>
      </c>
      <c r="P720" s="33">
        <v>95560.275615000544</v>
      </c>
    </row>
    <row r="721" spans="1:16" s="2" customFormat="1">
      <c r="A721" s="26">
        <v>316095</v>
      </c>
      <c r="B721" s="27">
        <v>840</v>
      </c>
      <c r="C721" s="28" t="s">
        <v>529</v>
      </c>
      <c r="D721" s="29">
        <v>0</v>
      </c>
      <c r="E721" s="29">
        <v>0</v>
      </c>
      <c r="F721" s="29">
        <v>0</v>
      </c>
      <c r="G721" s="29">
        <v>0</v>
      </c>
      <c r="H721" s="29">
        <v>0</v>
      </c>
      <c r="I721" s="29">
        <v>0</v>
      </c>
      <c r="J721" s="29">
        <v>0</v>
      </c>
      <c r="K721" s="29">
        <v>0</v>
      </c>
      <c r="L721" s="29">
        <v>0</v>
      </c>
      <c r="M721" s="29">
        <v>15389.86</v>
      </c>
      <c r="N721" s="29">
        <v>14471.02</v>
      </c>
      <c r="O721" s="29">
        <v>17127.82</v>
      </c>
      <c r="P721" s="33">
        <v>46988.7</v>
      </c>
    </row>
    <row r="722" spans="1:16" s="2" customFormat="1">
      <c r="A722" s="22">
        <v>316100</v>
      </c>
      <c r="B722" s="23">
        <v>610</v>
      </c>
      <c r="C722" s="24" t="s">
        <v>530</v>
      </c>
      <c r="D722" s="25">
        <v>62.22</v>
      </c>
      <c r="E722" s="25">
        <v>43.637044035924603</v>
      </c>
      <c r="F722" s="25">
        <v>50.39</v>
      </c>
      <c r="G722" s="25">
        <v>57.46</v>
      </c>
      <c r="H722" s="25">
        <v>62.91</v>
      </c>
      <c r="I722" s="25">
        <v>54.77</v>
      </c>
      <c r="J722" s="25">
        <v>167.99</v>
      </c>
      <c r="K722" s="25">
        <v>235.91</v>
      </c>
      <c r="L722" s="25">
        <v>199.93</v>
      </c>
      <c r="M722" s="25">
        <v>231.66</v>
      </c>
      <c r="N722" s="25">
        <v>190.04</v>
      </c>
      <c r="O722" s="25">
        <v>224.93</v>
      </c>
      <c r="P722" s="33">
        <v>1581.8470440359247</v>
      </c>
    </row>
    <row r="723" spans="1:16" s="2" customFormat="1">
      <c r="A723" s="26">
        <v>316105</v>
      </c>
      <c r="B723" s="27">
        <v>841</v>
      </c>
      <c r="C723" s="28" t="s">
        <v>813</v>
      </c>
      <c r="D723" s="29">
        <v>0</v>
      </c>
      <c r="E723" s="29">
        <v>0</v>
      </c>
      <c r="F723" s="29">
        <v>0</v>
      </c>
      <c r="G723" s="29">
        <v>0</v>
      </c>
      <c r="H723" s="29">
        <v>0</v>
      </c>
      <c r="I723" s="29">
        <v>0</v>
      </c>
      <c r="J723" s="29">
        <v>0</v>
      </c>
      <c r="K723" s="29">
        <v>0</v>
      </c>
      <c r="L723" s="29">
        <v>0</v>
      </c>
      <c r="M723" s="29">
        <v>15389.86</v>
      </c>
      <c r="N723" s="29">
        <v>14471.02</v>
      </c>
      <c r="O723" s="29">
        <v>17127.82</v>
      </c>
      <c r="P723" s="33">
        <v>46988.7</v>
      </c>
    </row>
    <row r="724" spans="1:16" s="2" customFormat="1">
      <c r="A724" s="22">
        <v>316110</v>
      </c>
      <c r="B724" s="23">
        <v>611</v>
      </c>
      <c r="C724" s="24" t="s">
        <v>531</v>
      </c>
      <c r="D724" s="25">
        <v>7100.16</v>
      </c>
      <c r="E724" s="25">
        <v>4962.1264837750196</v>
      </c>
      <c r="F724" s="25">
        <v>5750.07</v>
      </c>
      <c r="G724" s="25">
        <v>6599.03</v>
      </c>
      <c r="H724" s="25">
        <v>7234.06</v>
      </c>
      <c r="I724" s="25">
        <v>6298.29</v>
      </c>
      <c r="J724" s="25">
        <v>6183.38</v>
      </c>
      <c r="K724" s="25">
        <v>7889.98</v>
      </c>
      <c r="L724" s="25">
        <v>6686.73</v>
      </c>
      <c r="M724" s="25">
        <v>7756.91</v>
      </c>
      <c r="N724" s="25">
        <v>6364.59</v>
      </c>
      <c r="O724" s="25">
        <v>7533.09</v>
      </c>
      <c r="P724" s="33">
        <v>80358.416483775014</v>
      </c>
    </row>
    <row r="725" spans="1:16" s="2" customFormat="1">
      <c r="A725" s="26">
        <v>316120</v>
      </c>
      <c r="B725" s="27">
        <v>612</v>
      </c>
      <c r="C725" s="28" t="s">
        <v>532</v>
      </c>
      <c r="D725" s="29">
        <v>21343.34</v>
      </c>
      <c r="E725" s="29">
        <v>15182.8413617922</v>
      </c>
      <c r="F725" s="29">
        <v>17539.23</v>
      </c>
      <c r="G725" s="29">
        <v>20313.47</v>
      </c>
      <c r="H725" s="29">
        <v>22311.64</v>
      </c>
      <c r="I725" s="29">
        <v>19425.48</v>
      </c>
      <c r="J725" s="29">
        <v>21749.47</v>
      </c>
      <c r="K725" s="29">
        <v>28257.65</v>
      </c>
      <c r="L725" s="29">
        <v>23948.240000000002</v>
      </c>
      <c r="M725" s="29">
        <v>34318.94</v>
      </c>
      <c r="N725" s="29">
        <v>28942.05</v>
      </c>
      <c r="O725" s="29">
        <v>34255.65</v>
      </c>
      <c r="P725" s="33">
        <v>287588.00136179215</v>
      </c>
    </row>
    <row r="726" spans="1:16" s="2" customFormat="1">
      <c r="A726" s="22">
        <v>316130</v>
      </c>
      <c r="B726" s="23">
        <v>613</v>
      </c>
      <c r="C726" s="24" t="s">
        <v>533</v>
      </c>
      <c r="D726" s="25">
        <v>9392.4500000000007</v>
      </c>
      <c r="E726" s="25">
        <v>7584.9081255936799</v>
      </c>
      <c r="F726" s="25">
        <v>8769.61</v>
      </c>
      <c r="G726" s="25">
        <v>10156.74</v>
      </c>
      <c r="H726" s="25">
        <v>11155.82</v>
      </c>
      <c r="I726" s="25">
        <v>9712.74</v>
      </c>
      <c r="J726" s="25">
        <v>10874.74</v>
      </c>
      <c r="K726" s="25">
        <v>14128.83</v>
      </c>
      <c r="L726" s="25">
        <v>11974.12</v>
      </c>
      <c r="M726" s="25">
        <v>17159.47</v>
      </c>
      <c r="N726" s="25">
        <v>14471.02</v>
      </c>
      <c r="O726" s="25">
        <v>17127.82</v>
      </c>
      <c r="P726" s="33">
        <v>142508.26812559369</v>
      </c>
    </row>
    <row r="727" spans="1:16" s="2" customFormat="1">
      <c r="A727" s="26">
        <v>316140</v>
      </c>
      <c r="B727" s="27">
        <v>614</v>
      </c>
      <c r="C727" s="28" t="s">
        <v>814</v>
      </c>
      <c r="D727" s="29">
        <v>22619.64</v>
      </c>
      <c r="E727" s="29">
        <v>16824.140858708299</v>
      </c>
      <c r="F727" s="29">
        <v>19482.099999999999</v>
      </c>
      <c r="G727" s="29">
        <v>22373.72</v>
      </c>
      <c r="H727" s="29">
        <v>24530.32</v>
      </c>
      <c r="I727" s="29">
        <v>21357.16</v>
      </c>
      <c r="J727" s="29">
        <v>21280.34</v>
      </c>
      <c r="K727" s="29">
        <v>27212.69</v>
      </c>
      <c r="L727" s="29">
        <v>23062.639999999999</v>
      </c>
      <c r="M727" s="29">
        <v>14617.58</v>
      </c>
      <c r="N727" s="29">
        <v>10540.01</v>
      </c>
      <c r="O727" s="29">
        <v>12475.1</v>
      </c>
      <c r="P727" s="33">
        <v>236375.44085870829</v>
      </c>
    </row>
    <row r="728" spans="1:16" s="2" customFormat="1">
      <c r="A728" s="22">
        <v>316150</v>
      </c>
      <c r="B728" s="23">
        <v>615</v>
      </c>
      <c r="C728" s="24" t="s">
        <v>534</v>
      </c>
      <c r="D728" s="25">
        <v>13145.98</v>
      </c>
      <c r="E728" s="25">
        <v>8346.0277919336404</v>
      </c>
      <c r="F728" s="25">
        <v>9646.57</v>
      </c>
      <c r="G728" s="25">
        <v>11172.41</v>
      </c>
      <c r="H728" s="25">
        <v>12271.4</v>
      </c>
      <c r="I728" s="25">
        <v>10684.01</v>
      </c>
      <c r="J728" s="25">
        <v>11962.21</v>
      </c>
      <c r="K728" s="25">
        <v>15541.71</v>
      </c>
      <c r="L728" s="25">
        <v>13171.53</v>
      </c>
      <c r="M728" s="25">
        <v>18875.419999999998</v>
      </c>
      <c r="N728" s="25">
        <v>15918.12</v>
      </c>
      <c r="O728" s="25">
        <v>18840.61</v>
      </c>
      <c r="P728" s="33">
        <v>159575.99779193365</v>
      </c>
    </row>
    <row r="729" spans="1:16" s="2" customFormat="1">
      <c r="A729" s="26">
        <v>316160</v>
      </c>
      <c r="B729" s="27">
        <v>616</v>
      </c>
      <c r="C729" s="28" t="s">
        <v>535</v>
      </c>
      <c r="D729" s="29">
        <v>11950.89</v>
      </c>
      <c r="E729" s="29">
        <v>7610.2649650415697</v>
      </c>
      <c r="F729" s="29">
        <v>8769.61</v>
      </c>
      <c r="G729" s="29">
        <v>10156.74</v>
      </c>
      <c r="H729" s="29">
        <v>11155.82</v>
      </c>
      <c r="I729" s="29">
        <v>9712.74</v>
      </c>
      <c r="J729" s="29">
        <v>10874.74</v>
      </c>
      <c r="K729" s="29">
        <v>14128.83</v>
      </c>
      <c r="L729" s="29">
        <v>11974.12</v>
      </c>
      <c r="M729" s="29">
        <v>17159.47</v>
      </c>
      <c r="N729" s="29">
        <v>14471.02</v>
      </c>
      <c r="O729" s="29">
        <v>17127.82</v>
      </c>
      <c r="P729" s="33">
        <v>145092.06496504156</v>
      </c>
    </row>
    <row r="730" spans="1:16" s="2" customFormat="1">
      <c r="A730" s="22">
        <v>316165</v>
      </c>
      <c r="B730" s="23">
        <v>842</v>
      </c>
      <c r="C730" s="24" t="s">
        <v>536</v>
      </c>
      <c r="D730" s="25">
        <v>0</v>
      </c>
      <c r="E730" s="25">
        <v>0</v>
      </c>
      <c r="F730" s="25">
        <v>0</v>
      </c>
      <c r="G730" s="25">
        <v>0</v>
      </c>
      <c r="H730" s="25">
        <v>0</v>
      </c>
      <c r="I730" s="25">
        <v>0</v>
      </c>
      <c r="J730" s="25">
        <v>0</v>
      </c>
      <c r="K730" s="25">
        <v>0</v>
      </c>
      <c r="L730" s="25">
        <v>0</v>
      </c>
      <c r="M730" s="25">
        <v>0</v>
      </c>
      <c r="N730" s="25">
        <v>0</v>
      </c>
      <c r="O730" s="25">
        <v>0</v>
      </c>
      <c r="P730" s="33">
        <v>0</v>
      </c>
    </row>
    <row r="731" spans="1:16" s="2" customFormat="1">
      <c r="A731" s="26">
        <v>316170</v>
      </c>
      <c r="B731" s="27">
        <v>617</v>
      </c>
      <c r="C731" s="28" t="s">
        <v>815</v>
      </c>
      <c r="D731" s="29">
        <v>9392.4500000000007</v>
      </c>
      <c r="E731" s="29">
        <v>7579.15522814627</v>
      </c>
      <c r="F731" s="29">
        <v>8769.61</v>
      </c>
      <c r="G731" s="29">
        <v>10156.74</v>
      </c>
      <c r="H731" s="29">
        <v>11155.82</v>
      </c>
      <c r="I731" s="29">
        <v>9712.74</v>
      </c>
      <c r="J731" s="29">
        <v>10874.74</v>
      </c>
      <c r="K731" s="29">
        <v>14128.83</v>
      </c>
      <c r="L731" s="29">
        <v>11974.12</v>
      </c>
      <c r="M731" s="29">
        <v>17159.47</v>
      </c>
      <c r="N731" s="29">
        <v>14471.02</v>
      </c>
      <c r="O731" s="29">
        <v>17127.82</v>
      </c>
      <c r="P731" s="33">
        <v>142502.51522814628</v>
      </c>
    </row>
    <row r="732" spans="1:16" s="2" customFormat="1">
      <c r="A732" s="22">
        <v>316180</v>
      </c>
      <c r="B732" s="23">
        <v>618</v>
      </c>
      <c r="C732" s="24" t="s">
        <v>816</v>
      </c>
      <c r="D732" s="25">
        <v>0</v>
      </c>
      <c r="E732" s="25">
        <v>0</v>
      </c>
      <c r="F732" s="25">
        <v>0</v>
      </c>
      <c r="G732" s="25">
        <v>0</v>
      </c>
      <c r="H732" s="25">
        <v>0</v>
      </c>
      <c r="I732" s="25">
        <v>0</v>
      </c>
      <c r="J732" s="25">
        <v>0</v>
      </c>
      <c r="K732" s="25">
        <v>0</v>
      </c>
      <c r="L732" s="25">
        <v>0</v>
      </c>
      <c r="M732" s="25">
        <v>0</v>
      </c>
      <c r="N732" s="25">
        <v>0</v>
      </c>
      <c r="O732" s="25">
        <v>0</v>
      </c>
      <c r="P732" s="33">
        <v>0</v>
      </c>
    </row>
    <row r="733" spans="1:16" s="2" customFormat="1">
      <c r="A733" s="26">
        <v>316190</v>
      </c>
      <c r="B733" s="27">
        <v>619</v>
      </c>
      <c r="C733" s="28" t="s">
        <v>817</v>
      </c>
      <c r="D733" s="29">
        <v>13333.24</v>
      </c>
      <c r="E733" s="29">
        <v>8539.9487726701409</v>
      </c>
      <c r="F733" s="29">
        <v>9889.15</v>
      </c>
      <c r="G733" s="29">
        <v>11433.51</v>
      </c>
      <c r="H733" s="29">
        <v>12553.56</v>
      </c>
      <c r="I733" s="29">
        <v>10929.67</v>
      </c>
      <c r="J733" s="29">
        <v>11962.21</v>
      </c>
      <c r="K733" s="29">
        <v>15496.19</v>
      </c>
      <c r="L733" s="29">
        <v>13132.96</v>
      </c>
      <c r="M733" s="29">
        <v>3112.32</v>
      </c>
      <c r="N733" s="29">
        <v>1101.51</v>
      </c>
      <c r="O733" s="29">
        <v>1303.75</v>
      </c>
      <c r="P733" s="33">
        <v>112788.01877267014</v>
      </c>
    </row>
    <row r="734" spans="1:16" s="2" customFormat="1">
      <c r="A734" s="22">
        <v>316200</v>
      </c>
      <c r="B734" s="23">
        <v>620</v>
      </c>
      <c r="C734" s="24" t="s">
        <v>818</v>
      </c>
      <c r="D734" s="25">
        <v>0</v>
      </c>
      <c r="E734" s="25">
        <v>0</v>
      </c>
      <c r="F734" s="25">
        <v>0</v>
      </c>
      <c r="G734" s="25">
        <v>0</v>
      </c>
      <c r="H734" s="25">
        <v>0</v>
      </c>
      <c r="I734" s="25">
        <v>0</v>
      </c>
      <c r="J734" s="25">
        <v>0</v>
      </c>
      <c r="K734" s="25">
        <v>0</v>
      </c>
      <c r="L734" s="25">
        <v>0</v>
      </c>
      <c r="M734" s="25">
        <v>0</v>
      </c>
      <c r="N734" s="25">
        <v>0</v>
      </c>
      <c r="O734" s="25">
        <v>0</v>
      </c>
      <c r="P734" s="33">
        <v>0</v>
      </c>
    </row>
    <row r="735" spans="1:16" s="2" customFormat="1">
      <c r="A735" s="26">
        <v>316210</v>
      </c>
      <c r="B735" s="27">
        <v>621</v>
      </c>
      <c r="C735" s="28" t="s">
        <v>537</v>
      </c>
      <c r="D735" s="29">
        <v>0</v>
      </c>
      <c r="E735" s="29">
        <v>0</v>
      </c>
      <c r="F735" s="29">
        <v>0</v>
      </c>
      <c r="G735" s="29">
        <v>8380.44</v>
      </c>
      <c r="H735" s="29">
        <v>11155.82</v>
      </c>
      <c r="I735" s="29">
        <v>9712.74</v>
      </c>
      <c r="J735" s="29">
        <v>10874.74</v>
      </c>
      <c r="K735" s="29">
        <v>14128.83</v>
      </c>
      <c r="L735" s="29">
        <v>11974.12</v>
      </c>
      <c r="M735" s="29">
        <v>17159.47</v>
      </c>
      <c r="N735" s="29">
        <v>14471.02</v>
      </c>
      <c r="O735" s="29">
        <v>17127.82</v>
      </c>
      <c r="P735" s="33">
        <v>114985</v>
      </c>
    </row>
    <row r="736" spans="1:16" s="2" customFormat="1">
      <c r="A736" s="22">
        <v>316220</v>
      </c>
      <c r="B736" s="23">
        <v>622</v>
      </c>
      <c r="C736" s="24" t="s">
        <v>819</v>
      </c>
      <c r="D736" s="25">
        <v>87710.37</v>
      </c>
      <c r="E736" s="25">
        <v>60558.537605921498</v>
      </c>
      <c r="F736" s="25">
        <v>70125.98</v>
      </c>
      <c r="G736" s="25">
        <v>80130.17</v>
      </c>
      <c r="H736" s="25">
        <v>87759.03</v>
      </c>
      <c r="I736" s="25">
        <v>76406.81</v>
      </c>
      <c r="J736" s="25">
        <v>98530.9</v>
      </c>
      <c r="K736" s="25">
        <v>130162.71</v>
      </c>
      <c r="L736" s="25">
        <v>110312.36</v>
      </c>
      <c r="M736" s="25">
        <v>131101.4</v>
      </c>
      <c r="N736" s="25">
        <v>107944.82</v>
      </c>
      <c r="O736" s="25">
        <v>127762.89</v>
      </c>
      <c r="P736" s="33">
        <v>1168505.9776059212</v>
      </c>
    </row>
    <row r="737" spans="1:16" s="2" customFormat="1">
      <c r="A737" s="26">
        <v>316225</v>
      </c>
      <c r="B737" s="27">
        <v>843</v>
      </c>
      <c r="C737" s="28" t="s">
        <v>820</v>
      </c>
      <c r="D737" s="29">
        <v>13488.15</v>
      </c>
      <c r="E737" s="29">
        <v>10478.3448700681</v>
      </c>
      <c r="F737" s="29">
        <v>12086.41</v>
      </c>
      <c r="G737" s="29">
        <v>13963.24</v>
      </c>
      <c r="H737" s="29">
        <v>15328.62</v>
      </c>
      <c r="I737" s="29">
        <v>13345.76</v>
      </c>
      <c r="J737" s="29">
        <v>14441.4</v>
      </c>
      <c r="K737" s="29">
        <v>18679.86</v>
      </c>
      <c r="L737" s="29">
        <v>15831.11</v>
      </c>
      <c r="M737" s="29">
        <v>6244.04</v>
      </c>
      <c r="N737" s="29">
        <v>3671.32</v>
      </c>
      <c r="O737" s="29">
        <v>4345.3500000000004</v>
      </c>
      <c r="P737" s="33">
        <v>141903.60487006811</v>
      </c>
    </row>
    <row r="738" spans="1:16" s="2" customFormat="1">
      <c r="A738" s="22">
        <v>316230</v>
      </c>
      <c r="B738" s="23">
        <v>623</v>
      </c>
      <c r="C738" s="24" t="s">
        <v>821</v>
      </c>
      <c r="D738" s="25">
        <v>10342.18</v>
      </c>
      <c r="E738" s="25">
        <v>8237.39551447132</v>
      </c>
      <c r="F738" s="25">
        <v>9538.7900000000009</v>
      </c>
      <c r="G738" s="25">
        <v>11033.93</v>
      </c>
      <c r="H738" s="25">
        <v>12116.13</v>
      </c>
      <c r="I738" s="25">
        <v>10548.83</v>
      </c>
      <c r="J738" s="25">
        <v>11621.87</v>
      </c>
      <c r="K738" s="25">
        <v>15068.27</v>
      </c>
      <c r="L738" s="25">
        <v>12770.29</v>
      </c>
      <c r="M738" s="25">
        <v>18081.97</v>
      </c>
      <c r="N738" s="25">
        <v>15227.81</v>
      </c>
      <c r="O738" s="25">
        <v>18023.55</v>
      </c>
      <c r="P738" s="33">
        <v>152611.01551447131</v>
      </c>
    </row>
    <row r="739" spans="1:16" s="2" customFormat="1">
      <c r="A739" s="26">
        <v>316240</v>
      </c>
      <c r="B739" s="27">
        <v>624</v>
      </c>
      <c r="C739" s="28" t="s">
        <v>822</v>
      </c>
      <c r="D739" s="29">
        <v>22685.94</v>
      </c>
      <c r="E739" s="29">
        <v>15879.995923603599</v>
      </c>
      <c r="F739" s="29">
        <v>18361.66</v>
      </c>
      <c r="G739" s="29">
        <v>21068.04</v>
      </c>
      <c r="H739" s="29">
        <v>23094.35</v>
      </c>
      <c r="I739" s="29">
        <v>20106.939999999999</v>
      </c>
      <c r="J739" s="29">
        <v>19740.810000000001</v>
      </c>
      <c r="K739" s="29">
        <v>25189.360000000001</v>
      </c>
      <c r="L739" s="29">
        <v>21347.88</v>
      </c>
      <c r="M739" s="29">
        <v>24765.38</v>
      </c>
      <c r="N739" s="29">
        <v>20320.23</v>
      </c>
      <c r="O739" s="29">
        <v>24050.91</v>
      </c>
      <c r="P739" s="33">
        <v>256611.49592360365</v>
      </c>
    </row>
    <row r="740" spans="1:16" s="2" customFormat="1">
      <c r="A740" s="22">
        <v>316245</v>
      </c>
      <c r="B740" s="23">
        <v>844</v>
      </c>
      <c r="C740" s="24" t="s">
        <v>823</v>
      </c>
      <c r="D740" s="25">
        <v>181772.11</v>
      </c>
      <c r="E740" s="25">
        <v>126020.99093409799</v>
      </c>
      <c r="F740" s="25">
        <v>147213.67000000001</v>
      </c>
      <c r="G740" s="25">
        <v>167973.27</v>
      </c>
      <c r="H740" s="25">
        <v>183908.23</v>
      </c>
      <c r="I740" s="25">
        <v>160118.46</v>
      </c>
      <c r="J740" s="25">
        <v>142959.4</v>
      </c>
      <c r="K740" s="25">
        <v>179729.33</v>
      </c>
      <c r="L740" s="25">
        <v>152319.87</v>
      </c>
      <c r="M740" s="25">
        <v>176508.3</v>
      </c>
      <c r="N740" s="25">
        <v>144803.26</v>
      </c>
      <c r="O740" s="25">
        <v>171388.35</v>
      </c>
      <c r="P740" s="33">
        <v>1934715.2409340981</v>
      </c>
    </row>
    <row r="741" spans="1:16" s="2" customFormat="1">
      <c r="A741" s="26">
        <v>316250</v>
      </c>
      <c r="B741" s="27">
        <v>625</v>
      </c>
      <c r="C741" s="28" t="s">
        <v>824</v>
      </c>
      <c r="D741" s="29">
        <v>237.26</v>
      </c>
      <c r="E741" s="29">
        <v>165.87326094948401</v>
      </c>
      <c r="F741" s="29">
        <v>192.15</v>
      </c>
      <c r="G741" s="29">
        <v>219.14</v>
      </c>
      <c r="H741" s="29">
        <v>239.9</v>
      </c>
      <c r="I741" s="29">
        <v>208.87</v>
      </c>
      <c r="J741" s="29">
        <v>198.35</v>
      </c>
      <c r="K741" s="29">
        <v>251.83</v>
      </c>
      <c r="L741" s="29">
        <v>213.43</v>
      </c>
      <c r="M741" s="29">
        <v>247.29</v>
      </c>
      <c r="N741" s="29">
        <v>202.87</v>
      </c>
      <c r="O741" s="29">
        <v>240.11</v>
      </c>
      <c r="P741" s="33">
        <v>2617.0732609494839</v>
      </c>
    </row>
    <row r="742" spans="1:16" s="2" customFormat="1">
      <c r="A742" s="22">
        <v>316255</v>
      </c>
      <c r="B742" s="23">
        <v>760</v>
      </c>
      <c r="C742" s="24" t="s">
        <v>825</v>
      </c>
      <c r="D742" s="25">
        <v>13145.98</v>
      </c>
      <c r="E742" s="25">
        <v>8372.2865483326805</v>
      </c>
      <c r="F742" s="25">
        <v>9646.57</v>
      </c>
      <c r="G742" s="25">
        <v>11172.41</v>
      </c>
      <c r="H742" s="25">
        <v>12271.4</v>
      </c>
      <c r="I742" s="25">
        <v>10684.01</v>
      </c>
      <c r="J742" s="25">
        <v>11962.21</v>
      </c>
      <c r="K742" s="25">
        <v>15541.71</v>
      </c>
      <c r="L742" s="25">
        <v>13171.53</v>
      </c>
      <c r="M742" s="25">
        <v>18875.419999999998</v>
      </c>
      <c r="N742" s="25">
        <v>15918.12</v>
      </c>
      <c r="O742" s="25">
        <v>18840.61</v>
      </c>
      <c r="P742" s="33">
        <v>159602.25654833269</v>
      </c>
    </row>
    <row r="743" spans="1:16" s="2" customFormat="1">
      <c r="A743" s="26">
        <v>316257</v>
      </c>
      <c r="B743" s="27">
        <v>761</v>
      </c>
      <c r="C743" s="28" t="s">
        <v>826</v>
      </c>
      <c r="D743" s="29">
        <v>9392.4500000000007</v>
      </c>
      <c r="E743" s="29">
        <v>7616.6394110849797</v>
      </c>
      <c r="F743" s="29">
        <v>8769.61</v>
      </c>
      <c r="G743" s="29">
        <v>10156.74</v>
      </c>
      <c r="H743" s="29">
        <v>11155.82</v>
      </c>
      <c r="I743" s="29">
        <v>9712.74</v>
      </c>
      <c r="J743" s="29">
        <v>10874.74</v>
      </c>
      <c r="K743" s="29">
        <v>14128.83</v>
      </c>
      <c r="L743" s="29">
        <v>11974.12</v>
      </c>
      <c r="M743" s="29">
        <v>17159.47</v>
      </c>
      <c r="N743" s="29">
        <v>14471.02</v>
      </c>
      <c r="O743" s="29">
        <v>17127.82</v>
      </c>
      <c r="P743" s="33">
        <v>142539.99941108498</v>
      </c>
    </row>
    <row r="744" spans="1:16" s="2" customFormat="1">
      <c r="A744" s="22">
        <v>316260</v>
      </c>
      <c r="B744" s="23">
        <v>626</v>
      </c>
      <c r="C744" s="24" t="s">
        <v>827</v>
      </c>
      <c r="D744" s="25">
        <v>11950.89</v>
      </c>
      <c r="E744" s="25">
        <v>7573.1768462155296</v>
      </c>
      <c r="F744" s="25">
        <v>8769.61</v>
      </c>
      <c r="G744" s="25">
        <v>10156.74</v>
      </c>
      <c r="H744" s="25">
        <v>11155.82</v>
      </c>
      <c r="I744" s="25">
        <v>9712.74</v>
      </c>
      <c r="J744" s="25">
        <v>10874.74</v>
      </c>
      <c r="K744" s="25">
        <v>14128.83</v>
      </c>
      <c r="L744" s="25">
        <v>11974.12</v>
      </c>
      <c r="M744" s="25">
        <v>17159.47</v>
      </c>
      <c r="N744" s="25">
        <v>14471.02</v>
      </c>
      <c r="O744" s="25">
        <v>17127.82</v>
      </c>
      <c r="P744" s="33">
        <v>145054.97684621552</v>
      </c>
    </row>
    <row r="745" spans="1:16" s="2" customFormat="1">
      <c r="A745" s="26">
        <v>316265</v>
      </c>
      <c r="B745" s="27">
        <v>845</v>
      </c>
      <c r="C745" s="28" t="s">
        <v>828</v>
      </c>
      <c r="D745" s="29">
        <v>16224.01</v>
      </c>
      <c r="E745" s="29">
        <v>10614.1560256018</v>
      </c>
      <c r="F745" s="29">
        <v>12230.16</v>
      </c>
      <c r="G745" s="29">
        <v>14128.21</v>
      </c>
      <c r="H745" s="29">
        <v>15509.48</v>
      </c>
      <c r="I745" s="29">
        <v>13503.22</v>
      </c>
      <c r="J745" s="29">
        <v>14596.2</v>
      </c>
      <c r="K745" s="29">
        <v>18877.419999999998</v>
      </c>
      <c r="L745" s="29">
        <v>15998.54</v>
      </c>
      <c r="M745" s="29">
        <v>21828.14</v>
      </c>
      <c r="N745" s="29">
        <v>18301.71</v>
      </c>
      <c r="O745" s="29">
        <v>21661.81</v>
      </c>
      <c r="P745" s="33">
        <v>193473.05602560178</v>
      </c>
    </row>
    <row r="746" spans="1:16" s="2" customFormat="1">
      <c r="A746" s="22">
        <v>316270</v>
      </c>
      <c r="B746" s="23">
        <v>627</v>
      </c>
      <c r="C746" s="24" t="s">
        <v>829</v>
      </c>
      <c r="D746" s="25">
        <v>29269.08</v>
      </c>
      <c r="E746" s="25">
        <v>18631.022147796099</v>
      </c>
      <c r="F746" s="25">
        <v>21613.19</v>
      </c>
      <c r="G746" s="25">
        <v>25016.63</v>
      </c>
      <c r="H746" s="25">
        <v>27473.9</v>
      </c>
      <c r="I746" s="25">
        <v>23919.97</v>
      </c>
      <c r="J746" s="25">
        <v>16917.45</v>
      </c>
      <c r="K746" s="25">
        <v>20347.68</v>
      </c>
      <c r="L746" s="25">
        <v>17244.580000000002</v>
      </c>
      <c r="M746" s="25">
        <v>24254.19</v>
      </c>
      <c r="N746" s="25">
        <v>20409.759999999998</v>
      </c>
      <c r="O746" s="25">
        <v>24156.880000000001</v>
      </c>
      <c r="P746" s="33">
        <v>269254.33214779611</v>
      </c>
    </row>
    <row r="747" spans="1:16" s="2" customFormat="1">
      <c r="A747" s="26">
        <v>316280</v>
      </c>
      <c r="B747" s="27">
        <v>628</v>
      </c>
      <c r="C747" s="28" t="s">
        <v>830</v>
      </c>
      <c r="D747" s="29">
        <v>9392.4500000000007</v>
      </c>
      <c r="E747" s="29">
        <v>7596.6965111412201</v>
      </c>
      <c r="F747" s="29">
        <v>8769.61</v>
      </c>
      <c r="G747" s="29">
        <v>10156.74</v>
      </c>
      <c r="H747" s="29">
        <v>11155.82</v>
      </c>
      <c r="I747" s="29">
        <v>9712.74</v>
      </c>
      <c r="J747" s="29">
        <v>10138.67</v>
      </c>
      <c r="K747" s="29">
        <v>13050.72</v>
      </c>
      <c r="L747" s="29">
        <v>11060.43</v>
      </c>
      <c r="M747" s="29">
        <v>12815.43</v>
      </c>
      <c r="N747" s="29">
        <v>10513.31</v>
      </c>
      <c r="O747" s="29">
        <v>12443.5</v>
      </c>
      <c r="P747" s="33">
        <v>126806.11651114121</v>
      </c>
    </row>
    <row r="748" spans="1:16" s="2" customFormat="1">
      <c r="A748" s="22">
        <v>316290</v>
      </c>
      <c r="B748" s="23">
        <v>629</v>
      </c>
      <c r="C748" s="24" t="s">
        <v>831</v>
      </c>
      <c r="D748" s="25">
        <v>14320.95</v>
      </c>
      <c r="E748" s="25">
        <v>9244.8272117645392</v>
      </c>
      <c r="F748" s="25">
        <v>10689.08</v>
      </c>
      <c r="G748" s="25">
        <v>12345.78</v>
      </c>
      <c r="H748" s="25">
        <v>13552.27</v>
      </c>
      <c r="I748" s="25">
        <v>11799.2</v>
      </c>
      <c r="J748" s="25">
        <v>12739.22</v>
      </c>
      <c r="K748" s="25">
        <v>16473.2</v>
      </c>
      <c r="L748" s="25">
        <v>13960.97</v>
      </c>
      <c r="M748" s="25">
        <v>19461.580000000002</v>
      </c>
      <c r="N748" s="25">
        <v>16359.59</v>
      </c>
      <c r="O748" s="25">
        <v>19363.12</v>
      </c>
      <c r="P748" s="33">
        <v>170309.78721176452</v>
      </c>
    </row>
    <row r="749" spans="1:16" s="2" customFormat="1">
      <c r="A749" s="26">
        <v>316292</v>
      </c>
      <c r="B749" s="27">
        <v>846</v>
      </c>
      <c r="C749" s="28" t="s">
        <v>538</v>
      </c>
      <c r="D749" s="29">
        <v>10998.04</v>
      </c>
      <c r="E749" s="29">
        <v>8706.2807664592001</v>
      </c>
      <c r="F749" s="29">
        <v>10069.959999999999</v>
      </c>
      <c r="G749" s="29">
        <v>11639.7</v>
      </c>
      <c r="H749" s="29">
        <v>12779.3</v>
      </c>
      <c r="I749" s="29">
        <v>11126.21</v>
      </c>
      <c r="J749" s="29">
        <v>2491.5</v>
      </c>
      <c r="K749" s="29">
        <v>1588.2</v>
      </c>
      <c r="L749" s="29">
        <v>1345.99</v>
      </c>
      <c r="M749" s="29">
        <v>1559.56</v>
      </c>
      <c r="N749" s="29">
        <v>1279.4100000000001</v>
      </c>
      <c r="O749" s="29">
        <v>1514.3</v>
      </c>
      <c r="P749" s="33">
        <v>75098.450766459209</v>
      </c>
    </row>
    <row r="750" spans="1:16" s="2" customFormat="1">
      <c r="A750" s="22">
        <v>316294</v>
      </c>
      <c r="B750" s="23">
        <v>847</v>
      </c>
      <c r="C750" s="24" t="s">
        <v>832</v>
      </c>
      <c r="D750" s="25">
        <v>0</v>
      </c>
      <c r="E750" s="25">
        <v>0</v>
      </c>
      <c r="F750" s="25">
        <v>0</v>
      </c>
      <c r="G750" s="25">
        <v>0</v>
      </c>
      <c r="H750" s="25">
        <v>0</v>
      </c>
      <c r="I750" s="25">
        <v>0</v>
      </c>
      <c r="J750" s="25">
        <v>0</v>
      </c>
      <c r="K750" s="25">
        <v>0</v>
      </c>
      <c r="L750" s="25">
        <v>0</v>
      </c>
      <c r="M750" s="25">
        <v>0</v>
      </c>
      <c r="N750" s="25">
        <v>0</v>
      </c>
      <c r="O750" s="25">
        <v>0</v>
      </c>
      <c r="P750" s="33">
        <v>0</v>
      </c>
    </row>
    <row r="751" spans="1:16" s="2" customFormat="1">
      <c r="A751" s="26">
        <v>316295</v>
      </c>
      <c r="B751" s="27">
        <v>763</v>
      </c>
      <c r="C751" s="28" t="s">
        <v>833</v>
      </c>
      <c r="D751" s="29">
        <v>32878.67</v>
      </c>
      <c r="E751" s="29">
        <v>22229.0112428137</v>
      </c>
      <c r="F751" s="29">
        <v>25718.68</v>
      </c>
      <c r="G751" s="29">
        <v>29486.18</v>
      </c>
      <c r="H751" s="29">
        <v>32316.67</v>
      </c>
      <c r="I751" s="29">
        <v>28136.29</v>
      </c>
      <c r="J751" s="29">
        <v>27576.43</v>
      </c>
      <c r="K751" s="29">
        <v>35178.68</v>
      </c>
      <c r="L751" s="29">
        <v>29813.78</v>
      </c>
      <c r="M751" s="29">
        <v>37829.82</v>
      </c>
      <c r="N751" s="29">
        <v>31428.22</v>
      </c>
      <c r="O751" s="29">
        <v>37198.269999999997</v>
      </c>
      <c r="P751" s="33">
        <v>369790.70124281372</v>
      </c>
    </row>
    <row r="752" spans="1:16" s="2" customFormat="1">
      <c r="A752" s="22">
        <v>316300</v>
      </c>
      <c r="B752" s="23">
        <v>630</v>
      </c>
      <c r="C752" s="24" t="s">
        <v>834</v>
      </c>
      <c r="D752" s="25">
        <v>9392.4500000000007</v>
      </c>
      <c r="E752" s="25">
        <v>7611.0567558367102</v>
      </c>
      <c r="F752" s="25">
        <v>8769.61</v>
      </c>
      <c r="G752" s="25">
        <v>10156.74</v>
      </c>
      <c r="H752" s="25">
        <v>11155.82</v>
      </c>
      <c r="I752" s="25">
        <v>9712.74</v>
      </c>
      <c r="J752" s="25">
        <v>10874.74</v>
      </c>
      <c r="K752" s="25">
        <v>14128.83</v>
      </c>
      <c r="L752" s="25">
        <v>11974.12</v>
      </c>
      <c r="M752" s="25">
        <v>17159.47</v>
      </c>
      <c r="N752" s="25">
        <v>14471.02</v>
      </c>
      <c r="O752" s="25">
        <v>17127.82</v>
      </c>
      <c r="P752" s="33">
        <v>142534.41675583672</v>
      </c>
    </row>
    <row r="753" spans="1:16" s="2" customFormat="1">
      <c r="A753" s="26">
        <v>316310</v>
      </c>
      <c r="B753" s="27">
        <v>631</v>
      </c>
      <c r="C753" s="28" t="s">
        <v>835</v>
      </c>
      <c r="D753" s="29">
        <v>9392.4500000000007</v>
      </c>
      <c r="E753" s="29">
        <v>7573.1603695878603</v>
      </c>
      <c r="F753" s="29">
        <v>8769.61</v>
      </c>
      <c r="G753" s="29">
        <v>1776.3</v>
      </c>
      <c r="H753" s="29">
        <v>0</v>
      </c>
      <c r="I753" s="29">
        <v>0</v>
      </c>
      <c r="J753" s="29">
        <v>0</v>
      </c>
      <c r="K753" s="29">
        <v>0</v>
      </c>
      <c r="L753" s="29">
        <v>0</v>
      </c>
      <c r="M753" s="29">
        <v>0</v>
      </c>
      <c r="N753" s="29">
        <v>0</v>
      </c>
      <c r="O753" s="29">
        <v>0</v>
      </c>
      <c r="P753" s="33">
        <v>27511.520369587863</v>
      </c>
    </row>
    <row r="754" spans="1:16" s="2" customFormat="1">
      <c r="A754" s="22">
        <v>316320</v>
      </c>
      <c r="B754" s="23">
        <v>632</v>
      </c>
      <c r="C754" s="24" t="s">
        <v>836</v>
      </c>
      <c r="D754" s="25">
        <v>10331.69</v>
      </c>
      <c r="E754" s="25">
        <v>8364.3801460669492</v>
      </c>
      <c r="F754" s="25">
        <v>9646.57</v>
      </c>
      <c r="G754" s="25">
        <v>11172.41</v>
      </c>
      <c r="H754" s="25">
        <v>12271.4</v>
      </c>
      <c r="I754" s="25">
        <v>10684.01</v>
      </c>
      <c r="J754" s="25">
        <v>1351.25</v>
      </c>
      <c r="K754" s="25">
        <v>0</v>
      </c>
      <c r="L754" s="25">
        <v>0</v>
      </c>
      <c r="M754" s="25">
        <v>0</v>
      </c>
      <c r="N754" s="25">
        <v>0</v>
      </c>
      <c r="O754" s="25">
        <v>0</v>
      </c>
      <c r="P754" s="33">
        <v>63821.710146066951</v>
      </c>
    </row>
    <row r="755" spans="1:16" s="2" customFormat="1">
      <c r="A755" s="26">
        <v>316330</v>
      </c>
      <c r="B755" s="27">
        <v>633</v>
      </c>
      <c r="C755" s="28" t="s">
        <v>837</v>
      </c>
      <c r="D755" s="29">
        <v>0</v>
      </c>
      <c r="E755" s="29">
        <v>0</v>
      </c>
      <c r="F755" s="29">
        <v>0</v>
      </c>
      <c r="G755" s="29">
        <v>0</v>
      </c>
      <c r="H755" s="29">
        <v>0</v>
      </c>
      <c r="I755" s="29">
        <v>0</v>
      </c>
      <c r="J755" s="29">
        <v>0</v>
      </c>
      <c r="K755" s="29">
        <v>0</v>
      </c>
      <c r="L755" s="29">
        <v>0</v>
      </c>
      <c r="M755" s="29">
        <v>0</v>
      </c>
      <c r="N755" s="29">
        <v>0</v>
      </c>
      <c r="O755" s="29">
        <v>0</v>
      </c>
      <c r="P755" s="33">
        <v>0</v>
      </c>
    </row>
    <row r="756" spans="1:16" s="2" customFormat="1">
      <c r="A756" s="22">
        <v>316340</v>
      </c>
      <c r="B756" s="23">
        <v>634</v>
      </c>
      <c r="C756" s="24" t="s">
        <v>838</v>
      </c>
      <c r="D756" s="25">
        <v>25576.04</v>
      </c>
      <c r="E756" s="25">
        <v>16305.694716882501</v>
      </c>
      <c r="F756" s="25">
        <v>18804.25</v>
      </c>
      <c r="G756" s="25">
        <v>21771.71</v>
      </c>
      <c r="H756" s="25">
        <v>23911.72</v>
      </c>
      <c r="I756" s="25">
        <v>20818.57</v>
      </c>
      <c r="J756" s="25">
        <v>23213.89</v>
      </c>
      <c r="K756" s="25">
        <v>30144.5</v>
      </c>
      <c r="L756" s="25">
        <v>25547.34</v>
      </c>
      <c r="M756" s="25">
        <v>6861.2</v>
      </c>
      <c r="N756" s="25">
        <v>2901.43</v>
      </c>
      <c r="O756" s="25">
        <v>3434.12</v>
      </c>
      <c r="P756" s="33">
        <v>219290.46471688247</v>
      </c>
    </row>
    <row r="757" spans="1:16" s="2" customFormat="1">
      <c r="A757" s="26">
        <v>316350</v>
      </c>
      <c r="B757" s="27">
        <v>635</v>
      </c>
      <c r="C757" s="28" t="s">
        <v>839</v>
      </c>
      <c r="D757" s="29">
        <v>12734.67</v>
      </c>
      <c r="E757" s="29">
        <v>8947.36227657169</v>
      </c>
      <c r="F757" s="29">
        <v>10313.61</v>
      </c>
      <c r="G757" s="29">
        <v>11762.08</v>
      </c>
      <c r="H757" s="29">
        <v>12876.5</v>
      </c>
      <c r="I757" s="29">
        <v>11210.84</v>
      </c>
      <c r="J757" s="29">
        <v>8789.5400000000009</v>
      </c>
      <c r="K757" s="29">
        <v>10797.16</v>
      </c>
      <c r="L757" s="29">
        <v>9150.5400000000009</v>
      </c>
      <c r="M757" s="29">
        <v>10602.5</v>
      </c>
      <c r="N757" s="29">
        <v>8697.9</v>
      </c>
      <c r="O757" s="29">
        <v>10294.790000000001</v>
      </c>
      <c r="P757" s="33">
        <v>126177.49227657172</v>
      </c>
    </row>
    <row r="758" spans="1:16" s="2" customFormat="1">
      <c r="A758" s="22">
        <v>316360</v>
      </c>
      <c r="B758" s="23">
        <v>636</v>
      </c>
      <c r="C758" s="24" t="s">
        <v>840</v>
      </c>
      <c r="D758" s="25">
        <v>13145.98</v>
      </c>
      <c r="E758" s="25">
        <v>8296.6182735267903</v>
      </c>
      <c r="F758" s="25">
        <v>9646.57</v>
      </c>
      <c r="G758" s="25">
        <v>11172.41</v>
      </c>
      <c r="H758" s="25">
        <v>12271.4</v>
      </c>
      <c r="I758" s="25">
        <v>10684.01</v>
      </c>
      <c r="J758" s="25">
        <v>11962.21</v>
      </c>
      <c r="K758" s="25">
        <v>15541.71</v>
      </c>
      <c r="L758" s="25">
        <v>13171.53</v>
      </c>
      <c r="M758" s="25">
        <v>1946.57</v>
      </c>
      <c r="N758" s="25">
        <v>0</v>
      </c>
      <c r="O758" s="25">
        <v>0</v>
      </c>
      <c r="P758" s="33">
        <v>107839.00827352679</v>
      </c>
    </row>
    <row r="759" spans="1:16" s="2" customFormat="1">
      <c r="A759" s="26">
        <v>316370</v>
      </c>
      <c r="B759" s="27">
        <v>637</v>
      </c>
      <c r="C759" s="28" t="s">
        <v>841</v>
      </c>
      <c r="D759" s="29">
        <v>11950.89</v>
      </c>
      <c r="E759" s="29">
        <v>7575.6182087119396</v>
      </c>
      <c r="F759" s="29">
        <v>8769.61</v>
      </c>
      <c r="G759" s="29">
        <v>10156.74</v>
      </c>
      <c r="H759" s="29">
        <v>11155.82</v>
      </c>
      <c r="I759" s="29">
        <v>9712.74</v>
      </c>
      <c r="J759" s="29">
        <v>10874.74</v>
      </c>
      <c r="K759" s="29">
        <v>14128.83</v>
      </c>
      <c r="L759" s="29">
        <v>11974.12</v>
      </c>
      <c r="M759" s="29">
        <v>17159.47</v>
      </c>
      <c r="N759" s="29">
        <v>14471.02</v>
      </c>
      <c r="O759" s="29">
        <v>17127.82</v>
      </c>
      <c r="P759" s="33">
        <v>145057.41820871193</v>
      </c>
    </row>
    <row r="760" spans="1:16" s="2" customFormat="1">
      <c r="A760" s="22">
        <v>316380</v>
      </c>
      <c r="B760" s="23">
        <v>638</v>
      </c>
      <c r="C760" s="24" t="s">
        <v>539</v>
      </c>
      <c r="D760" s="25">
        <v>6900.68</v>
      </c>
      <c r="E760" s="25">
        <v>4849.0725976007698</v>
      </c>
      <c r="F760" s="25">
        <v>5588.75</v>
      </c>
      <c r="G760" s="25">
        <v>6373.65</v>
      </c>
      <c r="H760" s="25">
        <v>6977.53</v>
      </c>
      <c r="I760" s="25">
        <v>6074.94</v>
      </c>
      <c r="J760" s="25">
        <v>11021.03</v>
      </c>
      <c r="K760" s="25">
        <v>15016.98</v>
      </c>
      <c r="L760" s="25">
        <v>12726.83</v>
      </c>
      <c r="M760" s="25">
        <v>14746.25</v>
      </c>
      <c r="N760" s="25">
        <v>12097.28</v>
      </c>
      <c r="O760" s="25">
        <v>14318.28</v>
      </c>
      <c r="P760" s="33">
        <v>116691.27259760076</v>
      </c>
    </row>
    <row r="761" spans="1:16" s="2" customFormat="1">
      <c r="A761" s="26">
        <v>316390</v>
      </c>
      <c r="B761" s="27">
        <v>639</v>
      </c>
      <c r="C761" s="28" t="s">
        <v>842</v>
      </c>
      <c r="D761" s="29">
        <v>9392.4500000000007</v>
      </c>
      <c r="E761" s="29">
        <v>7573.1606091305903</v>
      </c>
      <c r="F761" s="29">
        <v>8769.61</v>
      </c>
      <c r="G761" s="29">
        <v>10156.74</v>
      </c>
      <c r="H761" s="29">
        <v>11155.82</v>
      </c>
      <c r="I761" s="29">
        <v>9712.74</v>
      </c>
      <c r="J761" s="29">
        <v>1228.4100000000001</v>
      </c>
      <c r="K761" s="29">
        <v>0</v>
      </c>
      <c r="L761" s="29">
        <v>0</v>
      </c>
      <c r="M761" s="29">
        <v>0</v>
      </c>
      <c r="N761" s="29">
        <v>0</v>
      </c>
      <c r="O761" s="29">
        <v>0</v>
      </c>
      <c r="P761" s="33">
        <v>57988.930609130592</v>
      </c>
    </row>
    <row r="762" spans="1:16" s="2" customFormat="1">
      <c r="A762" s="22">
        <v>316400</v>
      </c>
      <c r="B762" s="23">
        <v>641</v>
      </c>
      <c r="C762" s="24" t="s">
        <v>540</v>
      </c>
      <c r="D762" s="25">
        <v>11950.89</v>
      </c>
      <c r="E762" s="25">
        <v>7590.6546964626796</v>
      </c>
      <c r="F762" s="25">
        <v>8769.61</v>
      </c>
      <c r="G762" s="25">
        <v>10156.74</v>
      </c>
      <c r="H762" s="25">
        <v>11155.82</v>
      </c>
      <c r="I762" s="25">
        <v>9712.74</v>
      </c>
      <c r="J762" s="25">
        <v>10874.74</v>
      </c>
      <c r="K762" s="25">
        <v>14128.83</v>
      </c>
      <c r="L762" s="25">
        <v>11974.12</v>
      </c>
      <c r="M762" s="25">
        <v>17159.47</v>
      </c>
      <c r="N762" s="25">
        <v>14471.02</v>
      </c>
      <c r="O762" s="25">
        <v>17127.82</v>
      </c>
      <c r="P762" s="33">
        <v>145072.45469646269</v>
      </c>
    </row>
    <row r="763" spans="1:16" s="2" customFormat="1">
      <c r="A763" s="26">
        <v>316410</v>
      </c>
      <c r="B763" s="27">
        <v>640</v>
      </c>
      <c r="C763" s="28" t="s">
        <v>843</v>
      </c>
      <c r="D763" s="29">
        <v>0</v>
      </c>
      <c r="E763" s="29">
        <v>0</v>
      </c>
      <c r="F763" s="29">
        <v>0</v>
      </c>
      <c r="G763" s="29">
        <v>0</v>
      </c>
      <c r="H763" s="29">
        <v>0</v>
      </c>
      <c r="I763" s="29">
        <v>0</v>
      </c>
      <c r="J763" s="29">
        <v>0</v>
      </c>
      <c r="K763" s="29">
        <v>0</v>
      </c>
      <c r="L763" s="29">
        <v>0</v>
      </c>
      <c r="M763" s="29">
        <v>0</v>
      </c>
      <c r="N763" s="29">
        <v>0</v>
      </c>
      <c r="O763" s="29">
        <v>0</v>
      </c>
      <c r="P763" s="33">
        <v>0</v>
      </c>
    </row>
    <row r="764" spans="1:16" s="2" customFormat="1">
      <c r="A764" s="22">
        <v>316420</v>
      </c>
      <c r="B764" s="23">
        <v>642</v>
      </c>
      <c r="C764" s="24" t="s">
        <v>844</v>
      </c>
      <c r="D764" s="25">
        <v>298.10000000000002</v>
      </c>
      <c r="E764" s="25">
        <v>209.07589060647399</v>
      </c>
      <c r="F764" s="25">
        <v>241.42</v>
      </c>
      <c r="G764" s="25">
        <v>277.06</v>
      </c>
      <c r="H764" s="25">
        <v>303.72000000000003</v>
      </c>
      <c r="I764" s="25">
        <v>264.43</v>
      </c>
      <c r="J764" s="25">
        <v>18804.189999999999</v>
      </c>
      <c r="K764" s="25">
        <v>27493.22</v>
      </c>
      <c r="L764" s="25">
        <v>23300.39</v>
      </c>
      <c r="M764" s="25">
        <v>26997.95</v>
      </c>
      <c r="N764" s="25">
        <v>22148.18</v>
      </c>
      <c r="O764" s="25">
        <v>26214.46</v>
      </c>
      <c r="P764" s="33">
        <v>146552.19589060647</v>
      </c>
    </row>
    <row r="765" spans="1:16" s="2" customFormat="1">
      <c r="A765" s="26">
        <v>316430</v>
      </c>
      <c r="B765" s="27">
        <v>643</v>
      </c>
      <c r="C765" s="28" t="s">
        <v>541</v>
      </c>
      <c r="D765" s="29">
        <v>73759.45</v>
      </c>
      <c r="E765" s="29">
        <v>51586.608617603801</v>
      </c>
      <c r="F765" s="29">
        <v>59736.58</v>
      </c>
      <c r="G765" s="29">
        <v>68126.16</v>
      </c>
      <c r="H765" s="29">
        <v>74580.91</v>
      </c>
      <c r="I765" s="29">
        <v>64933.37</v>
      </c>
      <c r="J765" s="29">
        <v>88105.36</v>
      </c>
      <c r="K765" s="29">
        <v>117017.98</v>
      </c>
      <c r="L765" s="29">
        <v>99172.26</v>
      </c>
      <c r="M765" s="29">
        <v>118193.66</v>
      </c>
      <c r="N765" s="29">
        <v>97355.77</v>
      </c>
      <c r="O765" s="29">
        <v>115229.75999999999</v>
      </c>
      <c r="P765" s="33">
        <v>1027797.8686176039</v>
      </c>
    </row>
    <row r="766" spans="1:16" s="2" customFormat="1">
      <c r="A766" s="22">
        <v>316440</v>
      </c>
      <c r="B766" s="23">
        <v>644</v>
      </c>
      <c r="C766" s="24" t="s">
        <v>845</v>
      </c>
      <c r="D766" s="25">
        <v>10439.549999999999</v>
      </c>
      <c r="E766" s="25">
        <v>8296.2746916897595</v>
      </c>
      <c r="F766" s="25">
        <v>9617.64</v>
      </c>
      <c r="G766" s="25">
        <v>11123.86</v>
      </c>
      <c r="H766" s="25">
        <v>12214.58</v>
      </c>
      <c r="I766" s="25">
        <v>10634.54</v>
      </c>
      <c r="J766" s="25">
        <v>11698.47</v>
      </c>
      <c r="K766" s="25">
        <v>15164.58</v>
      </c>
      <c r="L766" s="25">
        <v>12851.92</v>
      </c>
      <c r="M766" s="25">
        <v>2786.69</v>
      </c>
      <c r="N766" s="25">
        <v>834.37</v>
      </c>
      <c r="O766" s="25">
        <v>987.56</v>
      </c>
      <c r="P766" s="33">
        <v>106650.03469168975</v>
      </c>
    </row>
    <row r="767" spans="1:16" s="2" customFormat="1">
      <c r="A767" s="26">
        <v>316443</v>
      </c>
      <c r="B767" s="27">
        <v>848</v>
      </c>
      <c r="C767" s="28" t="s">
        <v>846</v>
      </c>
      <c r="D767" s="29">
        <v>13124.49</v>
      </c>
      <c r="E767" s="29">
        <v>10641.0349694897</v>
      </c>
      <c r="F767" s="29">
        <v>12254.18</v>
      </c>
      <c r="G767" s="29">
        <v>14130.68</v>
      </c>
      <c r="H767" s="29">
        <v>15506.28</v>
      </c>
      <c r="I767" s="29">
        <v>13500.44</v>
      </c>
      <c r="J767" s="29">
        <v>4613.1499999999996</v>
      </c>
      <c r="K767" s="29">
        <v>4255.92</v>
      </c>
      <c r="L767" s="29">
        <v>3606.88</v>
      </c>
      <c r="M767" s="29">
        <v>4179.2</v>
      </c>
      <c r="N767" s="29">
        <v>3428.46</v>
      </c>
      <c r="O767" s="29">
        <v>4057.91</v>
      </c>
      <c r="P767" s="33">
        <v>103298.62496948971</v>
      </c>
    </row>
    <row r="768" spans="1:16" s="2" customFormat="1">
      <c r="A768" s="22">
        <v>316447</v>
      </c>
      <c r="B768" s="23">
        <v>849</v>
      </c>
      <c r="C768" s="24" t="s">
        <v>847</v>
      </c>
      <c r="D768" s="25">
        <v>11950.89</v>
      </c>
      <c r="E768" s="25">
        <v>7631.2211386097397</v>
      </c>
      <c r="F768" s="25">
        <v>8769.61</v>
      </c>
      <c r="G768" s="25">
        <v>10156.74</v>
      </c>
      <c r="H768" s="25">
        <v>11155.82</v>
      </c>
      <c r="I768" s="25">
        <v>9712.74</v>
      </c>
      <c r="J768" s="25">
        <v>10874.74</v>
      </c>
      <c r="K768" s="25">
        <v>14128.83</v>
      </c>
      <c r="L768" s="25">
        <v>11974.12</v>
      </c>
      <c r="M768" s="25">
        <v>17159.47</v>
      </c>
      <c r="N768" s="25">
        <v>14471.02</v>
      </c>
      <c r="O768" s="25">
        <v>17127.82</v>
      </c>
      <c r="P768" s="33">
        <v>145113.02113860974</v>
      </c>
    </row>
    <row r="769" spans="1:16" s="2" customFormat="1">
      <c r="A769" s="26">
        <v>316450</v>
      </c>
      <c r="B769" s="27">
        <v>645</v>
      </c>
      <c r="C769" s="28" t="s">
        <v>848</v>
      </c>
      <c r="D769" s="29">
        <v>0</v>
      </c>
      <c r="E769" s="29">
        <v>0</v>
      </c>
      <c r="F769" s="29">
        <v>0</v>
      </c>
      <c r="G769" s="29">
        <v>0</v>
      </c>
      <c r="H769" s="29">
        <v>0</v>
      </c>
      <c r="I769" s="29">
        <v>0</v>
      </c>
      <c r="J769" s="29">
        <v>0</v>
      </c>
      <c r="K769" s="29">
        <v>0</v>
      </c>
      <c r="L769" s="29">
        <v>0</v>
      </c>
      <c r="M769" s="29">
        <v>0</v>
      </c>
      <c r="N769" s="29">
        <v>0</v>
      </c>
      <c r="O769" s="29">
        <v>0</v>
      </c>
      <c r="P769" s="33">
        <v>0</v>
      </c>
    </row>
    <row r="770" spans="1:16" s="2" customFormat="1">
      <c r="A770" s="22">
        <v>316460</v>
      </c>
      <c r="B770" s="23">
        <v>646</v>
      </c>
      <c r="C770" s="24" t="s">
        <v>849</v>
      </c>
      <c r="D770" s="25">
        <v>0</v>
      </c>
      <c r="E770" s="25">
        <v>0</v>
      </c>
      <c r="F770" s="25">
        <v>0</v>
      </c>
      <c r="G770" s="25">
        <v>0</v>
      </c>
      <c r="H770" s="25">
        <v>0</v>
      </c>
      <c r="I770" s="25">
        <v>0</v>
      </c>
      <c r="J770" s="25">
        <v>0</v>
      </c>
      <c r="K770" s="25">
        <v>0</v>
      </c>
      <c r="L770" s="25">
        <v>0</v>
      </c>
      <c r="M770" s="25">
        <v>0</v>
      </c>
      <c r="N770" s="25">
        <v>0</v>
      </c>
      <c r="O770" s="25">
        <v>0</v>
      </c>
      <c r="P770" s="33">
        <v>0</v>
      </c>
    </row>
    <row r="771" spans="1:16" s="2" customFormat="1">
      <c r="A771" s="26">
        <v>316470</v>
      </c>
      <c r="B771" s="27">
        <v>647</v>
      </c>
      <c r="C771" s="28" t="s">
        <v>850</v>
      </c>
      <c r="D771" s="29">
        <v>23901.79</v>
      </c>
      <c r="E771" s="29">
        <v>15137.250946906801</v>
      </c>
      <c r="F771" s="29">
        <v>17539.23</v>
      </c>
      <c r="G771" s="29">
        <v>20313.47</v>
      </c>
      <c r="H771" s="29">
        <v>22311.64</v>
      </c>
      <c r="I771" s="29">
        <v>19425.48</v>
      </c>
      <c r="J771" s="29">
        <v>21749.47</v>
      </c>
      <c r="K771" s="29">
        <v>28257.65</v>
      </c>
      <c r="L771" s="29">
        <v>23948.240000000002</v>
      </c>
      <c r="M771" s="29">
        <v>34318.94</v>
      </c>
      <c r="N771" s="29">
        <v>28942.05</v>
      </c>
      <c r="O771" s="29">
        <v>34255.65</v>
      </c>
      <c r="P771" s="33">
        <v>290100.86094690679</v>
      </c>
    </row>
    <row r="772" spans="1:16" s="2" customFormat="1">
      <c r="A772" s="22">
        <v>316480</v>
      </c>
      <c r="B772" s="23">
        <v>648</v>
      </c>
      <c r="C772" s="24" t="s">
        <v>851</v>
      </c>
      <c r="D772" s="25">
        <v>0</v>
      </c>
      <c r="E772" s="25">
        <v>0</v>
      </c>
      <c r="F772" s="25">
        <v>0</v>
      </c>
      <c r="G772" s="25">
        <v>0</v>
      </c>
      <c r="H772" s="25">
        <v>0</v>
      </c>
      <c r="I772" s="25">
        <v>0</v>
      </c>
      <c r="J772" s="25">
        <v>0</v>
      </c>
      <c r="K772" s="25">
        <v>0</v>
      </c>
      <c r="L772" s="25">
        <v>0</v>
      </c>
      <c r="M772" s="25">
        <v>0</v>
      </c>
      <c r="N772" s="25">
        <v>0</v>
      </c>
      <c r="O772" s="25">
        <v>0</v>
      </c>
      <c r="P772" s="33">
        <v>0</v>
      </c>
    </row>
    <row r="773" spans="1:16" s="2" customFormat="1">
      <c r="A773" s="26">
        <v>316490</v>
      </c>
      <c r="B773" s="27">
        <v>649</v>
      </c>
      <c r="C773" s="28" t="s">
        <v>852</v>
      </c>
      <c r="D773" s="29">
        <v>9392.4500000000007</v>
      </c>
      <c r="E773" s="29">
        <v>7550.7737344748903</v>
      </c>
      <c r="F773" s="29">
        <v>8769.61</v>
      </c>
      <c r="G773" s="29">
        <v>10156.74</v>
      </c>
      <c r="H773" s="29">
        <v>11155.82</v>
      </c>
      <c r="I773" s="29">
        <v>9712.74</v>
      </c>
      <c r="J773" s="29">
        <v>10874.74</v>
      </c>
      <c r="K773" s="29">
        <v>14128.83</v>
      </c>
      <c r="L773" s="29">
        <v>11974.12</v>
      </c>
      <c r="M773" s="29">
        <v>1769.61</v>
      </c>
      <c r="N773" s="29">
        <v>0</v>
      </c>
      <c r="O773" s="29">
        <v>0</v>
      </c>
      <c r="P773" s="33">
        <v>95485.433734474893</v>
      </c>
    </row>
    <row r="774" spans="1:16" s="2" customFormat="1">
      <c r="A774" s="22">
        <v>316500</v>
      </c>
      <c r="B774" s="23">
        <v>650</v>
      </c>
      <c r="C774" s="24" t="s">
        <v>542</v>
      </c>
      <c r="D774" s="25">
        <v>25096.880000000001</v>
      </c>
      <c r="E774" s="25">
        <v>15940.5815134404</v>
      </c>
      <c r="F774" s="25">
        <v>18416.189999999999</v>
      </c>
      <c r="G774" s="25">
        <v>21329.14</v>
      </c>
      <c r="H774" s="25">
        <v>23427.22</v>
      </c>
      <c r="I774" s="25">
        <v>20396.75</v>
      </c>
      <c r="J774" s="25">
        <v>22836.95</v>
      </c>
      <c r="K774" s="25">
        <v>29670.53</v>
      </c>
      <c r="L774" s="25">
        <v>25145.66</v>
      </c>
      <c r="M774" s="25">
        <v>36034.879999999997</v>
      </c>
      <c r="N774" s="25">
        <v>30389.15</v>
      </c>
      <c r="O774" s="25">
        <v>35968.43</v>
      </c>
      <c r="P774" s="33">
        <v>304652.36151344044</v>
      </c>
    </row>
    <row r="775" spans="1:16" s="2" customFormat="1">
      <c r="A775" s="26">
        <v>316510</v>
      </c>
      <c r="B775" s="27">
        <v>651</v>
      </c>
      <c r="C775" s="28" t="s">
        <v>853</v>
      </c>
      <c r="D775" s="29">
        <v>10331.69</v>
      </c>
      <c r="E775" s="29">
        <v>8344.3988578624194</v>
      </c>
      <c r="F775" s="29">
        <v>9646.57</v>
      </c>
      <c r="G775" s="29">
        <v>11172.41</v>
      </c>
      <c r="H775" s="29">
        <v>12271.4</v>
      </c>
      <c r="I775" s="29">
        <v>10684.01</v>
      </c>
      <c r="J775" s="29">
        <v>11962.21</v>
      </c>
      <c r="K775" s="29">
        <v>15541.71</v>
      </c>
      <c r="L775" s="29">
        <v>13171.53</v>
      </c>
      <c r="M775" s="29">
        <v>18875.419999999998</v>
      </c>
      <c r="N775" s="29">
        <v>15918.12</v>
      </c>
      <c r="O775" s="29">
        <v>18840.61</v>
      </c>
      <c r="P775" s="33">
        <v>156760.07885786245</v>
      </c>
    </row>
    <row r="776" spans="1:16" s="2" customFormat="1">
      <c r="A776" s="22">
        <v>316520</v>
      </c>
      <c r="B776" s="23">
        <v>652</v>
      </c>
      <c r="C776" s="24" t="s">
        <v>854</v>
      </c>
      <c r="D776" s="25">
        <v>18974.490000000002</v>
      </c>
      <c r="E776" s="25">
        <v>12529.700229702399</v>
      </c>
      <c r="F776" s="25">
        <v>14457.91</v>
      </c>
      <c r="G776" s="25">
        <v>16643.91</v>
      </c>
      <c r="H776" s="25">
        <v>18257.64</v>
      </c>
      <c r="I776" s="25">
        <v>15895.89</v>
      </c>
      <c r="J776" s="25">
        <v>15774.12</v>
      </c>
      <c r="K776" s="25">
        <v>20159.48</v>
      </c>
      <c r="L776" s="25">
        <v>17085.07</v>
      </c>
      <c r="M776" s="25">
        <v>23081.4</v>
      </c>
      <c r="N776" s="25">
        <v>19329.150000000001</v>
      </c>
      <c r="O776" s="25">
        <v>22877.88</v>
      </c>
      <c r="P776" s="33">
        <v>215066.6402297024</v>
      </c>
    </row>
    <row r="777" spans="1:16" s="2" customFormat="1">
      <c r="A777" s="26">
        <v>316530</v>
      </c>
      <c r="B777" s="27">
        <v>653</v>
      </c>
      <c r="C777" s="28" t="s">
        <v>543</v>
      </c>
      <c r="D777" s="29">
        <v>13145.98</v>
      </c>
      <c r="E777" s="29">
        <v>8348.6786890087205</v>
      </c>
      <c r="F777" s="29">
        <v>9646.57</v>
      </c>
      <c r="G777" s="29">
        <v>11172.41</v>
      </c>
      <c r="H777" s="29">
        <v>12271.4</v>
      </c>
      <c r="I777" s="29">
        <v>10684.01</v>
      </c>
      <c r="J777" s="29">
        <v>11962.21</v>
      </c>
      <c r="K777" s="29">
        <v>15541.71</v>
      </c>
      <c r="L777" s="29">
        <v>13171.53</v>
      </c>
      <c r="M777" s="29">
        <v>18875.419999999998</v>
      </c>
      <c r="N777" s="29">
        <v>15918.12</v>
      </c>
      <c r="O777" s="29">
        <v>18840.61</v>
      </c>
      <c r="P777" s="33">
        <v>159578.64868900873</v>
      </c>
    </row>
    <row r="778" spans="1:16" s="2" customFormat="1">
      <c r="A778" s="22">
        <v>316540</v>
      </c>
      <c r="B778" s="23">
        <v>654</v>
      </c>
      <c r="C778" s="24" t="s">
        <v>855</v>
      </c>
      <c r="D778" s="25">
        <v>56550.73</v>
      </c>
      <c r="E778" s="25">
        <v>38923.714881485801</v>
      </c>
      <c r="F778" s="25">
        <v>44890.3</v>
      </c>
      <c r="G778" s="25">
        <v>51350.31</v>
      </c>
      <c r="H778" s="25">
        <v>56252.37</v>
      </c>
      <c r="I778" s="25">
        <v>48975.74</v>
      </c>
      <c r="J778" s="25">
        <v>45960.67</v>
      </c>
      <c r="K778" s="25">
        <v>58245.38</v>
      </c>
      <c r="L778" s="25">
        <v>49362.720000000001</v>
      </c>
      <c r="M778" s="25">
        <v>60480.65</v>
      </c>
      <c r="N778" s="25">
        <v>50010.14</v>
      </c>
      <c r="O778" s="25">
        <v>59191.73</v>
      </c>
      <c r="P778" s="33">
        <v>620194.45488148578</v>
      </c>
    </row>
    <row r="779" spans="1:16" s="2" customFormat="1">
      <c r="A779" s="26">
        <v>316550</v>
      </c>
      <c r="B779" s="27">
        <v>655</v>
      </c>
      <c r="C779" s="28" t="s">
        <v>856</v>
      </c>
      <c r="D779" s="29">
        <v>15760.54</v>
      </c>
      <c r="E779" s="29">
        <v>11099.226291326</v>
      </c>
      <c r="F779" s="29">
        <v>12764.2</v>
      </c>
      <c r="G779" s="29">
        <v>14556.84</v>
      </c>
      <c r="H779" s="29">
        <v>15936.06</v>
      </c>
      <c r="I779" s="29">
        <v>13874.63</v>
      </c>
      <c r="J779" s="29">
        <v>21145.79</v>
      </c>
      <c r="K779" s="29">
        <v>28401.71</v>
      </c>
      <c r="L779" s="29">
        <v>24070.33</v>
      </c>
      <c r="M779" s="29">
        <v>27889.66</v>
      </c>
      <c r="N779" s="29">
        <v>22879.65</v>
      </c>
      <c r="O779" s="29">
        <v>27080.23</v>
      </c>
      <c r="P779" s="33">
        <v>235458.86629132598</v>
      </c>
    </row>
    <row r="780" spans="1:16" s="2" customFormat="1">
      <c r="A780" s="22">
        <v>316553</v>
      </c>
      <c r="B780" s="23">
        <v>850</v>
      </c>
      <c r="C780" s="24" t="s">
        <v>411</v>
      </c>
      <c r="D780" s="25">
        <v>13936.4</v>
      </c>
      <c r="E780" s="25">
        <v>8964.2886112781107</v>
      </c>
      <c r="F780" s="25">
        <v>10377.64</v>
      </c>
      <c r="G780" s="25">
        <v>11990.6</v>
      </c>
      <c r="H780" s="25">
        <v>13163.43</v>
      </c>
      <c r="I780" s="25">
        <v>11460.66</v>
      </c>
      <c r="J780" s="25">
        <v>12149.36</v>
      </c>
      <c r="K780" s="25">
        <v>15671.96</v>
      </c>
      <c r="L780" s="25">
        <v>13281.92</v>
      </c>
      <c r="M780" s="25">
        <v>18674.78</v>
      </c>
      <c r="N780" s="25">
        <v>15714.13</v>
      </c>
      <c r="O780" s="25">
        <v>18599.16</v>
      </c>
      <c r="P780" s="33">
        <v>163984.32861127809</v>
      </c>
    </row>
    <row r="781" spans="1:16" s="2" customFormat="1">
      <c r="A781" s="26">
        <v>316555</v>
      </c>
      <c r="B781" s="27">
        <v>853</v>
      </c>
      <c r="C781" s="28" t="s">
        <v>412</v>
      </c>
      <c r="D781" s="29">
        <v>0</v>
      </c>
      <c r="E781" s="29">
        <v>0</v>
      </c>
      <c r="F781" s="29">
        <v>0</v>
      </c>
      <c r="G781" s="29">
        <v>0</v>
      </c>
      <c r="H781" s="29">
        <v>0</v>
      </c>
      <c r="I781" s="29">
        <v>0</v>
      </c>
      <c r="J781" s="29">
        <v>0</v>
      </c>
      <c r="K781" s="29">
        <v>0</v>
      </c>
      <c r="L781" s="29">
        <v>0</v>
      </c>
      <c r="M781" s="29">
        <v>0</v>
      </c>
      <c r="N781" s="29">
        <v>0</v>
      </c>
      <c r="O781" s="29">
        <v>0</v>
      </c>
      <c r="P781" s="33">
        <v>0</v>
      </c>
    </row>
    <row r="782" spans="1:16" s="2" customFormat="1">
      <c r="A782" s="22">
        <v>316556</v>
      </c>
      <c r="B782" s="23">
        <v>851</v>
      </c>
      <c r="C782" s="24" t="s">
        <v>857</v>
      </c>
      <c r="D782" s="25">
        <v>10331.69</v>
      </c>
      <c r="E782" s="25">
        <v>8330.4804815493098</v>
      </c>
      <c r="F782" s="25">
        <v>9646.57</v>
      </c>
      <c r="G782" s="25">
        <v>11172.41</v>
      </c>
      <c r="H782" s="25">
        <v>12271.4</v>
      </c>
      <c r="I782" s="25">
        <v>10684.01</v>
      </c>
      <c r="J782" s="25">
        <v>1351.25</v>
      </c>
      <c r="K782" s="25">
        <v>0</v>
      </c>
      <c r="L782" s="25">
        <v>0</v>
      </c>
      <c r="M782" s="25">
        <v>0</v>
      </c>
      <c r="N782" s="25">
        <v>0</v>
      </c>
      <c r="O782" s="25">
        <v>0</v>
      </c>
      <c r="P782" s="33">
        <v>63787.810481549313</v>
      </c>
    </row>
    <row r="783" spans="1:16" s="2" customFormat="1">
      <c r="A783" s="26">
        <v>316557</v>
      </c>
      <c r="B783" s="27">
        <v>766</v>
      </c>
      <c r="C783" s="28" t="s">
        <v>858</v>
      </c>
      <c r="D783" s="29">
        <v>9392.4500000000007</v>
      </c>
      <c r="E783" s="29">
        <v>7611.1152939919302</v>
      </c>
      <c r="F783" s="29">
        <v>8769.61</v>
      </c>
      <c r="G783" s="29">
        <v>10156.74</v>
      </c>
      <c r="H783" s="29">
        <v>11155.82</v>
      </c>
      <c r="I783" s="29">
        <v>9712.74</v>
      </c>
      <c r="J783" s="29">
        <v>10874.74</v>
      </c>
      <c r="K783" s="29">
        <v>14128.83</v>
      </c>
      <c r="L783" s="29">
        <v>11974.12</v>
      </c>
      <c r="M783" s="29">
        <v>1769.61</v>
      </c>
      <c r="N783" s="29">
        <v>0</v>
      </c>
      <c r="O783" s="29">
        <v>0</v>
      </c>
      <c r="P783" s="33">
        <v>95545.77529399193</v>
      </c>
    </row>
    <row r="784" spans="1:16" s="2" customFormat="1">
      <c r="A784" s="22">
        <v>316560</v>
      </c>
      <c r="B784" s="23">
        <v>656</v>
      </c>
      <c r="C784" s="24" t="s">
        <v>859</v>
      </c>
      <c r="D784" s="25">
        <v>10331.69</v>
      </c>
      <c r="E784" s="25">
        <v>8379.8791908028907</v>
      </c>
      <c r="F784" s="25">
        <v>9646.57</v>
      </c>
      <c r="G784" s="25">
        <v>11172.41</v>
      </c>
      <c r="H784" s="25">
        <v>12271.4</v>
      </c>
      <c r="I784" s="25">
        <v>10684.01</v>
      </c>
      <c r="J784" s="25">
        <v>1351.25</v>
      </c>
      <c r="K784" s="25">
        <v>0</v>
      </c>
      <c r="L784" s="25">
        <v>0</v>
      </c>
      <c r="M784" s="25">
        <v>0</v>
      </c>
      <c r="N784" s="25">
        <v>0</v>
      </c>
      <c r="O784" s="25">
        <v>0</v>
      </c>
      <c r="P784" s="33">
        <v>63837.209190802896</v>
      </c>
    </row>
    <row r="785" spans="1:16" s="2" customFormat="1">
      <c r="A785" s="26">
        <v>316570</v>
      </c>
      <c r="B785" s="27">
        <v>657</v>
      </c>
      <c r="C785" s="28" t="s">
        <v>860</v>
      </c>
      <c r="D785" s="29">
        <v>50839.46</v>
      </c>
      <c r="E785" s="29">
        <v>36701.4332533493</v>
      </c>
      <c r="F785" s="29">
        <v>42336.88</v>
      </c>
      <c r="G785" s="29">
        <v>48438.28</v>
      </c>
      <c r="H785" s="29">
        <v>53064.43</v>
      </c>
      <c r="I785" s="29">
        <v>46200.19</v>
      </c>
      <c r="J785" s="29">
        <v>42462.54</v>
      </c>
      <c r="K785" s="29">
        <v>53635.89</v>
      </c>
      <c r="L785" s="29">
        <v>45456.19</v>
      </c>
      <c r="M785" s="29">
        <v>55954.27</v>
      </c>
      <c r="N785" s="29">
        <v>46296.85</v>
      </c>
      <c r="O785" s="29">
        <v>54796.7</v>
      </c>
      <c r="P785" s="33">
        <v>576183.11325334921</v>
      </c>
    </row>
    <row r="786" spans="1:16" s="2" customFormat="1">
      <c r="A786" s="22">
        <v>316580</v>
      </c>
      <c r="B786" s="23">
        <v>658</v>
      </c>
      <c r="C786" s="24" t="s">
        <v>861</v>
      </c>
      <c r="D786" s="25">
        <v>0</v>
      </c>
      <c r="E786" s="25">
        <v>0</v>
      </c>
      <c r="F786" s="25">
        <v>0</v>
      </c>
      <c r="G786" s="25">
        <v>0</v>
      </c>
      <c r="H786" s="25">
        <v>0</v>
      </c>
      <c r="I786" s="25">
        <v>0</v>
      </c>
      <c r="J786" s="25">
        <v>0</v>
      </c>
      <c r="K786" s="25">
        <v>0</v>
      </c>
      <c r="L786" s="25">
        <v>0</v>
      </c>
      <c r="M786" s="25">
        <v>0</v>
      </c>
      <c r="N786" s="25">
        <v>0</v>
      </c>
      <c r="O786" s="25">
        <v>0</v>
      </c>
      <c r="P786" s="33">
        <v>0</v>
      </c>
    </row>
    <row r="787" spans="1:16" s="2" customFormat="1">
      <c r="A787" s="26">
        <v>316590</v>
      </c>
      <c r="B787" s="27">
        <v>659</v>
      </c>
      <c r="C787" s="28" t="s">
        <v>862</v>
      </c>
      <c r="D787" s="29">
        <v>1427.41</v>
      </c>
      <c r="E787" s="29">
        <v>998.31628486997499</v>
      </c>
      <c r="F787" s="29">
        <v>1156.04</v>
      </c>
      <c r="G787" s="29">
        <v>1318.39</v>
      </c>
      <c r="H787" s="29">
        <v>1443.31</v>
      </c>
      <c r="I787" s="29">
        <v>1256.5999999999999</v>
      </c>
      <c r="J787" s="29">
        <v>1086.54</v>
      </c>
      <c r="K787" s="29">
        <v>1358.66</v>
      </c>
      <c r="L787" s="29">
        <v>1151.46</v>
      </c>
      <c r="M787" s="29">
        <v>1334.17</v>
      </c>
      <c r="N787" s="29">
        <v>1094.5</v>
      </c>
      <c r="O787" s="29">
        <v>1295.45</v>
      </c>
      <c r="P787" s="33">
        <v>14920.846284869976</v>
      </c>
    </row>
    <row r="788" spans="1:16" s="2" customFormat="1">
      <c r="A788" s="22">
        <v>316600</v>
      </c>
      <c r="B788" s="23">
        <v>660</v>
      </c>
      <c r="C788" s="24" t="s">
        <v>494</v>
      </c>
      <c r="D788" s="25">
        <v>39635.269999999997</v>
      </c>
      <c r="E788" s="25">
        <v>28861.164165156599</v>
      </c>
      <c r="F788" s="25">
        <v>33262.78</v>
      </c>
      <c r="G788" s="25">
        <v>38089.79</v>
      </c>
      <c r="H788" s="25">
        <v>41735.449999999997</v>
      </c>
      <c r="I788" s="25">
        <v>36336.69</v>
      </c>
      <c r="J788" s="25">
        <v>33171.79</v>
      </c>
      <c r="K788" s="25">
        <v>41855.019999999997</v>
      </c>
      <c r="L788" s="25">
        <v>35471.96</v>
      </c>
      <c r="M788" s="25">
        <v>28995.93</v>
      </c>
      <c r="N788" s="25">
        <v>22335.48</v>
      </c>
      <c r="O788" s="25">
        <v>26436.15</v>
      </c>
      <c r="P788" s="33">
        <v>406187.4741651566</v>
      </c>
    </row>
    <row r="789" spans="1:16" s="2" customFormat="1">
      <c r="A789" s="26">
        <v>316610</v>
      </c>
      <c r="B789" s="27">
        <v>661</v>
      </c>
      <c r="C789" s="28" t="s">
        <v>518</v>
      </c>
      <c r="D789" s="29">
        <v>0</v>
      </c>
      <c r="E789" s="29">
        <v>0</v>
      </c>
      <c r="F789" s="29">
        <v>0</v>
      </c>
      <c r="G789" s="29">
        <v>0</v>
      </c>
      <c r="H789" s="29">
        <v>0</v>
      </c>
      <c r="I789" s="29">
        <v>0</v>
      </c>
      <c r="J789" s="29">
        <v>3431.92</v>
      </c>
      <c r="K789" s="29">
        <v>5026.68</v>
      </c>
      <c r="L789" s="29">
        <v>4260.09</v>
      </c>
      <c r="M789" s="29">
        <v>4936.0600000000004</v>
      </c>
      <c r="N789" s="29">
        <v>4049.36</v>
      </c>
      <c r="O789" s="29">
        <v>4792.8</v>
      </c>
      <c r="P789" s="33">
        <v>26496.91</v>
      </c>
    </row>
    <row r="790" spans="1:16" s="2" customFormat="1">
      <c r="A790" s="22">
        <v>316620</v>
      </c>
      <c r="B790" s="23">
        <v>662</v>
      </c>
      <c r="C790" s="24" t="s">
        <v>863</v>
      </c>
      <c r="D790" s="25">
        <v>9392.4500000000007</v>
      </c>
      <c r="E790" s="25">
        <v>7573.1863715625004</v>
      </c>
      <c r="F790" s="25">
        <v>8769.61</v>
      </c>
      <c r="G790" s="25">
        <v>10156.74</v>
      </c>
      <c r="H790" s="25">
        <v>11155.82</v>
      </c>
      <c r="I790" s="25">
        <v>9712.74</v>
      </c>
      <c r="J790" s="25">
        <v>10874.74</v>
      </c>
      <c r="K790" s="25">
        <v>14128.83</v>
      </c>
      <c r="L790" s="25">
        <v>11974.12</v>
      </c>
      <c r="M790" s="25">
        <v>1769.61</v>
      </c>
      <c r="N790" s="25">
        <v>0</v>
      </c>
      <c r="O790" s="25">
        <v>0</v>
      </c>
      <c r="P790" s="33">
        <v>95507.846371562497</v>
      </c>
    </row>
    <row r="791" spans="1:16" s="2" customFormat="1">
      <c r="A791" s="26">
        <v>316630</v>
      </c>
      <c r="B791" s="27">
        <v>663</v>
      </c>
      <c r="C791" s="28" t="s">
        <v>413</v>
      </c>
      <c r="D791" s="29">
        <v>13934.52</v>
      </c>
      <c r="E791" s="29">
        <v>9804.5625837553507</v>
      </c>
      <c r="F791" s="29">
        <v>11285.34</v>
      </c>
      <c r="G791" s="29">
        <v>12870.29</v>
      </c>
      <c r="H791" s="29">
        <v>14089.71</v>
      </c>
      <c r="I791" s="29">
        <v>12267.11</v>
      </c>
      <c r="J791" s="29">
        <v>10815.01</v>
      </c>
      <c r="K791" s="29">
        <v>13568.16</v>
      </c>
      <c r="L791" s="29">
        <v>11498.96</v>
      </c>
      <c r="M791" s="29">
        <v>13323.54</v>
      </c>
      <c r="N791" s="29">
        <v>10930.15</v>
      </c>
      <c r="O791" s="29">
        <v>12936.86</v>
      </c>
      <c r="P791" s="33">
        <v>147324.21258375538</v>
      </c>
    </row>
    <row r="792" spans="1:16" s="2" customFormat="1">
      <c r="A792" s="22">
        <v>316640</v>
      </c>
      <c r="B792" s="23">
        <v>664</v>
      </c>
      <c r="C792" s="24" t="s">
        <v>414</v>
      </c>
      <c r="D792" s="25">
        <v>15536.16</v>
      </c>
      <c r="E792" s="25">
        <v>9845.1073714528102</v>
      </c>
      <c r="F792" s="25">
        <v>11400.5</v>
      </c>
      <c r="G792" s="25">
        <v>13203.76</v>
      </c>
      <c r="H792" s="25">
        <v>14502.57</v>
      </c>
      <c r="I792" s="25">
        <v>12626.56</v>
      </c>
      <c r="J792" s="25">
        <v>1596.93</v>
      </c>
      <c r="K792" s="25">
        <v>0</v>
      </c>
      <c r="L792" s="25">
        <v>0</v>
      </c>
      <c r="M792" s="25">
        <v>0</v>
      </c>
      <c r="N792" s="25">
        <v>0</v>
      </c>
      <c r="O792" s="25">
        <v>0</v>
      </c>
      <c r="P792" s="33">
        <v>78711.587371452799</v>
      </c>
    </row>
    <row r="793" spans="1:16" s="2" customFormat="1">
      <c r="A793" s="26">
        <v>316650</v>
      </c>
      <c r="B793" s="27">
        <v>665</v>
      </c>
      <c r="C793" s="28" t="s">
        <v>495</v>
      </c>
      <c r="D793" s="29">
        <v>26002.28</v>
      </c>
      <c r="E793" s="29">
        <v>17972.0899232845</v>
      </c>
      <c r="F793" s="29">
        <v>21058.83</v>
      </c>
      <c r="G793" s="29">
        <v>24016.39</v>
      </c>
      <c r="H793" s="29">
        <v>26291.87</v>
      </c>
      <c r="I793" s="29">
        <v>22890.84</v>
      </c>
      <c r="J793" s="29">
        <v>18721.810000000001</v>
      </c>
      <c r="K793" s="29">
        <v>23181.14</v>
      </c>
      <c r="L793" s="29">
        <v>19645.919999999998</v>
      </c>
      <c r="M793" s="29">
        <v>22763.22</v>
      </c>
      <c r="N793" s="29">
        <v>18674.11</v>
      </c>
      <c r="O793" s="29">
        <v>22102.57</v>
      </c>
      <c r="P793" s="33">
        <v>263321.06992328452</v>
      </c>
    </row>
    <row r="794" spans="1:16" s="2" customFormat="1">
      <c r="A794" s="22">
        <v>316660</v>
      </c>
      <c r="B794" s="23">
        <v>666</v>
      </c>
      <c r="C794" s="24" t="s">
        <v>457</v>
      </c>
      <c r="D794" s="25">
        <v>0</v>
      </c>
      <c r="E794" s="25">
        <v>0</v>
      </c>
      <c r="F794" s="25">
        <v>0</v>
      </c>
      <c r="G794" s="25">
        <v>0</v>
      </c>
      <c r="H794" s="25">
        <v>0</v>
      </c>
      <c r="I794" s="25">
        <v>0</v>
      </c>
      <c r="J794" s="25">
        <v>0</v>
      </c>
      <c r="K794" s="25">
        <v>0</v>
      </c>
      <c r="L794" s="25">
        <v>0</v>
      </c>
      <c r="M794" s="25">
        <v>0</v>
      </c>
      <c r="N794" s="25">
        <v>0</v>
      </c>
      <c r="O794" s="25">
        <v>0</v>
      </c>
      <c r="P794" s="33">
        <v>0</v>
      </c>
    </row>
    <row r="795" spans="1:16" s="2" customFormat="1">
      <c r="A795" s="26">
        <v>316670</v>
      </c>
      <c r="B795" s="27">
        <v>668</v>
      </c>
      <c r="C795" s="28" t="s">
        <v>864</v>
      </c>
      <c r="D795" s="29">
        <v>0</v>
      </c>
      <c r="E795" s="29">
        <v>0</v>
      </c>
      <c r="F795" s="29">
        <v>0</v>
      </c>
      <c r="G795" s="29">
        <v>0</v>
      </c>
      <c r="H795" s="29">
        <v>0</v>
      </c>
      <c r="I795" s="29">
        <v>0</v>
      </c>
      <c r="J795" s="29">
        <v>0</v>
      </c>
      <c r="K795" s="29">
        <v>0</v>
      </c>
      <c r="L795" s="29">
        <v>0</v>
      </c>
      <c r="M795" s="29">
        <v>0</v>
      </c>
      <c r="N795" s="29">
        <v>0</v>
      </c>
      <c r="O795" s="29">
        <v>0</v>
      </c>
      <c r="P795" s="33">
        <v>0</v>
      </c>
    </row>
    <row r="796" spans="1:16" s="2" customFormat="1">
      <c r="A796" s="22">
        <v>316680</v>
      </c>
      <c r="B796" s="23">
        <v>667</v>
      </c>
      <c r="C796" s="24" t="s">
        <v>519</v>
      </c>
      <c r="D796" s="25">
        <v>12670.28</v>
      </c>
      <c r="E796" s="25">
        <v>8072.8306508949099</v>
      </c>
      <c r="F796" s="25">
        <v>9352.23</v>
      </c>
      <c r="G796" s="25">
        <v>10821.18</v>
      </c>
      <c r="H796" s="25">
        <v>11883.22</v>
      </c>
      <c r="I796" s="25">
        <v>10346.040000000001</v>
      </c>
      <c r="J796" s="25">
        <v>11440.67</v>
      </c>
      <c r="K796" s="25">
        <v>14840.41</v>
      </c>
      <c r="L796" s="25">
        <v>12577.19</v>
      </c>
      <c r="M796" s="25">
        <v>17858.23</v>
      </c>
      <c r="N796" s="25">
        <v>15044.26</v>
      </c>
      <c r="O796" s="25">
        <v>17806.3</v>
      </c>
      <c r="P796" s="33">
        <v>152712.84065089491</v>
      </c>
    </row>
    <row r="797" spans="1:16" s="2" customFormat="1">
      <c r="A797" s="26">
        <v>316690</v>
      </c>
      <c r="B797" s="27">
        <v>669</v>
      </c>
      <c r="C797" s="28" t="s">
        <v>415</v>
      </c>
      <c r="D797" s="29">
        <v>11950.89</v>
      </c>
      <c r="E797" s="29">
        <v>7602.1704372640497</v>
      </c>
      <c r="F797" s="29">
        <v>8769.61</v>
      </c>
      <c r="G797" s="29">
        <v>10156.74</v>
      </c>
      <c r="H797" s="29">
        <v>11155.82</v>
      </c>
      <c r="I797" s="29">
        <v>9712.74</v>
      </c>
      <c r="J797" s="29">
        <v>10874.74</v>
      </c>
      <c r="K797" s="29">
        <v>14128.83</v>
      </c>
      <c r="L797" s="29">
        <v>11974.12</v>
      </c>
      <c r="M797" s="29">
        <v>17159.47</v>
      </c>
      <c r="N797" s="29">
        <v>14471.02</v>
      </c>
      <c r="O797" s="29">
        <v>17127.82</v>
      </c>
      <c r="P797" s="33">
        <v>145083.97043726404</v>
      </c>
    </row>
    <row r="798" spans="1:16" s="2" customFormat="1">
      <c r="A798" s="22">
        <v>316695</v>
      </c>
      <c r="B798" s="23">
        <v>852</v>
      </c>
      <c r="C798" s="24" t="s">
        <v>865</v>
      </c>
      <c r="D798" s="25">
        <v>147489.57</v>
      </c>
      <c r="E798" s="25">
        <v>104439.689500857</v>
      </c>
      <c r="F798" s="25">
        <v>120611.74</v>
      </c>
      <c r="G798" s="25">
        <v>137793.01</v>
      </c>
      <c r="H798" s="25">
        <v>150905.76999999999</v>
      </c>
      <c r="I798" s="25">
        <v>131385.09</v>
      </c>
      <c r="J798" s="25">
        <v>104098.11</v>
      </c>
      <c r="K798" s="25">
        <v>128132.51</v>
      </c>
      <c r="L798" s="25">
        <v>108591.77</v>
      </c>
      <c r="M798" s="25">
        <v>125842.21</v>
      </c>
      <c r="N798" s="25">
        <v>103238.72</v>
      </c>
      <c r="O798" s="25">
        <v>122192.78</v>
      </c>
      <c r="P798" s="33">
        <v>1484720.9695008569</v>
      </c>
    </row>
    <row r="799" spans="1:16" s="2" customFormat="1">
      <c r="A799" s="26">
        <v>316700</v>
      </c>
      <c r="B799" s="27">
        <v>670</v>
      </c>
      <c r="C799" s="28" t="s">
        <v>416</v>
      </c>
      <c r="D799" s="29">
        <v>10331.69</v>
      </c>
      <c r="E799" s="29">
        <v>8330.4751528648194</v>
      </c>
      <c r="F799" s="29">
        <v>9646.57</v>
      </c>
      <c r="G799" s="29">
        <v>11172.41</v>
      </c>
      <c r="H799" s="29">
        <v>12271.4</v>
      </c>
      <c r="I799" s="29">
        <v>10684.01</v>
      </c>
      <c r="J799" s="29">
        <v>1351.25</v>
      </c>
      <c r="K799" s="29">
        <v>0</v>
      </c>
      <c r="L799" s="29">
        <v>0</v>
      </c>
      <c r="M799" s="29">
        <v>0</v>
      </c>
      <c r="N799" s="29">
        <v>0</v>
      </c>
      <c r="O799" s="29">
        <v>0</v>
      </c>
      <c r="P799" s="33">
        <v>63787.805152864821</v>
      </c>
    </row>
    <row r="800" spans="1:16" s="2" customFormat="1">
      <c r="A800" s="22">
        <v>316710</v>
      </c>
      <c r="B800" s="23">
        <v>671</v>
      </c>
      <c r="C800" s="24" t="s">
        <v>417</v>
      </c>
      <c r="D800" s="25">
        <v>33359.29</v>
      </c>
      <c r="E800" s="25">
        <v>22453.732906295401</v>
      </c>
      <c r="F800" s="25">
        <v>26107.919999999998</v>
      </c>
      <c r="G800" s="25">
        <v>29930.09</v>
      </c>
      <c r="H800" s="25">
        <v>32802.639999999999</v>
      </c>
      <c r="I800" s="25">
        <v>28559.4</v>
      </c>
      <c r="J800" s="25">
        <v>25959.77</v>
      </c>
      <c r="K800" s="25">
        <v>32732.400000000001</v>
      </c>
      <c r="L800" s="25">
        <v>27740.57</v>
      </c>
      <c r="M800" s="25">
        <v>35427.64</v>
      </c>
      <c r="N800" s="25">
        <v>29457.56</v>
      </c>
      <c r="O800" s="25">
        <v>34865.81</v>
      </c>
      <c r="P800" s="33">
        <v>359396.82290629536</v>
      </c>
    </row>
    <row r="801" spans="1:16" s="2" customFormat="1">
      <c r="A801" s="26">
        <v>316720</v>
      </c>
      <c r="B801" s="27">
        <v>672</v>
      </c>
      <c r="C801" s="28" t="s">
        <v>418</v>
      </c>
      <c r="D801" s="29">
        <v>13520.62</v>
      </c>
      <c r="E801" s="29">
        <v>8668.6336576837402</v>
      </c>
      <c r="F801" s="29">
        <v>10040.91</v>
      </c>
      <c r="G801" s="29">
        <v>11606.57</v>
      </c>
      <c r="H801" s="29">
        <v>12743.02</v>
      </c>
      <c r="I801" s="29">
        <v>11094.63</v>
      </c>
      <c r="J801" s="29">
        <v>12146.63</v>
      </c>
      <c r="K801" s="29">
        <v>15735.75</v>
      </c>
      <c r="L801" s="29">
        <v>13335.99</v>
      </c>
      <c r="M801" s="29">
        <v>18737.43</v>
      </c>
      <c r="N801" s="29">
        <v>15765.52</v>
      </c>
      <c r="O801" s="29">
        <v>18659.990000000002</v>
      </c>
      <c r="P801" s="33">
        <v>162055.69365768373</v>
      </c>
    </row>
    <row r="802" spans="1:16" s="2" customFormat="1">
      <c r="A802" s="22">
        <v>316730</v>
      </c>
      <c r="B802" s="23">
        <v>673</v>
      </c>
      <c r="C802" s="24" t="s">
        <v>866</v>
      </c>
      <c r="D802" s="25">
        <v>9392.4500000000007</v>
      </c>
      <c r="E802" s="25">
        <v>7573.1617070474704</v>
      </c>
      <c r="F802" s="25">
        <v>8769.61</v>
      </c>
      <c r="G802" s="25">
        <v>10156.74</v>
      </c>
      <c r="H802" s="25">
        <v>11155.82</v>
      </c>
      <c r="I802" s="25">
        <v>9712.74</v>
      </c>
      <c r="J802" s="25">
        <v>1228.4100000000001</v>
      </c>
      <c r="K802" s="25">
        <v>0</v>
      </c>
      <c r="L802" s="25">
        <v>0</v>
      </c>
      <c r="M802" s="25">
        <v>0</v>
      </c>
      <c r="N802" s="25">
        <v>0</v>
      </c>
      <c r="O802" s="25">
        <v>0</v>
      </c>
      <c r="P802" s="33">
        <v>57988.931707047472</v>
      </c>
    </row>
    <row r="803" spans="1:16" s="2" customFormat="1">
      <c r="A803" s="26">
        <v>316740</v>
      </c>
      <c r="B803" s="27">
        <v>674</v>
      </c>
      <c r="C803" s="28" t="s">
        <v>867</v>
      </c>
      <c r="D803" s="29">
        <v>9392.4500000000007</v>
      </c>
      <c r="E803" s="29">
        <v>7591.74822307453</v>
      </c>
      <c r="F803" s="29">
        <v>8769.61</v>
      </c>
      <c r="G803" s="29">
        <v>10156.74</v>
      </c>
      <c r="H803" s="29">
        <v>11155.82</v>
      </c>
      <c r="I803" s="29">
        <v>9712.74</v>
      </c>
      <c r="J803" s="29">
        <v>10874.74</v>
      </c>
      <c r="K803" s="29">
        <v>14128.83</v>
      </c>
      <c r="L803" s="29">
        <v>11974.12</v>
      </c>
      <c r="M803" s="29">
        <v>1769.61</v>
      </c>
      <c r="N803" s="29">
        <v>0</v>
      </c>
      <c r="O803" s="29">
        <v>0</v>
      </c>
      <c r="P803" s="33">
        <v>95526.408223074526</v>
      </c>
    </row>
    <row r="804" spans="1:16" s="2" customFormat="1">
      <c r="A804" s="22">
        <v>316750</v>
      </c>
      <c r="B804" s="23">
        <v>675</v>
      </c>
      <c r="C804" s="24" t="s">
        <v>868</v>
      </c>
      <c r="D804" s="25">
        <v>9392.4500000000007</v>
      </c>
      <c r="E804" s="25">
        <v>7555.7094287178497</v>
      </c>
      <c r="F804" s="25">
        <v>8769.61</v>
      </c>
      <c r="G804" s="25">
        <v>10156.74</v>
      </c>
      <c r="H804" s="25">
        <v>11155.82</v>
      </c>
      <c r="I804" s="25">
        <v>9712.74</v>
      </c>
      <c r="J804" s="25">
        <v>10874.74</v>
      </c>
      <c r="K804" s="25">
        <v>14128.83</v>
      </c>
      <c r="L804" s="25">
        <v>11974.12</v>
      </c>
      <c r="M804" s="25">
        <v>1769.61</v>
      </c>
      <c r="N804" s="25">
        <v>0</v>
      </c>
      <c r="O804" s="25">
        <v>0</v>
      </c>
      <c r="P804" s="33">
        <v>95490.369428717851</v>
      </c>
    </row>
    <row r="805" spans="1:16" s="2" customFormat="1">
      <c r="A805" s="26">
        <v>316760</v>
      </c>
      <c r="B805" s="27">
        <v>676</v>
      </c>
      <c r="C805" s="28" t="s">
        <v>869</v>
      </c>
      <c r="D805" s="29">
        <v>15412.92</v>
      </c>
      <c r="E805" s="29">
        <v>11903.6560202654</v>
      </c>
      <c r="F805" s="29">
        <v>13761.78</v>
      </c>
      <c r="G805" s="29">
        <v>15865.56</v>
      </c>
      <c r="H805" s="29">
        <v>17409.22</v>
      </c>
      <c r="I805" s="29">
        <v>15157.22</v>
      </c>
      <c r="J805" s="29">
        <v>15959.52</v>
      </c>
      <c r="K805" s="29">
        <v>20567.87</v>
      </c>
      <c r="L805" s="29">
        <v>17431.189999999999</v>
      </c>
      <c r="M805" s="29">
        <v>23810.97</v>
      </c>
      <c r="N805" s="29">
        <v>19967.07</v>
      </c>
      <c r="O805" s="29">
        <v>23632.91</v>
      </c>
      <c r="P805" s="33">
        <v>210879.8860202654</v>
      </c>
    </row>
    <row r="806" spans="1:16" s="2" customFormat="1">
      <c r="A806" s="22">
        <v>316770</v>
      </c>
      <c r="B806" s="23">
        <v>677</v>
      </c>
      <c r="C806" s="24" t="s">
        <v>870</v>
      </c>
      <c r="D806" s="25">
        <v>0</v>
      </c>
      <c r="E806" s="25">
        <v>0</v>
      </c>
      <c r="F806" s="25">
        <v>0</v>
      </c>
      <c r="G806" s="25">
        <v>0</v>
      </c>
      <c r="H806" s="25">
        <v>0</v>
      </c>
      <c r="I806" s="25">
        <v>0</v>
      </c>
      <c r="J806" s="25">
        <v>0</v>
      </c>
      <c r="K806" s="25">
        <v>0</v>
      </c>
      <c r="L806" s="25">
        <v>0</v>
      </c>
      <c r="M806" s="25">
        <v>0</v>
      </c>
      <c r="N806" s="25">
        <v>0</v>
      </c>
      <c r="O806" s="25">
        <v>0</v>
      </c>
      <c r="P806" s="33">
        <v>0</v>
      </c>
    </row>
    <row r="807" spans="1:16" s="2" customFormat="1">
      <c r="A807" s="26">
        <v>316780</v>
      </c>
      <c r="B807" s="27">
        <v>678</v>
      </c>
      <c r="C807" s="28" t="s">
        <v>496</v>
      </c>
      <c r="D807" s="29">
        <v>11950.89</v>
      </c>
      <c r="E807" s="29">
        <v>7610.16739420063</v>
      </c>
      <c r="F807" s="29">
        <v>8769.61</v>
      </c>
      <c r="G807" s="29">
        <v>10156.74</v>
      </c>
      <c r="H807" s="29">
        <v>11155.82</v>
      </c>
      <c r="I807" s="29">
        <v>9712.74</v>
      </c>
      <c r="J807" s="29">
        <v>10874.74</v>
      </c>
      <c r="K807" s="29">
        <v>14128.83</v>
      </c>
      <c r="L807" s="29">
        <v>11974.12</v>
      </c>
      <c r="M807" s="29">
        <v>17159.47</v>
      </c>
      <c r="N807" s="29">
        <v>14471.02</v>
      </c>
      <c r="O807" s="29">
        <v>17127.82</v>
      </c>
      <c r="P807" s="33">
        <v>145091.96739420062</v>
      </c>
    </row>
    <row r="808" spans="1:16" s="2" customFormat="1">
      <c r="A808" s="22">
        <v>316790</v>
      </c>
      <c r="B808" s="23">
        <v>679</v>
      </c>
      <c r="C808" s="24" t="s">
        <v>419</v>
      </c>
      <c r="D808" s="25">
        <v>9392.4500000000007</v>
      </c>
      <c r="E808" s="25">
        <v>7573.1664436882402</v>
      </c>
      <c r="F808" s="25">
        <v>8769.61</v>
      </c>
      <c r="G808" s="25">
        <v>10156.74</v>
      </c>
      <c r="H808" s="25">
        <v>11155.82</v>
      </c>
      <c r="I808" s="25">
        <v>9712.74</v>
      </c>
      <c r="J808" s="25">
        <v>10874.74</v>
      </c>
      <c r="K808" s="25">
        <v>14128.83</v>
      </c>
      <c r="L808" s="25">
        <v>11974.12</v>
      </c>
      <c r="M808" s="25">
        <v>1769.61</v>
      </c>
      <c r="N808" s="25">
        <v>0</v>
      </c>
      <c r="O808" s="25">
        <v>0</v>
      </c>
      <c r="P808" s="33">
        <v>95507.826443688231</v>
      </c>
    </row>
    <row r="809" spans="1:16" s="2" customFormat="1">
      <c r="A809" s="26">
        <v>316800</v>
      </c>
      <c r="B809" s="27">
        <v>680</v>
      </c>
      <c r="C809" s="28" t="s">
        <v>420</v>
      </c>
      <c r="D809" s="29">
        <v>23544.240000000002</v>
      </c>
      <c r="E809" s="29">
        <v>16486.971641743901</v>
      </c>
      <c r="F809" s="29">
        <v>19067.21</v>
      </c>
      <c r="G809" s="29">
        <v>21882.36</v>
      </c>
      <c r="H809" s="29">
        <v>23988.11</v>
      </c>
      <c r="I809" s="29">
        <v>20885.080000000002</v>
      </c>
      <c r="J809" s="29">
        <v>30151.119999999999</v>
      </c>
      <c r="K809" s="29">
        <v>40293.019999999997</v>
      </c>
      <c r="L809" s="29">
        <v>34148.17</v>
      </c>
      <c r="M809" s="29">
        <v>42838.61</v>
      </c>
      <c r="N809" s="29">
        <v>35535.65</v>
      </c>
      <c r="O809" s="29">
        <v>42059.8</v>
      </c>
      <c r="P809" s="33">
        <v>350880.3416417439</v>
      </c>
    </row>
    <row r="810" spans="1:16" s="2" customFormat="1">
      <c r="A810" s="22">
        <v>316805</v>
      </c>
      <c r="B810" s="23">
        <v>854</v>
      </c>
      <c r="C810" s="24" t="s">
        <v>421</v>
      </c>
      <c r="D810" s="25">
        <v>13145.98</v>
      </c>
      <c r="E810" s="25">
        <v>8370.8366948610492</v>
      </c>
      <c r="F810" s="25">
        <v>9646.57</v>
      </c>
      <c r="G810" s="25">
        <v>11172.41</v>
      </c>
      <c r="H810" s="25">
        <v>12271.4</v>
      </c>
      <c r="I810" s="25">
        <v>10684.01</v>
      </c>
      <c r="J810" s="25">
        <v>11962.21</v>
      </c>
      <c r="K810" s="25">
        <v>15541.71</v>
      </c>
      <c r="L810" s="25">
        <v>13171.53</v>
      </c>
      <c r="M810" s="25">
        <v>1946.57</v>
      </c>
      <c r="N810" s="25">
        <v>0</v>
      </c>
      <c r="O810" s="25">
        <v>0</v>
      </c>
      <c r="P810" s="33">
        <v>107913.22669486105</v>
      </c>
    </row>
    <row r="811" spans="1:16" s="2" customFormat="1">
      <c r="A811" s="26">
        <v>316810</v>
      </c>
      <c r="B811" s="27">
        <v>681</v>
      </c>
      <c r="C811" s="28" t="s">
        <v>422</v>
      </c>
      <c r="D811" s="29">
        <v>11950.89</v>
      </c>
      <c r="E811" s="29">
        <v>7569.2936256501598</v>
      </c>
      <c r="F811" s="29">
        <v>8769.61</v>
      </c>
      <c r="G811" s="29">
        <v>10156.74</v>
      </c>
      <c r="H811" s="29">
        <v>11155.82</v>
      </c>
      <c r="I811" s="29">
        <v>9712.74</v>
      </c>
      <c r="J811" s="29">
        <v>10874.74</v>
      </c>
      <c r="K811" s="29">
        <v>14128.83</v>
      </c>
      <c r="L811" s="29">
        <v>11974.12</v>
      </c>
      <c r="M811" s="29">
        <v>17159.47</v>
      </c>
      <c r="N811" s="29">
        <v>14471.02</v>
      </c>
      <c r="O811" s="29">
        <v>17127.82</v>
      </c>
      <c r="P811" s="33">
        <v>145051.09362565016</v>
      </c>
    </row>
    <row r="812" spans="1:16" s="2" customFormat="1">
      <c r="A812" s="22">
        <v>316820</v>
      </c>
      <c r="B812" s="23">
        <v>682</v>
      </c>
      <c r="C812" s="24" t="s">
        <v>871</v>
      </c>
      <c r="D812" s="25">
        <v>9392.4500000000007</v>
      </c>
      <c r="E812" s="25">
        <v>7573.1574635093202</v>
      </c>
      <c r="F812" s="25">
        <v>8769.61</v>
      </c>
      <c r="G812" s="25">
        <v>10156.74</v>
      </c>
      <c r="H812" s="25">
        <v>11155.82</v>
      </c>
      <c r="I812" s="25">
        <v>9712.74</v>
      </c>
      <c r="J812" s="25">
        <v>1228.4100000000001</v>
      </c>
      <c r="K812" s="25">
        <v>0</v>
      </c>
      <c r="L812" s="25">
        <v>0</v>
      </c>
      <c r="M812" s="25">
        <v>0</v>
      </c>
      <c r="N812" s="25">
        <v>0</v>
      </c>
      <c r="O812" s="25">
        <v>0</v>
      </c>
      <c r="P812" s="33">
        <v>57988.927463509324</v>
      </c>
    </row>
    <row r="813" spans="1:16" s="2" customFormat="1">
      <c r="A813" s="26">
        <v>316830</v>
      </c>
      <c r="B813" s="27">
        <v>683</v>
      </c>
      <c r="C813" s="28" t="s">
        <v>872</v>
      </c>
      <c r="D813" s="29">
        <v>20386.439999999999</v>
      </c>
      <c r="E813" s="29">
        <v>13564.740845231699</v>
      </c>
      <c r="F813" s="29">
        <v>15601.43</v>
      </c>
      <c r="G813" s="29">
        <v>17948.03</v>
      </c>
      <c r="H813" s="29">
        <v>19685.32</v>
      </c>
      <c r="I813" s="29">
        <v>17138.89</v>
      </c>
      <c r="J813" s="29">
        <v>18268.66</v>
      </c>
      <c r="K813" s="29">
        <v>23582.93</v>
      </c>
      <c r="L813" s="29">
        <v>19986.439999999999</v>
      </c>
      <c r="M813" s="29">
        <v>26443.13</v>
      </c>
      <c r="N813" s="29">
        <v>22087</v>
      </c>
      <c r="O813" s="29">
        <v>26142.05</v>
      </c>
      <c r="P813" s="33">
        <v>240835.0608452317</v>
      </c>
    </row>
    <row r="814" spans="1:16" s="2" customFormat="1">
      <c r="A814" s="22">
        <v>316840</v>
      </c>
      <c r="B814" s="23">
        <v>684</v>
      </c>
      <c r="C814" s="24" t="s">
        <v>423</v>
      </c>
      <c r="D814" s="25">
        <v>0</v>
      </c>
      <c r="E814" s="25">
        <v>0</v>
      </c>
      <c r="F814" s="25">
        <v>0</v>
      </c>
      <c r="G814" s="25">
        <v>0</v>
      </c>
      <c r="H814" s="25">
        <v>0</v>
      </c>
      <c r="I814" s="25">
        <v>0</v>
      </c>
      <c r="J814" s="25">
        <v>0</v>
      </c>
      <c r="K814" s="25">
        <v>0</v>
      </c>
      <c r="L814" s="25">
        <v>0</v>
      </c>
      <c r="M814" s="25">
        <v>0</v>
      </c>
      <c r="N814" s="25">
        <v>0</v>
      </c>
      <c r="O814" s="25">
        <v>0</v>
      </c>
      <c r="P814" s="33">
        <v>0</v>
      </c>
    </row>
    <row r="815" spans="1:16" s="2" customFormat="1">
      <c r="A815" s="26">
        <v>316850</v>
      </c>
      <c r="B815" s="27">
        <v>685</v>
      </c>
      <c r="C815" s="28" t="s">
        <v>424</v>
      </c>
      <c r="D815" s="29">
        <v>11950.89</v>
      </c>
      <c r="E815" s="29">
        <v>7596.93024980884</v>
      </c>
      <c r="F815" s="29">
        <v>8769.61</v>
      </c>
      <c r="G815" s="29">
        <v>10156.74</v>
      </c>
      <c r="H815" s="29">
        <v>11155.82</v>
      </c>
      <c r="I815" s="29">
        <v>9712.74</v>
      </c>
      <c r="J815" s="29">
        <v>10874.74</v>
      </c>
      <c r="K815" s="29">
        <v>14128.83</v>
      </c>
      <c r="L815" s="29">
        <v>11974.12</v>
      </c>
      <c r="M815" s="29">
        <v>17159.47</v>
      </c>
      <c r="N815" s="29">
        <v>14471.02</v>
      </c>
      <c r="O815" s="29">
        <v>17127.82</v>
      </c>
      <c r="P815" s="33">
        <v>145078.73024980884</v>
      </c>
    </row>
    <row r="816" spans="1:16" s="2" customFormat="1">
      <c r="A816" s="22">
        <v>316860</v>
      </c>
      <c r="B816" s="23">
        <v>686</v>
      </c>
      <c r="C816" s="24" t="s">
        <v>873</v>
      </c>
      <c r="D816" s="25">
        <v>14033.5</v>
      </c>
      <c r="E816" s="25">
        <v>8997.2857575650305</v>
      </c>
      <c r="F816" s="25">
        <v>10456.280000000001</v>
      </c>
      <c r="G816" s="25">
        <v>12080.28</v>
      </c>
      <c r="H816" s="25">
        <v>13261.62</v>
      </c>
      <c r="I816" s="25">
        <v>11546.14</v>
      </c>
      <c r="J816" s="25">
        <v>12410.8</v>
      </c>
      <c r="K816" s="25">
        <v>16039.04</v>
      </c>
      <c r="L816" s="25">
        <v>13593.02</v>
      </c>
      <c r="M816" s="25">
        <v>19035.240000000002</v>
      </c>
      <c r="N816" s="25">
        <v>16009.84</v>
      </c>
      <c r="O816" s="25">
        <v>18949.16</v>
      </c>
      <c r="P816" s="33">
        <v>166412.20575756504</v>
      </c>
    </row>
    <row r="817" spans="1:16" s="2" customFormat="1">
      <c r="A817" s="26">
        <v>316870</v>
      </c>
      <c r="B817" s="27">
        <v>687</v>
      </c>
      <c r="C817" s="28" t="s">
        <v>874</v>
      </c>
      <c r="D817" s="29">
        <v>192965.05</v>
      </c>
      <c r="E817" s="29">
        <v>133374.056718976</v>
      </c>
      <c r="F817" s="29">
        <v>154460.81</v>
      </c>
      <c r="G817" s="29">
        <v>176464.71</v>
      </c>
      <c r="H817" s="29">
        <v>193257.76</v>
      </c>
      <c r="I817" s="29">
        <v>168258.57</v>
      </c>
      <c r="J817" s="29">
        <v>145102.32</v>
      </c>
      <c r="K817" s="29">
        <v>181360.12</v>
      </c>
      <c r="L817" s="29">
        <v>153701.96</v>
      </c>
      <c r="M817" s="29">
        <v>181375.78</v>
      </c>
      <c r="N817" s="29">
        <v>149188.07999999999</v>
      </c>
      <c r="O817" s="29">
        <v>176578.19</v>
      </c>
      <c r="P817" s="33">
        <v>2006087.4067189761</v>
      </c>
    </row>
    <row r="818" spans="1:16" s="2" customFormat="1">
      <c r="A818" s="22">
        <v>316880</v>
      </c>
      <c r="B818" s="23">
        <v>688</v>
      </c>
      <c r="C818" s="24" t="s">
        <v>425</v>
      </c>
      <c r="D818" s="25">
        <v>47906.83</v>
      </c>
      <c r="E818" s="25">
        <v>32804.609294310903</v>
      </c>
      <c r="F818" s="25">
        <v>37889.74</v>
      </c>
      <c r="G818" s="25">
        <v>44204.62</v>
      </c>
      <c r="H818" s="25">
        <v>48627.77</v>
      </c>
      <c r="I818" s="25">
        <v>42337.45</v>
      </c>
      <c r="J818" s="25">
        <v>42509.46</v>
      </c>
      <c r="K818" s="25">
        <v>54420.160000000003</v>
      </c>
      <c r="L818" s="25">
        <v>46120.86</v>
      </c>
      <c r="M818" s="25">
        <v>57052.93</v>
      </c>
      <c r="N818" s="25">
        <v>47237.56</v>
      </c>
      <c r="O818" s="25">
        <v>55910.12</v>
      </c>
      <c r="P818" s="33">
        <v>557022.10929431091</v>
      </c>
    </row>
    <row r="819" spans="1:16" s="2" customFormat="1">
      <c r="A819" s="26">
        <v>316890</v>
      </c>
      <c r="B819" s="27">
        <v>689</v>
      </c>
      <c r="C819" s="28" t="s">
        <v>426</v>
      </c>
      <c r="D819" s="29">
        <v>11950.89</v>
      </c>
      <c r="E819" s="29">
        <v>7566.6901523680199</v>
      </c>
      <c r="F819" s="29">
        <v>8769.61</v>
      </c>
      <c r="G819" s="29">
        <v>10156.74</v>
      </c>
      <c r="H819" s="29">
        <v>11155.82</v>
      </c>
      <c r="I819" s="29">
        <v>9712.74</v>
      </c>
      <c r="J819" s="29">
        <v>10874.74</v>
      </c>
      <c r="K819" s="29">
        <v>14128.83</v>
      </c>
      <c r="L819" s="29">
        <v>11974.12</v>
      </c>
      <c r="M819" s="29">
        <v>17159.47</v>
      </c>
      <c r="N819" s="29">
        <v>14471.02</v>
      </c>
      <c r="O819" s="29">
        <v>17127.82</v>
      </c>
      <c r="P819" s="33">
        <v>145048.49015236803</v>
      </c>
    </row>
    <row r="820" spans="1:16" s="2" customFormat="1">
      <c r="A820" s="22">
        <v>316900</v>
      </c>
      <c r="B820" s="23">
        <v>690</v>
      </c>
      <c r="C820" s="24" t="s">
        <v>427</v>
      </c>
      <c r="D820" s="25">
        <v>9392.4500000000007</v>
      </c>
      <c r="E820" s="25">
        <v>7588.0299062049598</v>
      </c>
      <c r="F820" s="25">
        <v>8769.61</v>
      </c>
      <c r="G820" s="25">
        <v>10156.74</v>
      </c>
      <c r="H820" s="25">
        <v>11155.82</v>
      </c>
      <c r="I820" s="25">
        <v>9712.74</v>
      </c>
      <c r="J820" s="25">
        <v>10874.74</v>
      </c>
      <c r="K820" s="25">
        <v>14128.83</v>
      </c>
      <c r="L820" s="25">
        <v>11974.12</v>
      </c>
      <c r="M820" s="25">
        <v>17159.47</v>
      </c>
      <c r="N820" s="25">
        <v>14471.02</v>
      </c>
      <c r="O820" s="25">
        <v>17127.82</v>
      </c>
      <c r="P820" s="33">
        <v>142511.38990620497</v>
      </c>
    </row>
    <row r="821" spans="1:16" s="2" customFormat="1">
      <c r="A821" s="26">
        <v>316905</v>
      </c>
      <c r="B821" s="27">
        <v>855</v>
      </c>
      <c r="C821" s="28" t="s">
        <v>875</v>
      </c>
      <c r="D821" s="29">
        <v>9392.4500000000007</v>
      </c>
      <c r="E821" s="29">
        <v>7609.11878308009</v>
      </c>
      <c r="F821" s="29">
        <v>8769.61</v>
      </c>
      <c r="G821" s="29">
        <v>10156.74</v>
      </c>
      <c r="H821" s="29">
        <v>11155.82</v>
      </c>
      <c r="I821" s="29">
        <v>9712.74</v>
      </c>
      <c r="J821" s="29">
        <v>1228.4100000000001</v>
      </c>
      <c r="K821" s="29">
        <v>0</v>
      </c>
      <c r="L821" s="29">
        <v>0</v>
      </c>
      <c r="M821" s="29">
        <v>0</v>
      </c>
      <c r="N821" s="29">
        <v>0</v>
      </c>
      <c r="O821" s="29">
        <v>0</v>
      </c>
      <c r="P821" s="33">
        <v>58024.888783080089</v>
      </c>
    </row>
    <row r="822" spans="1:16" s="2" customFormat="1">
      <c r="A822" s="22">
        <v>316910</v>
      </c>
      <c r="B822" s="23">
        <v>691</v>
      </c>
      <c r="C822" s="24" t="s">
        <v>428</v>
      </c>
      <c r="D822" s="25">
        <v>40158.81</v>
      </c>
      <c r="E822" s="25">
        <v>29252.590932925101</v>
      </c>
      <c r="F822" s="25">
        <v>33686.79</v>
      </c>
      <c r="G822" s="25">
        <v>38573.35</v>
      </c>
      <c r="H822" s="25">
        <v>42264.83</v>
      </c>
      <c r="I822" s="25">
        <v>36797.589999999997</v>
      </c>
      <c r="J822" s="25">
        <v>35078.11</v>
      </c>
      <c r="K822" s="25">
        <v>44561.8</v>
      </c>
      <c r="L822" s="25">
        <v>37765.949999999997</v>
      </c>
      <c r="M822" s="25">
        <v>31653.919999999998</v>
      </c>
      <c r="N822" s="25">
        <v>24515.99</v>
      </c>
      <c r="O822" s="25">
        <v>29016.99</v>
      </c>
      <c r="P822" s="33">
        <v>423326.72093292506</v>
      </c>
    </row>
    <row r="823" spans="1:16" s="2" customFormat="1">
      <c r="A823" s="26">
        <v>316920</v>
      </c>
      <c r="B823" s="27">
        <v>692</v>
      </c>
      <c r="C823" s="28" t="s">
        <v>429</v>
      </c>
      <c r="D823" s="29">
        <v>33077.01</v>
      </c>
      <c r="E823" s="29">
        <v>24222.979566787799</v>
      </c>
      <c r="F823" s="29">
        <v>27951.360000000001</v>
      </c>
      <c r="G823" s="29">
        <v>32032.42</v>
      </c>
      <c r="H823" s="29">
        <v>35104.160000000003</v>
      </c>
      <c r="I823" s="29">
        <v>30563.200000000001</v>
      </c>
      <c r="J823" s="29">
        <v>29068.1</v>
      </c>
      <c r="K823" s="29">
        <v>36913.93</v>
      </c>
      <c r="L823" s="29">
        <v>31284.400000000001</v>
      </c>
      <c r="M823" s="29">
        <v>39533.79</v>
      </c>
      <c r="N823" s="29">
        <v>32826.089999999997</v>
      </c>
      <c r="O823" s="29">
        <v>38852.78</v>
      </c>
      <c r="P823" s="33">
        <v>391430.21956678783</v>
      </c>
    </row>
    <row r="824" spans="1:16" s="2" customFormat="1">
      <c r="A824" s="22">
        <v>316930</v>
      </c>
      <c r="B824" s="23">
        <v>693</v>
      </c>
      <c r="C824" s="24" t="s">
        <v>876</v>
      </c>
      <c r="D824" s="25">
        <v>0</v>
      </c>
      <c r="E824" s="25">
        <v>0</v>
      </c>
      <c r="F824" s="25">
        <v>0</v>
      </c>
      <c r="G824" s="25">
        <v>8380.44</v>
      </c>
      <c r="H824" s="25">
        <v>11155.82</v>
      </c>
      <c r="I824" s="25">
        <v>9712.74</v>
      </c>
      <c r="J824" s="25">
        <v>10874.74</v>
      </c>
      <c r="K824" s="25">
        <v>14128.83</v>
      </c>
      <c r="L824" s="25">
        <v>11974.12</v>
      </c>
      <c r="M824" s="25">
        <v>17159.47</v>
      </c>
      <c r="N824" s="25">
        <v>14471.02</v>
      </c>
      <c r="O824" s="25">
        <v>17127.82</v>
      </c>
      <c r="P824" s="33">
        <v>114985</v>
      </c>
    </row>
    <row r="825" spans="1:16" s="2" customFormat="1">
      <c r="A825" s="26">
        <v>316935</v>
      </c>
      <c r="B825" s="27">
        <v>58</v>
      </c>
      <c r="C825" s="28" t="s">
        <v>877</v>
      </c>
      <c r="D825" s="29">
        <v>1282.67</v>
      </c>
      <c r="E825" s="29">
        <v>897.227008789416</v>
      </c>
      <c r="F825" s="29">
        <v>1038.82</v>
      </c>
      <c r="G825" s="29">
        <v>1184.97</v>
      </c>
      <c r="H825" s="29">
        <v>1297.3</v>
      </c>
      <c r="I825" s="29">
        <v>1129.49</v>
      </c>
      <c r="J825" s="29">
        <v>1012.79</v>
      </c>
      <c r="K825" s="29">
        <v>1274.18</v>
      </c>
      <c r="L825" s="29">
        <v>1079.8599999999999</v>
      </c>
      <c r="M825" s="29">
        <v>1251.27</v>
      </c>
      <c r="N825" s="29">
        <v>1026.5</v>
      </c>
      <c r="O825" s="29">
        <v>1214.96</v>
      </c>
      <c r="P825" s="33">
        <v>13690.037008789415</v>
      </c>
    </row>
    <row r="826" spans="1:16" s="2" customFormat="1">
      <c r="A826" s="22">
        <v>316940</v>
      </c>
      <c r="B826" s="23">
        <v>694</v>
      </c>
      <c r="C826" s="24" t="s">
        <v>878</v>
      </c>
      <c r="D826" s="25">
        <v>11977.44</v>
      </c>
      <c r="E826" s="25">
        <v>7594.5528833726203</v>
      </c>
      <c r="F826" s="25">
        <v>8791.11</v>
      </c>
      <c r="G826" s="25">
        <v>10181.25</v>
      </c>
      <c r="H826" s="25">
        <v>11182.66</v>
      </c>
      <c r="I826" s="25">
        <v>9736.11</v>
      </c>
      <c r="J826" s="25">
        <v>10895.62</v>
      </c>
      <c r="K826" s="25">
        <v>14155.08</v>
      </c>
      <c r="L826" s="25">
        <v>11996.37</v>
      </c>
      <c r="M826" s="25">
        <v>17185.25</v>
      </c>
      <c r="N826" s="25">
        <v>14492.17</v>
      </c>
      <c r="O826" s="25">
        <v>17152.86</v>
      </c>
      <c r="P826" s="33">
        <v>145340.47288337263</v>
      </c>
    </row>
    <row r="827" spans="1:16" s="2" customFormat="1">
      <c r="A827" s="26">
        <v>316950</v>
      </c>
      <c r="B827" s="27">
        <v>695</v>
      </c>
      <c r="C827" s="28" t="s">
        <v>430</v>
      </c>
      <c r="D827" s="29">
        <v>11950.89</v>
      </c>
      <c r="E827" s="29">
        <v>7594.6058728722701</v>
      </c>
      <c r="F827" s="29">
        <v>8769.61</v>
      </c>
      <c r="G827" s="29">
        <v>10156.74</v>
      </c>
      <c r="H827" s="29">
        <v>11155.82</v>
      </c>
      <c r="I827" s="29">
        <v>9712.74</v>
      </c>
      <c r="J827" s="29">
        <v>10874.74</v>
      </c>
      <c r="K827" s="29">
        <v>14128.83</v>
      </c>
      <c r="L827" s="29">
        <v>11974.12</v>
      </c>
      <c r="M827" s="29">
        <v>17159.47</v>
      </c>
      <c r="N827" s="29">
        <v>14471.02</v>
      </c>
      <c r="O827" s="29">
        <v>17127.82</v>
      </c>
      <c r="P827" s="33">
        <v>145076.40587287227</v>
      </c>
    </row>
    <row r="828" spans="1:16" s="2" customFormat="1">
      <c r="A828" s="22">
        <v>316960</v>
      </c>
      <c r="B828" s="23">
        <v>696</v>
      </c>
      <c r="C828" s="24" t="s">
        <v>431</v>
      </c>
      <c r="D828" s="25">
        <v>268.54000000000002</v>
      </c>
      <c r="E828" s="25">
        <v>187.735799001413</v>
      </c>
      <c r="F828" s="25">
        <v>217.49</v>
      </c>
      <c r="G828" s="25">
        <v>248.03</v>
      </c>
      <c r="H828" s="25">
        <v>271.52999999999997</v>
      </c>
      <c r="I828" s="25">
        <v>236.41</v>
      </c>
      <c r="J828" s="25">
        <v>211.26</v>
      </c>
      <c r="K828" s="25">
        <v>265.63</v>
      </c>
      <c r="L828" s="25">
        <v>225.12</v>
      </c>
      <c r="M828" s="25">
        <v>260.83999999999997</v>
      </c>
      <c r="N828" s="25">
        <v>213.99</v>
      </c>
      <c r="O828" s="25">
        <v>253.27</v>
      </c>
      <c r="P828" s="33">
        <v>2859.8457990014135</v>
      </c>
    </row>
    <row r="829" spans="1:16" s="2" customFormat="1">
      <c r="A829" s="26">
        <v>316970</v>
      </c>
      <c r="B829" s="27">
        <v>697</v>
      </c>
      <c r="C829" s="28" t="s">
        <v>432</v>
      </c>
      <c r="D829" s="29">
        <v>24362.03</v>
      </c>
      <c r="E829" s="29">
        <v>16972.633069096799</v>
      </c>
      <c r="F829" s="29">
        <v>19730.21</v>
      </c>
      <c r="G829" s="29">
        <v>22534.959999999999</v>
      </c>
      <c r="H829" s="29">
        <v>24678.07</v>
      </c>
      <c r="I829" s="29">
        <v>21485.8</v>
      </c>
      <c r="J829" s="29">
        <v>24421.23</v>
      </c>
      <c r="K829" s="29">
        <v>31789.27</v>
      </c>
      <c r="L829" s="29">
        <v>26941.279999999999</v>
      </c>
      <c r="M829" s="29">
        <v>31223.86</v>
      </c>
      <c r="N829" s="29">
        <v>25615.83</v>
      </c>
      <c r="O829" s="29">
        <v>30318.76</v>
      </c>
      <c r="P829" s="33">
        <v>300073.93306909682</v>
      </c>
    </row>
    <row r="830" spans="1:16" s="2" customFormat="1">
      <c r="A830" s="22">
        <v>316980</v>
      </c>
      <c r="B830" s="23">
        <v>698</v>
      </c>
      <c r="C830" s="24" t="s">
        <v>879</v>
      </c>
      <c r="D830" s="25">
        <v>9392.4500000000007</v>
      </c>
      <c r="E830" s="25">
        <v>7596.4245064452798</v>
      </c>
      <c r="F830" s="25">
        <v>8769.61</v>
      </c>
      <c r="G830" s="25">
        <v>10156.74</v>
      </c>
      <c r="H830" s="25">
        <v>11155.82</v>
      </c>
      <c r="I830" s="25">
        <v>9712.74</v>
      </c>
      <c r="J830" s="25">
        <v>10874.74</v>
      </c>
      <c r="K830" s="25">
        <v>14128.83</v>
      </c>
      <c r="L830" s="25">
        <v>11974.12</v>
      </c>
      <c r="M830" s="25">
        <v>17159.47</v>
      </c>
      <c r="N830" s="25">
        <v>14471.02</v>
      </c>
      <c r="O830" s="25">
        <v>17127.82</v>
      </c>
      <c r="P830" s="33">
        <v>142519.78450644528</v>
      </c>
    </row>
    <row r="831" spans="1:16" s="2" customFormat="1">
      <c r="A831" s="26">
        <v>316990</v>
      </c>
      <c r="B831" s="27">
        <v>699</v>
      </c>
      <c r="C831" s="28" t="s">
        <v>880</v>
      </c>
      <c r="D831" s="29">
        <v>11950.89</v>
      </c>
      <c r="E831" s="29">
        <v>7566.33495896164</v>
      </c>
      <c r="F831" s="29">
        <v>8769.61</v>
      </c>
      <c r="G831" s="29">
        <v>10156.74</v>
      </c>
      <c r="H831" s="29">
        <v>11155.82</v>
      </c>
      <c r="I831" s="29">
        <v>9712.74</v>
      </c>
      <c r="J831" s="29">
        <v>10874.74</v>
      </c>
      <c r="K831" s="29">
        <v>14128.83</v>
      </c>
      <c r="L831" s="29">
        <v>11974.12</v>
      </c>
      <c r="M831" s="29">
        <v>17159.47</v>
      </c>
      <c r="N831" s="29">
        <v>14471.02</v>
      </c>
      <c r="O831" s="29">
        <v>17127.82</v>
      </c>
      <c r="P831" s="33">
        <v>145048.13495896163</v>
      </c>
    </row>
    <row r="832" spans="1:16" s="2" customFormat="1">
      <c r="A832" s="22">
        <v>317000</v>
      </c>
      <c r="B832" s="23">
        <v>700</v>
      </c>
      <c r="C832" s="24" t="s">
        <v>881</v>
      </c>
      <c r="D832" s="25">
        <v>7935.53</v>
      </c>
      <c r="E832" s="25">
        <v>5535.7687825077101</v>
      </c>
      <c r="F832" s="25">
        <v>6425.58</v>
      </c>
      <c r="G832" s="25">
        <v>7374.27</v>
      </c>
      <c r="H832" s="25">
        <v>8083.9</v>
      </c>
      <c r="I832" s="25">
        <v>7038.19</v>
      </c>
      <c r="J832" s="25">
        <v>6910.03</v>
      </c>
      <c r="K832" s="25">
        <v>8817.23</v>
      </c>
      <c r="L832" s="25">
        <v>7472.57</v>
      </c>
      <c r="M832" s="25">
        <v>8663.6</v>
      </c>
      <c r="N832" s="25">
        <v>7107.94</v>
      </c>
      <c r="O832" s="25">
        <v>8412.92</v>
      </c>
      <c r="P832" s="33">
        <v>89777.52878250771</v>
      </c>
    </row>
    <row r="833" spans="1:16" s="2" customFormat="1">
      <c r="A833" s="26">
        <v>317005</v>
      </c>
      <c r="B833" s="27">
        <v>767</v>
      </c>
      <c r="C833" s="28" t="s">
        <v>433</v>
      </c>
      <c r="D833" s="29">
        <v>11950.89</v>
      </c>
      <c r="E833" s="29">
        <v>7589.3532870616</v>
      </c>
      <c r="F833" s="29">
        <v>8769.61</v>
      </c>
      <c r="G833" s="29">
        <v>10156.74</v>
      </c>
      <c r="H833" s="29">
        <v>11155.82</v>
      </c>
      <c r="I833" s="29">
        <v>9712.74</v>
      </c>
      <c r="J833" s="29">
        <v>10874.74</v>
      </c>
      <c r="K833" s="29">
        <v>14128.83</v>
      </c>
      <c r="L833" s="29">
        <v>11974.12</v>
      </c>
      <c r="M833" s="29">
        <v>17159.47</v>
      </c>
      <c r="N833" s="29">
        <v>14471.02</v>
      </c>
      <c r="O833" s="29">
        <v>17127.82</v>
      </c>
      <c r="P833" s="33">
        <v>145071.15328706161</v>
      </c>
    </row>
    <row r="834" spans="1:16" s="2" customFormat="1">
      <c r="A834" s="22">
        <v>317010</v>
      </c>
      <c r="B834" s="23">
        <v>701</v>
      </c>
      <c r="C834" s="24" t="s">
        <v>434</v>
      </c>
      <c r="D834" s="25">
        <v>12193.56</v>
      </c>
      <c r="E834" s="25">
        <v>7741.6138959478203</v>
      </c>
      <c r="F834" s="25">
        <v>8966.14</v>
      </c>
      <c r="G834" s="25">
        <v>10380.870000000001</v>
      </c>
      <c r="H834" s="25">
        <v>11401.19</v>
      </c>
      <c r="I834" s="25">
        <v>9926.3700000000008</v>
      </c>
      <c r="J834" s="25">
        <v>11209.7</v>
      </c>
      <c r="K834" s="25">
        <v>14579.86</v>
      </c>
      <c r="L834" s="25">
        <v>12356.38</v>
      </c>
      <c r="M834" s="25">
        <v>17647.259999999998</v>
      </c>
      <c r="N834" s="25">
        <v>14876.57</v>
      </c>
      <c r="O834" s="25">
        <v>17607.830000000002</v>
      </c>
      <c r="P834" s="33">
        <v>148887.34389594785</v>
      </c>
    </row>
    <row r="835" spans="1:16" s="2" customFormat="1">
      <c r="A835" s="26">
        <v>317020</v>
      </c>
      <c r="B835" s="27">
        <v>702</v>
      </c>
      <c r="C835" s="28" t="s">
        <v>882</v>
      </c>
      <c r="D835" s="29">
        <v>13273.67</v>
      </c>
      <c r="E835" s="29">
        <v>8496.7748875841007</v>
      </c>
      <c r="F835" s="29">
        <v>9840.91</v>
      </c>
      <c r="G835" s="29">
        <v>11378.49</v>
      </c>
      <c r="H835" s="29">
        <v>12493.33</v>
      </c>
      <c r="I835" s="29">
        <v>10877.23</v>
      </c>
      <c r="J835" s="29">
        <v>12015.65</v>
      </c>
      <c r="K835" s="29">
        <v>15584.18</v>
      </c>
      <c r="L835" s="29">
        <v>13207.53</v>
      </c>
      <c r="M835" s="29">
        <v>18588.59</v>
      </c>
      <c r="N835" s="29">
        <v>15643.42</v>
      </c>
      <c r="O835" s="29">
        <v>18515.47</v>
      </c>
      <c r="P835" s="33">
        <v>159915.24488758409</v>
      </c>
    </row>
    <row r="836" spans="1:16" s="2" customFormat="1">
      <c r="A836" s="22">
        <v>317030</v>
      </c>
      <c r="B836" s="23">
        <v>703</v>
      </c>
      <c r="C836" s="24" t="s">
        <v>435</v>
      </c>
      <c r="D836" s="25">
        <v>0</v>
      </c>
      <c r="E836" s="25">
        <v>0</v>
      </c>
      <c r="F836" s="25">
        <v>0</v>
      </c>
      <c r="G836" s="25">
        <v>0</v>
      </c>
      <c r="H836" s="25">
        <v>0</v>
      </c>
      <c r="I836" s="25">
        <v>0</v>
      </c>
      <c r="J836" s="25">
        <v>0</v>
      </c>
      <c r="K836" s="25">
        <v>0</v>
      </c>
      <c r="L836" s="25">
        <v>0</v>
      </c>
      <c r="M836" s="25">
        <v>0</v>
      </c>
      <c r="N836" s="25">
        <v>0</v>
      </c>
      <c r="O836" s="25">
        <v>0</v>
      </c>
      <c r="P836" s="33">
        <v>0</v>
      </c>
    </row>
    <row r="837" spans="1:16" s="2" customFormat="1">
      <c r="A837" s="26">
        <v>317040</v>
      </c>
      <c r="B837" s="27">
        <v>704</v>
      </c>
      <c r="C837" s="28" t="s">
        <v>883</v>
      </c>
      <c r="D837" s="29">
        <v>813.75</v>
      </c>
      <c r="E837" s="29">
        <v>568.95404833777604</v>
      </c>
      <c r="F837" s="29">
        <v>659.05</v>
      </c>
      <c r="G837" s="29">
        <v>751.6</v>
      </c>
      <c r="H837" s="29">
        <v>822.82</v>
      </c>
      <c r="I837" s="29">
        <v>716.38</v>
      </c>
      <c r="J837" s="29">
        <v>640.16999999999996</v>
      </c>
      <c r="K837" s="29">
        <v>804.94</v>
      </c>
      <c r="L837" s="29">
        <v>682.18</v>
      </c>
      <c r="M837" s="29">
        <v>790.42</v>
      </c>
      <c r="N837" s="29">
        <v>648.42999999999995</v>
      </c>
      <c r="O837" s="29">
        <v>767.48</v>
      </c>
      <c r="P837" s="33">
        <v>8666.1740483377762</v>
      </c>
    </row>
    <row r="838" spans="1:16" s="2" customFormat="1">
      <c r="A838" s="22">
        <v>317043</v>
      </c>
      <c r="B838" s="23">
        <v>856</v>
      </c>
      <c r="C838" s="24" t="s">
        <v>884</v>
      </c>
      <c r="D838" s="25">
        <v>9392.4500000000007</v>
      </c>
      <c r="E838" s="25">
        <v>7573.1579624804499</v>
      </c>
      <c r="F838" s="25">
        <v>8769.61</v>
      </c>
      <c r="G838" s="25">
        <v>10156.74</v>
      </c>
      <c r="H838" s="25">
        <v>11155.82</v>
      </c>
      <c r="I838" s="25">
        <v>9712.74</v>
      </c>
      <c r="J838" s="25">
        <v>10874.74</v>
      </c>
      <c r="K838" s="25">
        <v>14128.83</v>
      </c>
      <c r="L838" s="25">
        <v>11974.12</v>
      </c>
      <c r="M838" s="25">
        <v>1769.61</v>
      </c>
      <c r="N838" s="25">
        <v>0</v>
      </c>
      <c r="O838" s="25">
        <v>0</v>
      </c>
      <c r="P838" s="33">
        <v>95507.817962480447</v>
      </c>
    </row>
    <row r="839" spans="1:16" s="2" customFormat="1">
      <c r="A839" s="26">
        <v>317047</v>
      </c>
      <c r="B839" s="27">
        <v>857</v>
      </c>
      <c r="C839" s="28" t="s">
        <v>497</v>
      </c>
      <c r="D839" s="29">
        <v>0</v>
      </c>
      <c r="E839" s="29">
        <v>0</v>
      </c>
      <c r="F839" s="29">
        <v>0</v>
      </c>
      <c r="G839" s="29">
        <v>0</v>
      </c>
      <c r="H839" s="29">
        <v>0</v>
      </c>
      <c r="I839" s="29">
        <v>0</v>
      </c>
      <c r="J839" s="29">
        <v>0</v>
      </c>
      <c r="K839" s="29">
        <v>0</v>
      </c>
      <c r="L839" s="29">
        <v>0</v>
      </c>
      <c r="M839" s="29">
        <v>0</v>
      </c>
      <c r="N839" s="29">
        <v>0</v>
      </c>
      <c r="O839" s="29">
        <v>0</v>
      </c>
      <c r="P839" s="33">
        <v>0</v>
      </c>
    </row>
    <row r="840" spans="1:16" s="2" customFormat="1">
      <c r="A840" s="22">
        <v>317050</v>
      </c>
      <c r="B840" s="23">
        <v>705</v>
      </c>
      <c r="C840" s="24" t="s">
        <v>885</v>
      </c>
      <c r="D840" s="25">
        <v>0</v>
      </c>
      <c r="E840" s="25">
        <v>0</v>
      </c>
      <c r="F840" s="25">
        <v>0</v>
      </c>
      <c r="G840" s="25">
        <v>0</v>
      </c>
      <c r="H840" s="25">
        <v>0</v>
      </c>
      <c r="I840" s="25">
        <v>0</v>
      </c>
      <c r="J840" s="25">
        <v>0</v>
      </c>
      <c r="K840" s="25">
        <v>0</v>
      </c>
      <c r="L840" s="25">
        <v>0</v>
      </c>
      <c r="M840" s="25">
        <v>0</v>
      </c>
      <c r="N840" s="25">
        <v>0</v>
      </c>
      <c r="O840" s="25">
        <v>0</v>
      </c>
      <c r="P840" s="33">
        <v>0</v>
      </c>
    </row>
    <row r="841" spans="1:16" s="2" customFormat="1">
      <c r="A841" s="26">
        <v>317052</v>
      </c>
      <c r="B841" s="27">
        <v>768</v>
      </c>
      <c r="C841" s="28" t="s">
        <v>436</v>
      </c>
      <c r="D841" s="29">
        <v>3599.25</v>
      </c>
      <c r="E841" s="29">
        <v>2529.8300934293402</v>
      </c>
      <c r="F841" s="29">
        <v>2914.98</v>
      </c>
      <c r="G841" s="29">
        <v>3324.37</v>
      </c>
      <c r="H841" s="29">
        <v>3639.34</v>
      </c>
      <c r="I841" s="29">
        <v>3168.57</v>
      </c>
      <c r="J841" s="29">
        <v>3198.37</v>
      </c>
      <c r="K841" s="29">
        <v>4097.6499999999996</v>
      </c>
      <c r="L841" s="29">
        <v>3472.74</v>
      </c>
      <c r="M841" s="29">
        <v>4023.77</v>
      </c>
      <c r="N841" s="29">
        <v>3300.96</v>
      </c>
      <c r="O841" s="29">
        <v>3906.99</v>
      </c>
      <c r="P841" s="33">
        <v>41176.820093429327</v>
      </c>
    </row>
    <row r="842" spans="1:16" s="2" customFormat="1">
      <c r="A842" s="22">
        <v>317057</v>
      </c>
      <c r="B842" s="23">
        <v>858</v>
      </c>
      <c r="C842" s="24" t="s">
        <v>437</v>
      </c>
      <c r="D842" s="25">
        <v>0</v>
      </c>
      <c r="E842" s="25">
        <v>0</v>
      </c>
      <c r="F842" s="25">
        <v>0</v>
      </c>
      <c r="G842" s="25">
        <v>8380.44</v>
      </c>
      <c r="H842" s="25">
        <v>11155.82</v>
      </c>
      <c r="I842" s="25">
        <v>9712.74</v>
      </c>
      <c r="J842" s="25">
        <v>10874.74</v>
      </c>
      <c r="K842" s="25">
        <v>14128.83</v>
      </c>
      <c r="L842" s="25">
        <v>11974.12</v>
      </c>
      <c r="M842" s="25">
        <v>17159.47</v>
      </c>
      <c r="N842" s="25">
        <v>14471.02</v>
      </c>
      <c r="O842" s="25">
        <v>17127.82</v>
      </c>
      <c r="P842" s="33">
        <v>114985</v>
      </c>
    </row>
    <row r="843" spans="1:16" s="2" customFormat="1">
      <c r="A843" s="26">
        <v>317060</v>
      </c>
      <c r="B843" s="27">
        <v>706</v>
      </c>
      <c r="C843" s="28" t="s">
        <v>438</v>
      </c>
      <c r="D843" s="29">
        <v>60827.32</v>
      </c>
      <c r="E843" s="29">
        <v>43546.175398911801</v>
      </c>
      <c r="F843" s="29">
        <v>50425.88</v>
      </c>
      <c r="G843" s="29">
        <v>57663.33</v>
      </c>
      <c r="H843" s="29">
        <v>63163.519999999997</v>
      </c>
      <c r="I843" s="29">
        <v>54992.9</v>
      </c>
      <c r="J843" s="29">
        <v>60740.21</v>
      </c>
      <c r="K843" s="29">
        <v>78778.11</v>
      </c>
      <c r="L843" s="29">
        <v>66764.12</v>
      </c>
      <c r="M843" s="29">
        <v>77357.83</v>
      </c>
      <c r="N843" s="29">
        <v>63461.53</v>
      </c>
      <c r="O843" s="29">
        <v>75112.72</v>
      </c>
      <c r="P843" s="33">
        <v>752833.64539891179</v>
      </c>
    </row>
    <row r="844" spans="1:16" s="2" customFormat="1">
      <c r="A844" s="22">
        <v>317065</v>
      </c>
      <c r="B844" s="23">
        <v>859</v>
      </c>
      <c r="C844" s="24" t="s">
        <v>886</v>
      </c>
      <c r="D844" s="25">
        <v>15233.47</v>
      </c>
      <c r="E844" s="25">
        <v>9902.2816061694994</v>
      </c>
      <c r="F844" s="25">
        <v>11428.12</v>
      </c>
      <c r="G844" s="25">
        <v>13188.61</v>
      </c>
      <c r="H844" s="25">
        <v>14474.95</v>
      </c>
      <c r="I844" s="25">
        <v>12602.52</v>
      </c>
      <c r="J844" s="25">
        <v>13457.08</v>
      </c>
      <c r="K844" s="25">
        <v>17375.830000000002</v>
      </c>
      <c r="L844" s="25">
        <v>14725.95</v>
      </c>
      <c r="M844" s="25">
        <v>20347.939999999999</v>
      </c>
      <c r="N844" s="25">
        <v>17086.72</v>
      </c>
      <c r="O844" s="25">
        <v>20223.75</v>
      </c>
      <c r="P844" s="33">
        <v>180047.22160616951</v>
      </c>
    </row>
    <row r="845" spans="1:16" s="2" customFormat="1">
      <c r="A845" s="26">
        <v>317070</v>
      </c>
      <c r="B845" s="27">
        <v>707</v>
      </c>
      <c r="C845" s="28" t="s">
        <v>439</v>
      </c>
      <c r="D845" s="29">
        <v>23901.79</v>
      </c>
      <c r="E845" s="29">
        <v>15144.4313894323</v>
      </c>
      <c r="F845" s="29">
        <v>17539.23</v>
      </c>
      <c r="G845" s="29">
        <v>20313.47</v>
      </c>
      <c r="H845" s="29">
        <v>22311.64</v>
      </c>
      <c r="I845" s="29">
        <v>19425.48</v>
      </c>
      <c r="J845" s="29">
        <v>21749.47</v>
      </c>
      <c r="K845" s="29">
        <v>28257.65</v>
      </c>
      <c r="L845" s="29">
        <v>23948.240000000002</v>
      </c>
      <c r="M845" s="29">
        <v>34318.94</v>
      </c>
      <c r="N845" s="29">
        <v>28942.05</v>
      </c>
      <c r="O845" s="29">
        <v>34255.65</v>
      </c>
      <c r="P845" s="33">
        <v>290108.04138943227</v>
      </c>
    </row>
    <row r="846" spans="1:16" s="2" customFormat="1">
      <c r="A846" s="22">
        <v>317075</v>
      </c>
      <c r="B846" s="23">
        <v>860</v>
      </c>
      <c r="C846" s="24" t="s">
        <v>887</v>
      </c>
      <c r="D846" s="25">
        <v>0</v>
      </c>
      <c r="E846" s="25">
        <v>0</v>
      </c>
      <c r="F846" s="25">
        <v>0</v>
      </c>
      <c r="G846" s="25">
        <v>0</v>
      </c>
      <c r="H846" s="25">
        <v>0</v>
      </c>
      <c r="I846" s="25">
        <v>0</v>
      </c>
      <c r="J846" s="25">
        <v>0</v>
      </c>
      <c r="K846" s="25">
        <v>0</v>
      </c>
      <c r="L846" s="25">
        <v>0</v>
      </c>
      <c r="M846" s="25">
        <v>0</v>
      </c>
      <c r="N846" s="25">
        <v>0</v>
      </c>
      <c r="O846" s="25">
        <v>0</v>
      </c>
      <c r="P846" s="33">
        <v>0</v>
      </c>
    </row>
    <row r="847" spans="1:16" s="2" customFormat="1">
      <c r="A847" s="26">
        <v>317080</v>
      </c>
      <c r="B847" s="27">
        <v>708</v>
      </c>
      <c r="C847" s="28" t="s">
        <v>888</v>
      </c>
      <c r="D847" s="29">
        <v>15676.73</v>
      </c>
      <c r="E847" s="29">
        <v>10172.983224879799</v>
      </c>
      <c r="F847" s="29">
        <v>11786.99</v>
      </c>
      <c r="G847" s="29">
        <v>13619.6</v>
      </c>
      <c r="H847" s="29">
        <v>14951.92</v>
      </c>
      <c r="I847" s="29">
        <v>13017.79</v>
      </c>
      <c r="J847" s="29">
        <v>14119.61</v>
      </c>
      <c r="K847" s="29">
        <v>18269.29</v>
      </c>
      <c r="L847" s="29">
        <v>15483.15</v>
      </c>
      <c r="M847" s="29">
        <v>21229.32</v>
      </c>
      <c r="N847" s="29">
        <v>17810.27</v>
      </c>
      <c r="O847" s="29">
        <v>21080.13</v>
      </c>
      <c r="P847" s="33">
        <v>187217.78322487979</v>
      </c>
    </row>
    <row r="848" spans="1:16" s="2" customFormat="1">
      <c r="A848" s="22">
        <v>317090</v>
      </c>
      <c r="B848" s="23">
        <v>709</v>
      </c>
      <c r="C848" s="24" t="s">
        <v>889</v>
      </c>
      <c r="D848" s="25">
        <v>45782.48</v>
      </c>
      <c r="E848" s="25">
        <v>32004.923212500798</v>
      </c>
      <c r="F848" s="25">
        <v>37073.360000000001</v>
      </c>
      <c r="G848" s="25">
        <v>42546.99</v>
      </c>
      <c r="H848" s="25">
        <v>46641.31</v>
      </c>
      <c r="I848" s="25">
        <v>40607.949999999997</v>
      </c>
      <c r="J848" s="25">
        <v>39868.519999999997</v>
      </c>
      <c r="K848" s="25">
        <v>50872.39</v>
      </c>
      <c r="L848" s="25">
        <v>43114.15</v>
      </c>
      <c r="M848" s="25">
        <v>50016.14</v>
      </c>
      <c r="N848" s="25">
        <v>41038.71</v>
      </c>
      <c r="O848" s="25">
        <v>48573.2</v>
      </c>
      <c r="P848" s="33">
        <v>518140.12321250088</v>
      </c>
    </row>
    <row r="849" spans="1:16" s="2" customFormat="1">
      <c r="A849" s="26">
        <v>317100</v>
      </c>
      <c r="B849" s="27">
        <v>710</v>
      </c>
      <c r="C849" s="28" t="s">
        <v>440</v>
      </c>
      <c r="D849" s="29">
        <v>62.82</v>
      </c>
      <c r="E849" s="29">
        <v>43.878614939621698</v>
      </c>
      <c r="F849" s="29">
        <v>50.87</v>
      </c>
      <c r="G849" s="29">
        <v>8438.4599999999991</v>
      </c>
      <c r="H849" s="29">
        <v>11219.34</v>
      </c>
      <c r="I849" s="29">
        <v>9768.0400000000009</v>
      </c>
      <c r="J849" s="29">
        <v>10906.6</v>
      </c>
      <c r="K849" s="29">
        <v>14165.25</v>
      </c>
      <c r="L849" s="29">
        <v>12004.99</v>
      </c>
      <c r="M849" s="29">
        <v>17195.240000000002</v>
      </c>
      <c r="N849" s="29">
        <v>14500.36</v>
      </c>
      <c r="O849" s="29">
        <v>17162.55</v>
      </c>
      <c r="P849" s="33">
        <v>115518.39861493964</v>
      </c>
    </row>
    <row r="850" spans="1:16" s="2" customFormat="1">
      <c r="A850" s="22">
        <v>317103</v>
      </c>
      <c r="B850" s="23">
        <v>861</v>
      </c>
      <c r="C850" s="24" t="s">
        <v>890</v>
      </c>
      <c r="D850" s="25">
        <v>45935.519999999997</v>
      </c>
      <c r="E850" s="25">
        <v>32099.756013943199</v>
      </c>
      <c r="F850" s="25">
        <v>37200.03</v>
      </c>
      <c r="G850" s="25">
        <v>42692.37</v>
      </c>
      <c r="H850" s="25">
        <v>46800.68</v>
      </c>
      <c r="I850" s="25">
        <v>40746.699999999997</v>
      </c>
      <c r="J850" s="25">
        <v>40002.14</v>
      </c>
      <c r="K850" s="25">
        <v>51042.400000000001</v>
      </c>
      <c r="L850" s="25">
        <v>43258.22</v>
      </c>
      <c r="M850" s="25">
        <v>50183.28</v>
      </c>
      <c r="N850" s="25">
        <v>41175.86</v>
      </c>
      <c r="O850" s="25">
        <v>48735.519999999997</v>
      </c>
      <c r="P850" s="33">
        <v>519872.4760139432</v>
      </c>
    </row>
    <row r="851" spans="1:16" s="2" customFormat="1">
      <c r="A851" s="26">
        <v>317107</v>
      </c>
      <c r="B851" s="27">
        <v>862</v>
      </c>
      <c r="C851" s="28" t="s">
        <v>441</v>
      </c>
      <c r="D851" s="29">
        <v>10876.64</v>
      </c>
      <c r="E851" s="29">
        <v>7636.3059789980198</v>
      </c>
      <c r="F851" s="29">
        <v>8808.4699999999993</v>
      </c>
      <c r="G851" s="29">
        <v>10108.98</v>
      </c>
      <c r="H851" s="29">
        <v>11081.77</v>
      </c>
      <c r="I851" s="29">
        <v>9648.27</v>
      </c>
      <c r="J851" s="29">
        <v>9472.58</v>
      </c>
      <c r="K851" s="29">
        <v>12087.06</v>
      </c>
      <c r="L851" s="29">
        <v>10243.73</v>
      </c>
      <c r="M851" s="29">
        <v>11872.05</v>
      </c>
      <c r="N851" s="29">
        <v>9739.75</v>
      </c>
      <c r="O851" s="29">
        <v>11527.91</v>
      </c>
      <c r="P851" s="33">
        <v>123103.51597899802</v>
      </c>
    </row>
    <row r="852" spans="1:16" s="2" customFormat="1">
      <c r="A852" s="22">
        <v>317110</v>
      </c>
      <c r="B852" s="23">
        <v>711</v>
      </c>
      <c r="C852" s="24" t="s">
        <v>891</v>
      </c>
      <c r="D852" s="25">
        <v>10331.69</v>
      </c>
      <c r="E852" s="25">
        <v>8330.4734914297605</v>
      </c>
      <c r="F852" s="25">
        <v>9646.57</v>
      </c>
      <c r="G852" s="25">
        <v>11172.41</v>
      </c>
      <c r="H852" s="25">
        <v>12271.4</v>
      </c>
      <c r="I852" s="25">
        <v>10684.01</v>
      </c>
      <c r="J852" s="25">
        <v>11962.21</v>
      </c>
      <c r="K852" s="25">
        <v>15541.71</v>
      </c>
      <c r="L852" s="25">
        <v>13171.53</v>
      </c>
      <c r="M852" s="25">
        <v>18875.419999999998</v>
      </c>
      <c r="N852" s="25">
        <v>15918.12</v>
      </c>
      <c r="O852" s="25">
        <v>18840.61</v>
      </c>
      <c r="P852" s="33">
        <v>156746.15349142975</v>
      </c>
    </row>
    <row r="853" spans="1:16" s="2" customFormat="1">
      <c r="A853" s="26">
        <v>317115</v>
      </c>
      <c r="B853" s="27">
        <v>863</v>
      </c>
      <c r="C853" s="28" t="s">
        <v>442</v>
      </c>
      <c r="D853" s="29">
        <v>23901.79</v>
      </c>
      <c r="E853" s="29">
        <v>15227.3335078693</v>
      </c>
      <c r="F853" s="29">
        <v>17539.23</v>
      </c>
      <c r="G853" s="29">
        <v>20313.47</v>
      </c>
      <c r="H853" s="29">
        <v>22311.64</v>
      </c>
      <c r="I853" s="29">
        <v>19425.48</v>
      </c>
      <c r="J853" s="29">
        <v>21749.47</v>
      </c>
      <c r="K853" s="29">
        <v>28257.65</v>
      </c>
      <c r="L853" s="29">
        <v>23948.240000000002</v>
      </c>
      <c r="M853" s="29">
        <v>3539.21</v>
      </c>
      <c r="N853" s="29">
        <v>0</v>
      </c>
      <c r="O853" s="29">
        <v>0</v>
      </c>
      <c r="P853" s="33">
        <v>196213.51350786927</v>
      </c>
    </row>
    <row r="854" spans="1:16" s="2" customFormat="1">
      <c r="A854" s="22">
        <v>317120</v>
      </c>
      <c r="B854" s="23">
        <v>712</v>
      </c>
      <c r="C854" s="24" t="s">
        <v>443</v>
      </c>
      <c r="D854" s="25">
        <v>26642.71</v>
      </c>
      <c r="E854" s="25">
        <v>17044.3016477524</v>
      </c>
      <c r="F854" s="25">
        <v>19759.060000000001</v>
      </c>
      <c r="G854" s="25">
        <v>22845.06</v>
      </c>
      <c r="H854" s="25">
        <v>25083.09</v>
      </c>
      <c r="I854" s="25">
        <v>21838.42</v>
      </c>
      <c r="J854" s="25">
        <v>23867.15</v>
      </c>
      <c r="K854" s="25">
        <v>30912.39</v>
      </c>
      <c r="L854" s="25">
        <v>26198.12</v>
      </c>
      <c r="M854" s="25">
        <v>36925.81</v>
      </c>
      <c r="N854" s="25">
        <v>31080.63</v>
      </c>
      <c r="O854" s="25">
        <v>36786.870000000003</v>
      </c>
      <c r="P854" s="33">
        <v>318983.61164775235</v>
      </c>
    </row>
    <row r="855" spans="1:16" s="2" customFormat="1">
      <c r="A855" s="26">
        <v>317130</v>
      </c>
      <c r="B855" s="27">
        <v>713</v>
      </c>
      <c r="C855" s="28" t="s">
        <v>892</v>
      </c>
      <c r="D855" s="29">
        <v>192.37</v>
      </c>
      <c r="E855" s="29">
        <v>134.40558289907699</v>
      </c>
      <c r="F855" s="29">
        <v>155.80000000000001</v>
      </c>
      <c r="G855" s="29">
        <v>177.68</v>
      </c>
      <c r="H855" s="29">
        <v>194.51</v>
      </c>
      <c r="I855" s="29">
        <v>169.35</v>
      </c>
      <c r="J855" s="29">
        <v>151.33000000000001</v>
      </c>
      <c r="K855" s="29">
        <v>190.29</v>
      </c>
      <c r="L855" s="29">
        <v>161.27000000000001</v>
      </c>
      <c r="M855" s="29">
        <v>186.85</v>
      </c>
      <c r="N855" s="29">
        <v>153.29</v>
      </c>
      <c r="O855" s="29">
        <v>181.43</v>
      </c>
      <c r="P855" s="33">
        <v>2048.5755828990768</v>
      </c>
    </row>
    <row r="856" spans="1:16" s="2" customFormat="1">
      <c r="A856" s="22">
        <v>317140</v>
      </c>
      <c r="B856" s="23">
        <v>714</v>
      </c>
      <c r="C856" s="24" t="s">
        <v>444</v>
      </c>
      <c r="D856" s="25">
        <v>9392.4500000000007</v>
      </c>
      <c r="E856" s="25">
        <v>7619.3175779141102</v>
      </c>
      <c r="F856" s="25">
        <v>8769.61</v>
      </c>
      <c r="G856" s="25">
        <v>10156.74</v>
      </c>
      <c r="H856" s="25">
        <v>11155.82</v>
      </c>
      <c r="I856" s="25">
        <v>9712.74</v>
      </c>
      <c r="J856" s="25">
        <v>1228.4100000000001</v>
      </c>
      <c r="K856" s="25">
        <v>0</v>
      </c>
      <c r="L856" s="25">
        <v>0</v>
      </c>
      <c r="M856" s="25">
        <v>0</v>
      </c>
      <c r="N856" s="25">
        <v>0</v>
      </c>
      <c r="O856" s="25">
        <v>0</v>
      </c>
      <c r="P856" s="33">
        <v>58035.087577914113</v>
      </c>
    </row>
    <row r="857" spans="1:16" s="2" customFormat="1">
      <c r="A857" s="26">
        <v>317150</v>
      </c>
      <c r="B857" s="27">
        <v>715</v>
      </c>
      <c r="C857" s="28" t="s">
        <v>445</v>
      </c>
      <c r="D857" s="29">
        <v>0</v>
      </c>
      <c r="E857" s="29">
        <v>0</v>
      </c>
      <c r="F857" s="29">
        <v>0</v>
      </c>
      <c r="G857" s="29">
        <v>0</v>
      </c>
      <c r="H857" s="29">
        <v>0</v>
      </c>
      <c r="I857" s="29">
        <v>0</v>
      </c>
      <c r="J857" s="29">
        <v>0</v>
      </c>
      <c r="K857" s="29">
        <v>0</v>
      </c>
      <c r="L857" s="29">
        <v>0</v>
      </c>
      <c r="M857" s="29">
        <v>15389.86</v>
      </c>
      <c r="N857" s="29">
        <v>14471.02</v>
      </c>
      <c r="O857" s="29">
        <v>17127.82</v>
      </c>
      <c r="P857" s="33">
        <v>46988.7</v>
      </c>
    </row>
    <row r="858" spans="1:16" s="2" customFormat="1">
      <c r="A858" s="22">
        <v>317160</v>
      </c>
      <c r="B858" s="23">
        <v>716</v>
      </c>
      <c r="C858" s="24" t="s">
        <v>458</v>
      </c>
      <c r="D858" s="25">
        <v>26357.96</v>
      </c>
      <c r="E858" s="25">
        <v>18437.2387413381</v>
      </c>
      <c r="F858" s="25">
        <v>21346.03</v>
      </c>
      <c r="G858" s="25">
        <v>24497.64</v>
      </c>
      <c r="H858" s="25">
        <v>26855.06</v>
      </c>
      <c r="I858" s="25">
        <v>23381.17</v>
      </c>
      <c r="J858" s="25">
        <v>22955.43</v>
      </c>
      <c r="K858" s="25">
        <v>29291.22</v>
      </c>
      <c r="L858" s="25">
        <v>24824.19</v>
      </c>
      <c r="M858" s="25">
        <v>28798.21</v>
      </c>
      <c r="N858" s="25">
        <v>23629.200000000001</v>
      </c>
      <c r="O858" s="25">
        <v>27967.39</v>
      </c>
      <c r="P858" s="33">
        <v>298340.73874133808</v>
      </c>
    </row>
    <row r="859" spans="1:16" s="2" customFormat="1">
      <c r="A859" s="26">
        <v>317170</v>
      </c>
      <c r="B859" s="27">
        <v>717</v>
      </c>
      <c r="C859" s="28" t="s">
        <v>893</v>
      </c>
      <c r="D859" s="29">
        <v>12441.39</v>
      </c>
      <c r="E859" s="29">
        <v>7940.1744416244701</v>
      </c>
      <c r="F859" s="29">
        <v>9166.86</v>
      </c>
      <c r="G859" s="29">
        <v>10609.77</v>
      </c>
      <c r="H859" s="29">
        <v>11651.78</v>
      </c>
      <c r="I859" s="29">
        <v>10144.540000000001</v>
      </c>
      <c r="J859" s="29">
        <v>11348.93</v>
      </c>
      <c r="K859" s="29">
        <v>14743.39</v>
      </c>
      <c r="L859" s="29">
        <v>12494.96</v>
      </c>
      <c r="M859" s="29">
        <v>17762.95</v>
      </c>
      <c r="N859" s="29">
        <v>14966.1</v>
      </c>
      <c r="O859" s="29">
        <v>17713.79</v>
      </c>
      <c r="P859" s="33">
        <v>150984.63444162445</v>
      </c>
    </row>
    <row r="860" spans="1:16" s="2" customFormat="1">
      <c r="A860" s="22">
        <v>317180</v>
      </c>
      <c r="B860" s="23">
        <v>718</v>
      </c>
      <c r="C860" s="24" t="s">
        <v>894</v>
      </c>
      <c r="D860" s="25">
        <v>29128.61</v>
      </c>
      <c r="E860" s="25">
        <v>20434.212614816599</v>
      </c>
      <c r="F860" s="25">
        <v>23590.79</v>
      </c>
      <c r="G860" s="25">
        <v>26903.94</v>
      </c>
      <c r="H860" s="25">
        <v>29453.02</v>
      </c>
      <c r="I860" s="25">
        <v>25643.07</v>
      </c>
      <c r="J860" s="25">
        <v>22914.98</v>
      </c>
      <c r="K860" s="25">
        <v>28812.97</v>
      </c>
      <c r="L860" s="25">
        <v>24418.880000000001</v>
      </c>
      <c r="M860" s="25">
        <v>28293.51</v>
      </c>
      <c r="N860" s="25">
        <v>23210.959999999999</v>
      </c>
      <c r="O860" s="25">
        <v>27472.37</v>
      </c>
      <c r="P860" s="33">
        <v>310277.31261481665</v>
      </c>
    </row>
    <row r="861" spans="1:16" s="2" customFormat="1">
      <c r="A861" s="26">
        <v>317190</v>
      </c>
      <c r="B861" s="27">
        <v>719</v>
      </c>
      <c r="C861" s="28" t="s">
        <v>895</v>
      </c>
      <c r="D861" s="29">
        <v>0</v>
      </c>
      <c r="E861" s="29">
        <v>0</v>
      </c>
      <c r="F861" s="29">
        <v>0</v>
      </c>
      <c r="G861" s="29">
        <v>0</v>
      </c>
      <c r="H861" s="29">
        <v>0</v>
      </c>
      <c r="I861" s="29">
        <v>0</v>
      </c>
      <c r="J861" s="29">
        <v>0</v>
      </c>
      <c r="K861" s="29">
        <v>0</v>
      </c>
      <c r="L861" s="29">
        <v>0</v>
      </c>
      <c r="M861" s="29">
        <v>0</v>
      </c>
      <c r="N861" s="29">
        <v>0</v>
      </c>
      <c r="O861" s="29">
        <v>0</v>
      </c>
      <c r="P861" s="33">
        <v>0</v>
      </c>
    </row>
    <row r="862" spans="1:16" s="2" customFormat="1">
      <c r="A862" s="22">
        <v>317200</v>
      </c>
      <c r="B862" s="23">
        <v>720</v>
      </c>
      <c r="C862" s="24" t="s">
        <v>520</v>
      </c>
      <c r="D862" s="25">
        <v>0</v>
      </c>
      <c r="E862" s="25">
        <v>0</v>
      </c>
      <c r="F862" s="25">
        <v>0</v>
      </c>
      <c r="G862" s="25">
        <v>0</v>
      </c>
      <c r="H862" s="25">
        <v>0</v>
      </c>
      <c r="I862" s="25">
        <v>0</v>
      </c>
      <c r="J862" s="25">
        <v>0</v>
      </c>
      <c r="K862" s="25">
        <v>0</v>
      </c>
      <c r="L862" s="25">
        <v>0</v>
      </c>
      <c r="M862" s="25">
        <v>0</v>
      </c>
      <c r="N862" s="25">
        <v>0</v>
      </c>
      <c r="O862" s="25">
        <v>0</v>
      </c>
      <c r="P862" s="33">
        <v>0</v>
      </c>
    </row>
    <row r="863" spans="1:16" s="2" customFormat="1">
      <c r="A863" s="26">
        <v>317210</v>
      </c>
      <c r="B863" s="27">
        <v>721</v>
      </c>
      <c r="C863" s="28" t="s">
        <v>446</v>
      </c>
      <c r="D863" s="29">
        <v>9392.4500000000007</v>
      </c>
      <c r="E863" s="29">
        <v>7588.8114539001899</v>
      </c>
      <c r="F863" s="29">
        <v>8769.61</v>
      </c>
      <c r="G863" s="29">
        <v>10156.74</v>
      </c>
      <c r="H863" s="29">
        <v>11155.82</v>
      </c>
      <c r="I863" s="29">
        <v>9712.74</v>
      </c>
      <c r="J863" s="29">
        <v>10874.74</v>
      </c>
      <c r="K863" s="29">
        <v>14128.83</v>
      </c>
      <c r="L863" s="29">
        <v>11974.12</v>
      </c>
      <c r="M863" s="29">
        <v>17159.47</v>
      </c>
      <c r="N863" s="29">
        <v>14471.02</v>
      </c>
      <c r="O863" s="29">
        <v>17127.82</v>
      </c>
      <c r="P863" s="33">
        <v>142512.1714539002</v>
      </c>
    </row>
    <row r="864" spans="1:16" s="2" customFormat="1">
      <c r="A864" s="22">
        <v>317220</v>
      </c>
      <c r="B864" s="23">
        <v>722</v>
      </c>
      <c r="C864" s="24" t="s">
        <v>447</v>
      </c>
      <c r="D864" s="25">
        <v>12272.73</v>
      </c>
      <c r="E864" s="25">
        <v>9688.0251749420495</v>
      </c>
      <c r="F864" s="25">
        <v>11218.59</v>
      </c>
      <c r="G864" s="25">
        <v>12965.21</v>
      </c>
      <c r="H864" s="25">
        <v>14234.06</v>
      </c>
      <c r="I864" s="25">
        <v>12392.79</v>
      </c>
      <c r="J864" s="25">
        <v>3227.8</v>
      </c>
      <c r="K864" s="25">
        <v>2432.0100000000002</v>
      </c>
      <c r="L864" s="25">
        <v>2061.12</v>
      </c>
      <c r="M864" s="25">
        <v>2388.16</v>
      </c>
      <c r="N864" s="25">
        <v>1959.16</v>
      </c>
      <c r="O864" s="25">
        <v>2318.85</v>
      </c>
      <c r="P864" s="33">
        <v>87158.505174942053</v>
      </c>
    </row>
    <row r="865" spans="1:16" s="2" customFormat="1" hidden="1">
      <c r="A865" s="30"/>
      <c r="B865" s="30"/>
      <c r="C865" s="30"/>
      <c r="D865" s="31"/>
      <c r="E865" s="29" t="e">
        <v>#N/A</v>
      </c>
      <c r="F865" s="29" t="e">
        <v>#N/A</v>
      </c>
      <c r="G865" s="29" t="e">
        <v>#N/A</v>
      </c>
      <c r="H865" s="29" t="e">
        <v>#N/A</v>
      </c>
      <c r="I865" s="29" t="e">
        <v>#N/A</v>
      </c>
      <c r="J865" s="29" t="e">
        <v>#N/A</v>
      </c>
      <c r="K865" s="29" t="e">
        <v>#N/A</v>
      </c>
      <c r="L865" s="29" t="e">
        <v>#N/A</v>
      </c>
      <c r="M865" s="29" t="e">
        <v>#N/A</v>
      </c>
      <c r="N865" s="29" t="e">
        <v>#N/A</v>
      </c>
      <c r="O865" s="29" t="e">
        <v>#N/A</v>
      </c>
      <c r="P865" s="33"/>
    </row>
    <row r="866" spans="1:16">
      <c r="A866" s="135" t="s">
        <v>1</v>
      </c>
      <c r="B866" s="136"/>
      <c r="C866" s="136"/>
      <c r="D866" s="137">
        <v>14146961.409999985</v>
      </c>
      <c r="E866" s="137">
        <v>9900785.3074551299</v>
      </c>
      <c r="F866" s="137">
        <v>11455487.769999996</v>
      </c>
      <c r="G866" s="137">
        <v>13145750.030000029</v>
      </c>
      <c r="H866" s="137">
        <v>14410521.110000053</v>
      </c>
      <c r="I866" s="137">
        <v>12546423.380000023</v>
      </c>
      <c r="J866" s="137">
        <v>12315551.170000037</v>
      </c>
      <c r="K866" s="137">
        <v>15714238.830000028</v>
      </c>
      <c r="L866" s="137">
        <v>13317751.859999951</v>
      </c>
      <c r="M866" s="137">
        <v>15444888.090000017</v>
      </c>
      <c r="N866" s="137">
        <v>12672094.189999972</v>
      </c>
      <c r="O866" s="137">
        <v>14998621.530000024</v>
      </c>
      <c r="P866" s="137">
        <v>160069074.67745525</v>
      </c>
    </row>
    <row r="867" spans="1:16">
      <c r="C867" s="3"/>
    </row>
    <row r="868" spans="1:16" ht="15.75">
      <c r="A868" s="8" t="s">
        <v>896</v>
      </c>
      <c r="B868" s="9" t="s">
        <v>923</v>
      </c>
    </row>
    <row r="869" spans="1:16" ht="15.75" customHeight="1">
      <c r="A869" s="8" t="s">
        <v>897</v>
      </c>
      <c r="B869" s="139" t="s">
        <v>901</v>
      </c>
      <c r="C869" s="139"/>
      <c r="D869" s="139"/>
      <c r="E869" s="139"/>
      <c r="F869" s="139"/>
      <c r="G869" s="139"/>
      <c r="H869" s="139"/>
      <c r="I869" s="139"/>
      <c r="J869" s="139"/>
      <c r="K869" s="139"/>
      <c r="L869" s="139"/>
      <c r="M869" s="139"/>
      <c r="N869" s="139"/>
      <c r="O869" s="139"/>
      <c r="P869" s="139"/>
    </row>
    <row r="870" spans="1:16" ht="15" customHeight="1">
      <c r="B870" s="139"/>
      <c r="C870" s="139"/>
      <c r="D870" s="139"/>
      <c r="E870" s="139"/>
      <c r="F870" s="139"/>
      <c r="G870" s="139"/>
      <c r="H870" s="139"/>
      <c r="I870" s="139"/>
      <c r="J870" s="139"/>
      <c r="K870" s="139"/>
      <c r="L870" s="139"/>
      <c r="M870" s="139"/>
      <c r="N870" s="139"/>
      <c r="O870" s="139"/>
      <c r="P870" s="139"/>
    </row>
    <row r="871" spans="1:16" ht="15.75" thickBot="1"/>
    <row r="872" spans="1:16">
      <c r="A872" s="138"/>
      <c r="B872" s="138"/>
      <c r="C872" s="138"/>
      <c r="D872" s="138"/>
      <c r="E872" s="138"/>
      <c r="F872" s="138"/>
      <c r="G872" s="138"/>
      <c r="H872" s="138"/>
      <c r="I872" s="138"/>
      <c r="J872" s="138"/>
      <c r="K872" s="138"/>
      <c r="L872" s="138"/>
      <c r="M872" s="138"/>
      <c r="N872" s="138"/>
      <c r="O872" s="138"/>
      <c r="P872" s="138"/>
    </row>
  </sheetData>
  <sortState ref="A12:N487">
    <sortCondition ref="A12:A487"/>
  </sortState>
  <mergeCells count="8">
    <mergeCell ref="B869:P870"/>
    <mergeCell ref="M3:M4"/>
    <mergeCell ref="L3:L4"/>
    <mergeCell ref="I3:I4"/>
    <mergeCell ref="J3:K4"/>
    <mergeCell ref="A8:G8"/>
    <mergeCell ref="A9:G9"/>
    <mergeCell ref="A10:G10"/>
  </mergeCells>
  <dataValidations count="2">
    <dataValidation type="list" allowBlank="1" showInputMessage="1" showErrorMessage="1" sqref="M3">
      <formula1>$R$12:$R$23</formula1>
    </dataValidation>
    <dataValidation type="list" allowBlank="1" showInputMessage="1" showErrorMessage="1" sqref="J3">
      <formula1>$R$26:$R$36</formula1>
    </dataValidation>
  </dataValidations>
  <printOptions horizontalCentered="1"/>
  <pageMargins left="0.39370078740157483" right="0.39370078740157483" top="0.39370078740157483" bottom="0.39370078740157483" header="0.31496062992125984" footer="0.31496062992125984"/>
  <pageSetup paperSize="9" scale="56"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0"/>
  <sheetViews>
    <sheetView zoomScale="95" zoomScaleNormal="95" zoomScaleSheetLayoutView="85" zoomScalePageLayoutView="85" workbookViewId="0">
      <pane xSplit="3" ySplit="11" topLeftCell="D12" activePane="bottomRight" state="frozen"/>
      <selection pane="topRight" activeCell="D1" sqref="D1"/>
      <selection pane="bottomLeft" activeCell="A12" sqref="A12"/>
      <selection pane="bottomRight" activeCell="A11" sqref="A11"/>
    </sheetView>
  </sheetViews>
  <sheetFormatPr defaultRowHeight="1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0.140625" style="1" customWidth="1"/>
    <col min="18" max="18" width="29.7109375" style="1" hidden="1" customWidth="1"/>
    <col min="19" max="19" width="0" style="1" hidden="1" customWidth="1"/>
    <col min="20" max="16384" width="9.140625" style="1"/>
  </cols>
  <sheetData>
    <row r="1" spans="1:19" ht="2.25" customHeight="1"/>
    <row r="2" spans="1:19">
      <c r="A2" s="12"/>
      <c r="B2" s="12"/>
      <c r="C2" s="12"/>
      <c r="D2" s="12"/>
      <c r="E2" s="12"/>
      <c r="F2" s="12"/>
      <c r="G2" s="12"/>
      <c r="H2" s="12"/>
      <c r="I2" s="12"/>
      <c r="J2" s="13"/>
      <c r="K2" s="13"/>
      <c r="L2" s="12"/>
      <c r="M2" s="13"/>
      <c r="N2" s="12"/>
      <c r="O2" s="12"/>
      <c r="P2" s="12"/>
    </row>
    <row r="3" spans="1:19" ht="15" customHeight="1">
      <c r="A3" s="12"/>
      <c r="B3" s="12"/>
      <c r="C3" s="12"/>
      <c r="D3" s="12"/>
      <c r="E3" s="12"/>
      <c r="F3" s="12"/>
      <c r="G3" s="12"/>
      <c r="H3" s="12"/>
      <c r="I3" s="143"/>
      <c r="J3" s="152" t="s">
        <v>902</v>
      </c>
      <c r="K3" s="153"/>
      <c r="L3" s="142"/>
      <c r="M3" s="156" t="str">
        <f>'Meio Ambiente'!M3:M4</f>
        <v>Dezembro</v>
      </c>
      <c r="N3" s="12"/>
      <c r="O3" s="12"/>
      <c r="P3" s="12"/>
    </row>
    <row r="4" spans="1:19" ht="15" customHeight="1">
      <c r="A4" s="12"/>
      <c r="B4" s="12"/>
      <c r="C4" s="12"/>
      <c r="D4" s="12"/>
      <c r="E4" s="12"/>
      <c r="F4" s="12"/>
      <c r="G4" s="12"/>
      <c r="H4" s="12"/>
      <c r="I4" s="143"/>
      <c r="J4" s="154"/>
      <c r="K4" s="155"/>
      <c r="L4" s="142"/>
      <c r="M4" s="156"/>
      <c r="N4" s="12"/>
      <c r="O4" s="12"/>
      <c r="P4" s="12"/>
    </row>
    <row r="5" spans="1:19" ht="15.75" thickBot="1">
      <c r="A5" s="14"/>
      <c r="B5" s="14"/>
      <c r="C5" s="14"/>
      <c r="D5" s="14"/>
      <c r="E5" s="14"/>
      <c r="F5" s="14"/>
      <c r="G5" s="14"/>
      <c r="H5" s="14"/>
      <c r="I5" s="14"/>
      <c r="J5" s="15"/>
      <c r="K5" s="15"/>
      <c r="L5" s="16"/>
      <c r="M5" s="15"/>
      <c r="N5" s="14"/>
      <c r="O5" s="14"/>
      <c r="P5" s="14"/>
    </row>
    <row r="6" spans="1:19" ht="15" customHeight="1">
      <c r="A6" s="1" t="s">
        <v>899</v>
      </c>
      <c r="D6" s="11"/>
      <c r="E6" s="11"/>
    </row>
    <row r="7" spans="1:19" ht="15" hidden="1" customHeight="1"/>
    <row r="8" spans="1:19" ht="18">
      <c r="A8" s="157"/>
      <c r="B8" s="157"/>
      <c r="C8" s="157"/>
      <c r="D8" s="157"/>
      <c r="E8" s="157"/>
      <c r="F8" s="157"/>
      <c r="G8" s="157"/>
      <c r="H8" s="157"/>
      <c r="I8" s="157"/>
      <c r="J8" s="18"/>
      <c r="K8" s="18"/>
      <c r="L8" s="18"/>
      <c r="M8" s="18"/>
      <c r="N8" s="18"/>
      <c r="O8" s="18"/>
      <c r="P8" s="18"/>
    </row>
    <row r="9" spans="1:19" ht="18.75" customHeight="1">
      <c r="A9" s="158" t="str">
        <f>"Estimativa de valor repassado pelo critério "&amp;J3&amp;" até "&amp;M3&amp;" de 2023"</f>
        <v>Estimativa de valor repassado pelo critério Mata Seca até Dezembro de 2023</v>
      </c>
      <c r="B9" s="158"/>
      <c r="C9" s="158"/>
      <c r="D9" s="158"/>
      <c r="E9" s="158"/>
      <c r="F9" s="158"/>
      <c r="G9" s="158"/>
      <c r="H9" s="158"/>
      <c r="I9" s="158"/>
      <c r="J9" s="158"/>
      <c r="K9" s="158"/>
      <c r="L9" s="158"/>
      <c r="M9" s="158"/>
      <c r="N9" s="158"/>
      <c r="O9" s="19"/>
      <c r="P9" s="19"/>
    </row>
    <row r="10" spans="1:19" ht="18.75" customHeight="1">
      <c r="A10" s="151"/>
      <c r="B10" s="151"/>
      <c r="C10" s="151"/>
      <c r="D10" s="151"/>
      <c r="E10" s="151"/>
      <c r="F10" s="151"/>
      <c r="G10" s="151"/>
      <c r="H10" s="151"/>
      <c r="I10" s="151"/>
      <c r="J10" s="20"/>
      <c r="K10" s="20"/>
      <c r="L10" s="20"/>
      <c r="M10" s="20"/>
      <c r="N10" s="20"/>
      <c r="O10" s="20"/>
      <c r="P10" s="20"/>
    </row>
    <row r="11" spans="1:19" s="10" customFormat="1">
      <c r="A11" s="40" t="s">
        <v>14</v>
      </c>
      <c r="B11" s="40" t="s">
        <v>42</v>
      </c>
      <c r="C11" s="40" t="s">
        <v>2</v>
      </c>
      <c r="D11" s="40" t="s">
        <v>0</v>
      </c>
      <c r="E11" s="40" t="s">
        <v>3</v>
      </c>
      <c r="F11" s="41" t="s">
        <v>4</v>
      </c>
      <c r="G11" s="41" t="s">
        <v>5</v>
      </c>
      <c r="H11" s="41" t="s">
        <v>6</v>
      </c>
      <c r="I11" s="41" t="s">
        <v>7</v>
      </c>
      <c r="J11" s="41" t="s">
        <v>8</v>
      </c>
      <c r="K11" s="41" t="s">
        <v>9</v>
      </c>
      <c r="L11" s="41" t="s">
        <v>10</v>
      </c>
      <c r="M11" s="41" t="s">
        <v>11</v>
      </c>
      <c r="N11" s="41" t="s">
        <v>12</v>
      </c>
      <c r="O11" s="41" t="s">
        <v>13</v>
      </c>
      <c r="P11" s="110" t="s">
        <v>1</v>
      </c>
      <c r="R11" s="6" t="s">
        <v>40</v>
      </c>
      <c r="S11" s="6" t="s">
        <v>41</v>
      </c>
    </row>
    <row r="12" spans="1:19" s="2" customFormat="1">
      <c r="A12" s="22">
        <v>310010</v>
      </c>
      <c r="B12" s="23">
        <v>1</v>
      </c>
      <c r="C12" s="24" t="s">
        <v>521</v>
      </c>
      <c r="D12" s="25">
        <v>0</v>
      </c>
      <c r="E12" s="25">
        <v>0</v>
      </c>
      <c r="F12" s="25">
        <v>0</v>
      </c>
      <c r="G12" s="25">
        <v>0</v>
      </c>
      <c r="H12" s="25">
        <v>0</v>
      </c>
      <c r="I12" s="25">
        <v>0</v>
      </c>
      <c r="J12" s="25">
        <v>0</v>
      </c>
      <c r="K12" s="25">
        <v>0</v>
      </c>
      <c r="L12" s="25">
        <v>0</v>
      </c>
      <c r="M12" s="25">
        <v>0</v>
      </c>
      <c r="N12" s="25">
        <v>0</v>
      </c>
      <c r="O12" s="25">
        <v>0</v>
      </c>
      <c r="P12" s="111">
        <v>0</v>
      </c>
      <c r="R12" s="5" t="s">
        <v>19</v>
      </c>
      <c r="S12" s="5">
        <v>1</v>
      </c>
    </row>
    <row r="13" spans="1:19" s="2" customFormat="1">
      <c r="A13" s="26">
        <v>310020</v>
      </c>
      <c r="B13" s="27">
        <v>2</v>
      </c>
      <c r="C13" s="28" t="s">
        <v>557</v>
      </c>
      <c r="D13" s="29">
        <v>0</v>
      </c>
      <c r="E13" s="29">
        <v>0</v>
      </c>
      <c r="F13" s="29">
        <v>0</v>
      </c>
      <c r="G13" s="29">
        <v>0</v>
      </c>
      <c r="H13" s="29">
        <v>0</v>
      </c>
      <c r="I13" s="29">
        <v>0</v>
      </c>
      <c r="J13" s="29">
        <v>0</v>
      </c>
      <c r="K13" s="29">
        <v>0</v>
      </c>
      <c r="L13" s="29">
        <v>0</v>
      </c>
      <c r="M13" s="29">
        <v>0</v>
      </c>
      <c r="N13" s="29">
        <v>0</v>
      </c>
      <c r="O13" s="29">
        <v>0</v>
      </c>
      <c r="P13" s="112">
        <v>0</v>
      </c>
      <c r="R13" s="5" t="s">
        <v>29</v>
      </c>
      <c r="S13" s="5">
        <v>2</v>
      </c>
    </row>
    <row r="14" spans="1:19" s="2" customFormat="1">
      <c r="A14" s="22">
        <v>310030</v>
      </c>
      <c r="B14" s="23">
        <v>3</v>
      </c>
      <c r="C14" s="24" t="s">
        <v>43</v>
      </c>
      <c r="D14" s="25">
        <v>0</v>
      </c>
      <c r="E14" s="25">
        <v>0</v>
      </c>
      <c r="F14" s="25">
        <v>0</v>
      </c>
      <c r="G14" s="25">
        <v>0</v>
      </c>
      <c r="H14" s="25">
        <v>0</v>
      </c>
      <c r="I14" s="25">
        <v>0</v>
      </c>
      <c r="J14" s="25">
        <v>0</v>
      </c>
      <c r="K14" s="25">
        <v>0</v>
      </c>
      <c r="L14" s="25">
        <v>0</v>
      </c>
      <c r="M14" s="25">
        <v>0</v>
      </c>
      <c r="N14" s="25">
        <v>0</v>
      </c>
      <c r="O14" s="25">
        <v>0</v>
      </c>
      <c r="P14" s="111">
        <v>0</v>
      </c>
      <c r="R14" s="5" t="s">
        <v>30</v>
      </c>
      <c r="S14" s="5">
        <v>3</v>
      </c>
    </row>
    <row r="15" spans="1:19" s="2" customFormat="1">
      <c r="A15" s="26">
        <v>310040</v>
      </c>
      <c r="B15" s="27">
        <v>4</v>
      </c>
      <c r="C15" s="28" t="s">
        <v>44</v>
      </c>
      <c r="D15" s="29">
        <v>0</v>
      </c>
      <c r="E15" s="29">
        <v>0</v>
      </c>
      <c r="F15" s="29">
        <v>0</v>
      </c>
      <c r="G15" s="29">
        <v>0</v>
      </c>
      <c r="H15" s="29">
        <v>0</v>
      </c>
      <c r="I15" s="29">
        <v>0</v>
      </c>
      <c r="J15" s="29">
        <v>0</v>
      </c>
      <c r="K15" s="29">
        <v>0</v>
      </c>
      <c r="L15" s="29">
        <v>0</v>
      </c>
      <c r="M15" s="29">
        <v>0</v>
      </c>
      <c r="N15" s="29">
        <v>0</v>
      </c>
      <c r="O15" s="29">
        <v>0</v>
      </c>
      <c r="P15" s="112">
        <v>0</v>
      </c>
      <c r="R15" s="5" t="s">
        <v>31</v>
      </c>
      <c r="S15" s="5">
        <v>4</v>
      </c>
    </row>
    <row r="16" spans="1:19" s="2" customFormat="1">
      <c r="A16" s="22">
        <v>310050</v>
      </c>
      <c r="B16" s="23">
        <v>5</v>
      </c>
      <c r="C16" s="24" t="s">
        <v>558</v>
      </c>
      <c r="D16" s="25">
        <v>0</v>
      </c>
      <c r="E16" s="25">
        <v>0</v>
      </c>
      <c r="F16" s="25">
        <v>0</v>
      </c>
      <c r="G16" s="25">
        <v>0</v>
      </c>
      <c r="H16" s="25">
        <v>0</v>
      </c>
      <c r="I16" s="25">
        <v>0</v>
      </c>
      <c r="J16" s="25">
        <v>0</v>
      </c>
      <c r="K16" s="25">
        <v>0</v>
      </c>
      <c r="L16" s="25">
        <v>0</v>
      </c>
      <c r="M16" s="25">
        <v>0</v>
      </c>
      <c r="N16" s="25">
        <v>0</v>
      </c>
      <c r="O16" s="25">
        <v>0</v>
      </c>
      <c r="P16" s="111">
        <v>0</v>
      </c>
      <c r="R16" s="5" t="s">
        <v>32</v>
      </c>
      <c r="S16" s="5">
        <v>5</v>
      </c>
    </row>
    <row r="17" spans="1:19" s="2" customFormat="1">
      <c r="A17" s="26">
        <v>310060</v>
      </c>
      <c r="B17" s="27">
        <v>6</v>
      </c>
      <c r="C17" s="28" t="s">
        <v>559</v>
      </c>
      <c r="D17" s="29">
        <v>0</v>
      </c>
      <c r="E17" s="29">
        <v>0</v>
      </c>
      <c r="F17" s="29">
        <v>0</v>
      </c>
      <c r="G17" s="29">
        <v>0</v>
      </c>
      <c r="H17" s="29">
        <v>0</v>
      </c>
      <c r="I17" s="29">
        <v>0</v>
      </c>
      <c r="J17" s="29">
        <v>0</v>
      </c>
      <c r="K17" s="29">
        <v>0</v>
      </c>
      <c r="L17" s="29">
        <v>0</v>
      </c>
      <c r="M17" s="29">
        <v>0</v>
      </c>
      <c r="N17" s="29">
        <v>0</v>
      </c>
      <c r="O17" s="29">
        <v>0</v>
      </c>
      <c r="P17" s="112">
        <v>0</v>
      </c>
      <c r="R17" s="5" t="s">
        <v>33</v>
      </c>
      <c r="S17" s="5">
        <v>6</v>
      </c>
    </row>
    <row r="18" spans="1:19" s="2" customFormat="1">
      <c r="A18" s="22">
        <v>310070</v>
      </c>
      <c r="B18" s="23">
        <v>7</v>
      </c>
      <c r="C18" s="24" t="s">
        <v>560</v>
      </c>
      <c r="D18" s="25">
        <v>0</v>
      </c>
      <c r="E18" s="25">
        <v>0</v>
      </c>
      <c r="F18" s="25">
        <v>0</v>
      </c>
      <c r="G18" s="25">
        <v>0</v>
      </c>
      <c r="H18" s="25">
        <v>0</v>
      </c>
      <c r="I18" s="25">
        <v>0</v>
      </c>
      <c r="J18" s="25">
        <v>0</v>
      </c>
      <c r="K18" s="25">
        <v>0</v>
      </c>
      <c r="L18" s="25">
        <v>0</v>
      </c>
      <c r="M18" s="25">
        <v>0</v>
      </c>
      <c r="N18" s="25">
        <v>0</v>
      </c>
      <c r="O18" s="25">
        <v>0</v>
      </c>
      <c r="P18" s="111">
        <v>0</v>
      </c>
      <c r="R18" s="5" t="s">
        <v>34</v>
      </c>
      <c r="S18" s="5">
        <v>7</v>
      </c>
    </row>
    <row r="19" spans="1:19" s="2" customFormat="1">
      <c r="A19" s="26">
        <v>310080</v>
      </c>
      <c r="B19" s="27">
        <v>8</v>
      </c>
      <c r="C19" s="28" t="s">
        <v>45</v>
      </c>
      <c r="D19" s="29">
        <v>0</v>
      </c>
      <c r="E19" s="29">
        <v>0</v>
      </c>
      <c r="F19" s="29">
        <v>0</v>
      </c>
      <c r="G19" s="29">
        <v>0</v>
      </c>
      <c r="H19" s="29">
        <v>0</v>
      </c>
      <c r="I19" s="29">
        <v>0</v>
      </c>
      <c r="J19" s="29">
        <v>0</v>
      </c>
      <c r="K19" s="29">
        <v>0</v>
      </c>
      <c r="L19" s="29">
        <v>0</v>
      </c>
      <c r="M19" s="29">
        <v>0</v>
      </c>
      <c r="N19" s="29">
        <v>0</v>
      </c>
      <c r="O19" s="29">
        <v>0</v>
      </c>
      <c r="P19" s="112">
        <v>0</v>
      </c>
      <c r="R19" s="5" t="s">
        <v>35</v>
      </c>
      <c r="S19" s="5">
        <v>8</v>
      </c>
    </row>
    <row r="20" spans="1:19" s="2" customFormat="1">
      <c r="A20" s="22">
        <v>310090</v>
      </c>
      <c r="B20" s="23">
        <v>9</v>
      </c>
      <c r="C20" s="24" t="s">
        <v>561</v>
      </c>
      <c r="D20" s="25">
        <v>0</v>
      </c>
      <c r="E20" s="25">
        <v>0</v>
      </c>
      <c r="F20" s="25">
        <v>0</v>
      </c>
      <c r="G20" s="25">
        <v>0</v>
      </c>
      <c r="H20" s="25">
        <v>0</v>
      </c>
      <c r="I20" s="25">
        <v>0</v>
      </c>
      <c r="J20" s="25">
        <v>0</v>
      </c>
      <c r="K20" s="25">
        <v>0</v>
      </c>
      <c r="L20" s="25">
        <v>0</v>
      </c>
      <c r="M20" s="25">
        <v>0</v>
      </c>
      <c r="N20" s="25">
        <v>0</v>
      </c>
      <c r="O20" s="25">
        <v>0</v>
      </c>
      <c r="P20" s="111">
        <v>0</v>
      </c>
      <c r="R20" s="5" t="s">
        <v>36</v>
      </c>
      <c r="S20" s="5">
        <v>9</v>
      </c>
    </row>
    <row r="21" spans="1:19" s="2" customFormat="1">
      <c r="A21" s="26">
        <v>310100</v>
      </c>
      <c r="B21" s="27">
        <v>10</v>
      </c>
      <c r="C21" s="28" t="s">
        <v>562</v>
      </c>
      <c r="D21" s="29">
        <v>5633.27</v>
      </c>
      <c r="E21" s="29">
        <v>3950.59827458066</v>
      </c>
      <c r="F21" s="29">
        <v>4562.1099999999997</v>
      </c>
      <c r="G21" s="29">
        <v>5235.67</v>
      </c>
      <c r="H21" s="29">
        <v>5739.5</v>
      </c>
      <c r="I21" s="29">
        <v>4997.0600000000004</v>
      </c>
      <c r="J21" s="29">
        <v>4906.07</v>
      </c>
      <c r="K21" s="29">
        <v>6260.17</v>
      </c>
      <c r="L21" s="29">
        <v>5305.46</v>
      </c>
      <c r="M21" s="29">
        <v>6154.8</v>
      </c>
      <c r="N21" s="29">
        <v>5050.07</v>
      </c>
      <c r="O21" s="29">
        <v>5977.23</v>
      </c>
      <c r="P21" s="112">
        <v>63772.008274580658</v>
      </c>
      <c r="R21" s="5" t="s">
        <v>37</v>
      </c>
      <c r="S21" s="5">
        <v>10</v>
      </c>
    </row>
    <row r="22" spans="1:19" s="2" customFormat="1">
      <c r="A22" s="22">
        <v>310110</v>
      </c>
      <c r="B22" s="23">
        <v>11</v>
      </c>
      <c r="C22" s="24" t="s">
        <v>563</v>
      </c>
      <c r="D22" s="25">
        <v>0</v>
      </c>
      <c r="E22" s="25">
        <v>0</v>
      </c>
      <c r="F22" s="25">
        <v>0</v>
      </c>
      <c r="G22" s="25">
        <v>0</v>
      </c>
      <c r="H22" s="25">
        <v>0</v>
      </c>
      <c r="I22" s="25">
        <v>0</v>
      </c>
      <c r="J22" s="25">
        <v>0</v>
      </c>
      <c r="K22" s="25">
        <v>0</v>
      </c>
      <c r="L22" s="25">
        <v>0</v>
      </c>
      <c r="M22" s="25">
        <v>0</v>
      </c>
      <c r="N22" s="25">
        <v>0</v>
      </c>
      <c r="O22" s="25">
        <v>0</v>
      </c>
      <c r="P22" s="111">
        <v>0</v>
      </c>
      <c r="R22" s="5" t="s">
        <v>38</v>
      </c>
      <c r="S22" s="5">
        <v>11</v>
      </c>
    </row>
    <row r="23" spans="1:19" s="2" customFormat="1">
      <c r="A23" s="26">
        <v>310120</v>
      </c>
      <c r="B23" s="27">
        <v>12</v>
      </c>
      <c r="C23" s="28" t="s">
        <v>46</v>
      </c>
      <c r="D23" s="29">
        <v>0</v>
      </c>
      <c r="E23" s="29">
        <v>0</v>
      </c>
      <c r="F23" s="29">
        <v>0</v>
      </c>
      <c r="G23" s="29">
        <v>0</v>
      </c>
      <c r="H23" s="29">
        <v>0</v>
      </c>
      <c r="I23" s="29">
        <v>0</v>
      </c>
      <c r="J23" s="29">
        <v>0</v>
      </c>
      <c r="K23" s="29">
        <v>0</v>
      </c>
      <c r="L23" s="29">
        <v>0</v>
      </c>
      <c r="M23" s="29">
        <v>0</v>
      </c>
      <c r="N23" s="29">
        <v>0</v>
      </c>
      <c r="O23" s="29">
        <v>0</v>
      </c>
      <c r="P23" s="112">
        <v>0</v>
      </c>
      <c r="R23" s="5" t="s">
        <v>39</v>
      </c>
      <c r="S23" s="5">
        <v>12</v>
      </c>
    </row>
    <row r="24" spans="1:19" s="2" customFormat="1">
      <c r="A24" s="22">
        <v>310130</v>
      </c>
      <c r="B24" s="23">
        <v>13</v>
      </c>
      <c r="C24" s="24" t="s">
        <v>47</v>
      </c>
      <c r="D24" s="25">
        <v>0</v>
      </c>
      <c r="E24" s="25">
        <v>0</v>
      </c>
      <c r="F24" s="25">
        <v>0</v>
      </c>
      <c r="G24" s="25">
        <v>0</v>
      </c>
      <c r="H24" s="25">
        <v>0</v>
      </c>
      <c r="I24" s="25">
        <v>0</v>
      </c>
      <c r="J24" s="25">
        <v>0</v>
      </c>
      <c r="K24" s="25">
        <v>0</v>
      </c>
      <c r="L24" s="25">
        <v>0</v>
      </c>
      <c r="M24" s="25">
        <v>0</v>
      </c>
      <c r="N24" s="25">
        <v>0</v>
      </c>
      <c r="O24" s="25">
        <v>0</v>
      </c>
      <c r="P24" s="111">
        <v>0</v>
      </c>
    </row>
    <row r="25" spans="1:19" s="2" customFormat="1">
      <c r="A25" s="26">
        <v>310140</v>
      </c>
      <c r="B25" s="27">
        <v>14</v>
      </c>
      <c r="C25" s="28" t="s">
        <v>48</v>
      </c>
      <c r="D25" s="29">
        <v>0</v>
      </c>
      <c r="E25" s="29">
        <v>0</v>
      </c>
      <c r="F25" s="29">
        <v>0</v>
      </c>
      <c r="G25" s="29">
        <v>0</v>
      </c>
      <c r="H25" s="29">
        <v>0</v>
      </c>
      <c r="I25" s="29">
        <v>0</v>
      </c>
      <c r="J25" s="29">
        <v>0</v>
      </c>
      <c r="K25" s="29">
        <v>0</v>
      </c>
      <c r="L25" s="29">
        <v>0</v>
      </c>
      <c r="M25" s="29">
        <v>0</v>
      </c>
      <c r="N25" s="29">
        <v>0</v>
      </c>
      <c r="O25" s="29">
        <v>0</v>
      </c>
      <c r="P25" s="112">
        <v>0</v>
      </c>
      <c r="R25" s="4" t="s">
        <v>28</v>
      </c>
    </row>
    <row r="26" spans="1:19" s="2" customFormat="1">
      <c r="A26" s="22">
        <v>310150</v>
      </c>
      <c r="B26" s="23">
        <v>15</v>
      </c>
      <c r="C26" s="24" t="s">
        <v>564</v>
      </c>
      <c r="D26" s="25">
        <v>0</v>
      </c>
      <c r="E26" s="25">
        <v>0</v>
      </c>
      <c r="F26" s="25">
        <v>0</v>
      </c>
      <c r="G26" s="25">
        <v>0</v>
      </c>
      <c r="H26" s="25">
        <v>0</v>
      </c>
      <c r="I26" s="25">
        <v>0</v>
      </c>
      <c r="J26" s="25">
        <v>0</v>
      </c>
      <c r="K26" s="25">
        <v>0</v>
      </c>
      <c r="L26" s="25">
        <v>0</v>
      </c>
      <c r="M26" s="25">
        <v>0</v>
      </c>
      <c r="N26" s="25">
        <v>0</v>
      </c>
      <c r="O26" s="25">
        <v>0</v>
      </c>
      <c r="P26" s="111">
        <v>0</v>
      </c>
      <c r="R26" s="7" t="s">
        <v>17</v>
      </c>
    </row>
    <row r="27" spans="1:19" s="2" customFormat="1">
      <c r="A27" s="26">
        <v>310160</v>
      </c>
      <c r="B27" s="27">
        <v>16</v>
      </c>
      <c r="C27" s="28" t="s">
        <v>49</v>
      </c>
      <c r="D27" s="29">
        <v>0</v>
      </c>
      <c r="E27" s="29">
        <v>0</v>
      </c>
      <c r="F27" s="29">
        <v>0</v>
      </c>
      <c r="G27" s="29">
        <v>0</v>
      </c>
      <c r="H27" s="29">
        <v>0</v>
      </c>
      <c r="I27" s="29">
        <v>0</v>
      </c>
      <c r="J27" s="29">
        <v>0</v>
      </c>
      <c r="K27" s="29">
        <v>0</v>
      </c>
      <c r="L27" s="29">
        <v>0</v>
      </c>
      <c r="M27" s="29">
        <v>0</v>
      </c>
      <c r="N27" s="29">
        <v>0</v>
      </c>
      <c r="O27" s="29">
        <v>0</v>
      </c>
      <c r="P27" s="112">
        <v>0</v>
      </c>
      <c r="R27" s="7" t="s">
        <v>20</v>
      </c>
    </row>
    <row r="28" spans="1:19" s="2" customFormat="1">
      <c r="A28" s="22">
        <v>310163</v>
      </c>
      <c r="B28" s="23">
        <v>724</v>
      </c>
      <c r="C28" s="24" t="s">
        <v>50</v>
      </c>
      <c r="D28" s="25">
        <v>0</v>
      </c>
      <c r="E28" s="25">
        <v>0</v>
      </c>
      <c r="F28" s="25">
        <v>0</v>
      </c>
      <c r="G28" s="25">
        <v>0</v>
      </c>
      <c r="H28" s="25">
        <v>0</v>
      </c>
      <c r="I28" s="25">
        <v>0</v>
      </c>
      <c r="J28" s="25">
        <v>0</v>
      </c>
      <c r="K28" s="25">
        <v>0</v>
      </c>
      <c r="L28" s="25">
        <v>0</v>
      </c>
      <c r="M28" s="25">
        <v>0</v>
      </c>
      <c r="N28" s="25">
        <v>0</v>
      </c>
      <c r="O28" s="25">
        <v>0</v>
      </c>
      <c r="P28" s="111">
        <v>0</v>
      </c>
      <c r="R28" s="7" t="s">
        <v>21</v>
      </c>
    </row>
    <row r="29" spans="1:19" s="2" customFormat="1">
      <c r="A29" s="26">
        <v>310170</v>
      </c>
      <c r="B29" s="27">
        <v>17</v>
      </c>
      <c r="C29" s="28" t="s">
        <v>51</v>
      </c>
      <c r="D29" s="29">
        <v>12.2</v>
      </c>
      <c r="E29" s="29">
        <v>8.5267566446585406</v>
      </c>
      <c r="F29" s="29">
        <v>9.8800000000000008</v>
      </c>
      <c r="G29" s="29">
        <v>11.34</v>
      </c>
      <c r="H29" s="29">
        <v>12.43</v>
      </c>
      <c r="I29" s="29">
        <v>10.82</v>
      </c>
      <c r="J29" s="29">
        <v>10.62</v>
      </c>
      <c r="K29" s="29">
        <v>13.56</v>
      </c>
      <c r="L29" s="29">
        <v>11.49</v>
      </c>
      <c r="M29" s="29">
        <v>13.33</v>
      </c>
      <c r="N29" s="29">
        <v>10.94</v>
      </c>
      <c r="O29" s="29">
        <v>12.94</v>
      </c>
      <c r="P29" s="112">
        <v>138.07675664465853</v>
      </c>
      <c r="R29" s="7" t="s">
        <v>22</v>
      </c>
    </row>
    <row r="30" spans="1:19" s="2" customFormat="1">
      <c r="A30" s="22">
        <v>310180</v>
      </c>
      <c r="B30" s="23">
        <v>18</v>
      </c>
      <c r="C30" s="24" t="s">
        <v>52</v>
      </c>
      <c r="D30" s="25">
        <v>0</v>
      </c>
      <c r="E30" s="25">
        <v>0</v>
      </c>
      <c r="F30" s="25">
        <v>0</v>
      </c>
      <c r="G30" s="25">
        <v>0</v>
      </c>
      <c r="H30" s="25">
        <v>0</v>
      </c>
      <c r="I30" s="25">
        <v>0</v>
      </c>
      <c r="J30" s="25">
        <v>0</v>
      </c>
      <c r="K30" s="25">
        <v>0</v>
      </c>
      <c r="L30" s="25">
        <v>0</v>
      </c>
      <c r="M30" s="25">
        <v>0</v>
      </c>
      <c r="N30" s="25">
        <v>0</v>
      </c>
      <c r="O30" s="25">
        <v>0</v>
      </c>
      <c r="P30" s="111">
        <v>0</v>
      </c>
      <c r="R30" s="7" t="s">
        <v>16</v>
      </c>
    </row>
    <row r="31" spans="1:19" s="2" customFormat="1">
      <c r="A31" s="26">
        <v>310190</v>
      </c>
      <c r="B31" s="27">
        <v>19</v>
      </c>
      <c r="C31" s="28" t="s">
        <v>565</v>
      </c>
      <c r="D31" s="29">
        <v>0</v>
      </c>
      <c r="E31" s="29">
        <v>0</v>
      </c>
      <c r="F31" s="29">
        <v>0</v>
      </c>
      <c r="G31" s="29">
        <v>0</v>
      </c>
      <c r="H31" s="29">
        <v>0</v>
      </c>
      <c r="I31" s="29">
        <v>0</v>
      </c>
      <c r="J31" s="29">
        <v>0</v>
      </c>
      <c r="K31" s="29">
        <v>0</v>
      </c>
      <c r="L31" s="29">
        <v>0</v>
      </c>
      <c r="M31" s="29">
        <v>0</v>
      </c>
      <c r="N31" s="29">
        <v>0</v>
      </c>
      <c r="O31" s="29">
        <v>0</v>
      </c>
      <c r="P31" s="112">
        <v>0</v>
      </c>
      <c r="R31" s="7" t="s">
        <v>18</v>
      </c>
    </row>
    <row r="32" spans="1:19" s="2" customFormat="1">
      <c r="A32" s="22">
        <v>310200</v>
      </c>
      <c r="B32" s="23">
        <v>20</v>
      </c>
      <c r="C32" s="24" t="s">
        <v>53</v>
      </c>
      <c r="D32" s="25">
        <v>0</v>
      </c>
      <c r="E32" s="25">
        <v>0</v>
      </c>
      <c r="F32" s="25">
        <v>0</v>
      </c>
      <c r="G32" s="25">
        <v>0</v>
      </c>
      <c r="H32" s="25">
        <v>0</v>
      </c>
      <c r="I32" s="25">
        <v>0</v>
      </c>
      <c r="J32" s="25">
        <v>0</v>
      </c>
      <c r="K32" s="25">
        <v>0</v>
      </c>
      <c r="L32" s="25">
        <v>0</v>
      </c>
      <c r="M32" s="25">
        <v>0</v>
      </c>
      <c r="N32" s="25">
        <v>0</v>
      </c>
      <c r="O32" s="25">
        <v>0</v>
      </c>
      <c r="P32" s="111">
        <v>0</v>
      </c>
      <c r="R32" s="7" t="s">
        <v>23</v>
      </c>
    </row>
    <row r="33" spans="1:18" s="2" customFormat="1">
      <c r="A33" s="26">
        <v>310205</v>
      </c>
      <c r="B33" s="27">
        <v>769</v>
      </c>
      <c r="C33" s="28" t="s">
        <v>566</v>
      </c>
      <c r="D33" s="29">
        <v>0</v>
      </c>
      <c r="E33" s="29">
        <v>0</v>
      </c>
      <c r="F33" s="29">
        <v>0</v>
      </c>
      <c r="G33" s="29">
        <v>0</v>
      </c>
      <c r="H33" s="29">
        <v>0</v>
      </c>
      <c r="I33" s="29">
        <v>0</v>
      </c>
      <c r="J33" s="29">
        <v>0</v>
      </c>
      <c r="K33" s="29">
        <v>0</v>
      </c>
      <c r="L33" s="29">
        <v>0</v>
      </c>
      <c r="M33" s="29">
        <v>0</v>
      </c>
      <c r="N33" s="29">
        <v>0</v>
      </c>
      <c r="O33" s="29">
        <v>0</v>
      </c>
      <c r="P33" s="112">
        <v>0</v>
      </c>
      <c r="R33" s="7" t="s">
        <v>24</v>
      </c>
    </row>
    <row r="34" spans="1:18" s="2" customFormat="1">
      <c r="A34" s="22">
        <v>310210</v>
      </c>
      <c r="B34" s="23">
        <v>21</v>
      </c>
      <c r="C34" s="24" t="s">
        <v>54</v>
      </c>
      <c r="D34" s="25">
        <v>0</v>
      </c>
      <c r="E34" s="25">
        <v>0</v>
      </c>
      <c r="F34" s="25">
        <v>0</v>
      </c>
      <c r="G34" s="25">
        <v>0</v>
      </c>
      <c r="H34" s="25">
        <v>0</v>
      </c>
      <c r="I34" s="25">
        <v>0</v>
      </c>
      <c r="J34" s="25">
        <v>0</v>
      </c>
      <c r="K34" s="25">
        <v>0</v>
      </c>
      <c r="L34" s="25">
        <v>0</v>
      </c>
      <c r="M34" s="25">
        <v>0</v>
      </c>
      <c r="N34" s="25">
        <v>0</v>
      </c>
      <c r="O34" s="25">
        <v>0</v>
      </c>
      <c r="P34" s="111">
        <v>0</v>
      </c>
      <c r="R34" s="7" t="s">
        <v>25</v>
      </c>
    </row>
    <row r="35" spans="1:18" s="2" customFormat="1">
      <c r="A35" s="26">
        <v>310220</v>
      </c>
      <c r="B35" s="27">
        <v>22</v>
      </c>
      <c r="C35" s="28" t="s">
        <v>55</v>
      </c>
      <c r="D35" s="29">
        <v>0</v>
      </c>
      <c r="E35" s="29">
        <v>0</v>
      </c>
      <c r="F35" s="29">
        <v>0</v>
      </c>
      <c r="G35" s="29">
        <v>0</v>
      </c>
      <c r="H35" s="29">
        <v>0</v>
      </c>
      <c r="I35" s="29">
        <v>0</v>
      </c>
      <c r="J35" s="29">
        <v>0</v>
      </c>
      <c r="K35" s="29">
        <v>0</v>
      </c>
      <c r="L35" s="29">
        <v>0</v>
      </c>
      <c r="M35" s="29">
        <v>0</v>
      </c>
      <c r="N35" s="29">
        <v>0</v>
      </c>
      <c r="O35" s="29">
        <v>0</v>
      </c>
      <c r="P35" s="112">
        <v>0</v>
      </c>
      <c r="R35" s="7" t="s">
        <v>26</v>
      </c>
    </row>
    <row r="36" spans="1:18" s="2" customFormat="1">
      <c r="A36" s="22">
        <v>310230</v>
      </c>
      <c r="B36" s="23">
        <v>23</v>
      </c>
      <c r="C36" s="24" t="s">
        <v>567</v>
      </c>
      <c r="D36" s="25">
        <v>0</v>
      </c>
      <c r="E36" s="25">
        <v>0</v>
      </c>
      <c r="F36" s="25">
        <v>0</v>
      </c>
      <c r="G36" s="25">
        <v>0</v>
      </c>
      <c r="H36" s="25">
        <v>0</v>
      </c>
      <c r="I36" s="25">
        <v>0</v>
      </c>
      <c r="J36" s="25">
        <v>0</v>
      </c>
      <c r="K36" s="25">
        <v>0</v>
      </c>
      <c r="L36" s="25">
        <v>0</v>
      </c>
      <c r="M36" s="25">
        <v>0</v>
      </c>
      <c r="N36" s="25">
        <v>0</v>
      </c>
      <c r="O36" s="25">
        <v>0</v>
      </c>
      <c r="P36" s="111">
        <v>0</v>
      </c>
      <c r="R36" s="7" t="s">
        <v>27</v>
      </c>
    </row>
    <row r="37" spans="1:18" s="2" customFormat="1">
      <c r="A37" s="26">
        <v>310240</v>
      </c>
      <c r="B37" s="27">
        <v>24</v>
      </c>
      <c r="C37" s="28" t="s">
        <v>460</v>
      </c>
      <c r="D37" s="29">
        <v>0</v>
      </c>
      <c r="E37" s="29">
        <v>0</v>
      </c>
      <c r="F37" s="29">
        <v>0</v>
      </c>
      <c r="G37" s="29">
        <v>0</v>
      </c>
      <c r="H37" s="29">
        <v>0</v>
      </c>
      <c r="I37" s="29">
        <v>0</v>
      </c>
      <c r="J37" s="29">
        <v>0</v>
      </c>
      <c r="K37" s="29">
        <v>0</v>
      </c>
      <c r="L37" s="29">
        <v>0</v>
      </c>
      <c r="M37" s="29">
        <v>0</v>
      </c>
      <c r="N37" s="29">
        <v>0</v>
      </c>
      <c r="O37" s="29">
        <v>0</v>
      </c>
      <c r="P37" s="112">
        <v>0</v>
      </c>
    </row>
    <row r="38" spans="1:18" s="2" customFormat="1">
      <c r="A38" s="22">
        <v>310250</v>
      </c>
      <c r="B38" s="23">
        <v>25</v>
      </c>
      <c r="C38" s="24" t="s">
        <v>498</v>
      </c>
      <c r="D38" s="25">
        <v>0</v>
      </c>
      <c r="E38" s="25">
        <v>0</v>
      </c>
      <c r="F38" s="25">
        <v>0</v>
      </c>
      <c r="G38" s="25">
        <v>0</v>
      </c>
      <c r="H38" s="25">
        <v>0</v>
      </c>
      <c r="I38" s="25">
        <v>0</v>
      </c>
      <c r="J38" s="25">
        <v>0</v>
      </c>
      <c r="K38" s="25">
        <v>0</v>
      </c>
      <c r="L38" s="25">
        <v>0</v>
      </c>
      <c r="M38" s="25">
        <v>0</v>
      </c>
      <c r="N38" s="25">
        <v>0</v>
      </c>
      <c r="O38" s="25">
        <v>0</v>
      </c>
      <c r="P38" s="111">
        <v>0</v>
      </c>
    </row>
    <row r="39" spans="1:18" s="2" customFormat="1">
      <c r="A39" s="26">
        <v>310260</v>
      </c>
      <c r="B39" s="27">
        <v>26</v>
      </c>
      <c r="C39" s="28" t="s">
        <v>56</v>
      </c>
      <c r="D39" s="29">
        <v>0</v>
      </c>
      <c r="E39" s="29">
        <v>0</v>
      </c>
      <c r="F39" s="29">
        <v>0</v>
      </c>
      <c r="G39" s="29">
        <v>0</v>
      </c>
      <c r="H39" s="29">
        <v>0</v>
      </c>
      <c r="I39" s="29">
        <v>0</v>
      </c>
      <c r="J39" s="29">
        <v>0</v>
      </c>
      <c r="K39" s="29">
        <v>0</v>
      </c>
      <c r="L39" s="29">
        <v>0</v>
      </c>
      <c r="M39" s="29">
        <v>0</v>
      </c>
      <c r="N39" s="29">
        <v>0</v>
      </c>
      <c r="O39" s="29">
        <v>0</v>
      </c>
      <c r="P39" s="112">
        <v>0</v>
      </c>
    </row>
    <row r="40" spans="1:18" s="2" customFormat="1">
      <c r="A40" s="22">
        <v>310270</v>
      </c>
      <c r="B40" s="23">
        <v>27</v>
      </c>
      <c r="C40" s="24" t="s">
        <v>568</v>
      </c>
      <c r="D40" s="25">
        <v>6091.24</v>
      </c>
      <c r="E40" s="25">
        <v>4288.9493156767403</v>
      </c>
      <c r="F40" s="25">
        <v>4932.24</v>
      </c>
      <c r="G40" s="25">
        <v>5660.45</v>
      </c>
      <c r="H40" s="25">
        <v>6205.16</v>
      </c>
      <c r="I40" s="25">
        <v>5402.48</v>
      </c>
      <c r="J40" s="25">
        <v>5304.11</v>
      </c>
      <c r="K40" s="25">
        <v>6768.06</v>
      </c>
      <c r="L40" s="25">
        <v>5735.9</v>
      </c>
      <c r="M40" s="25">
        <v>6642.67</v>
      </c>
      <c r="N40" s="25">
        <v>5449</v>
      </c>
      <c r="O40" s="25">
        <v>6449.4</v>
      </c>
      <c r="P40" s="111">
        <v>68929.659315676734</v>
      </c>
    </row>
    <row r="41" spans="1:18" s="2" customFormat="1">
      <c r="A41" s="26">
        <v>310280</v>
      </c>
      <c r="B41" s="27">
        <v>28</v>
      </c>
      <c r="C41" s="28" t="s">
        <v>569</v>
      </c>
      <c r="D41" s="29">
        <v>0</v>
      </c>
      <c r="E41" s="29">
        <v>0</v>
      </c>
      <c r="F41" s="29">
        <v>0</v>
      </c>
      <c r="G41" s="29">
        <v>0</v>
      </c>
      <c r="H41" s="29">
        <v>0</v>
      </c>
      <c r="I41" s="29">
        <v>0</v>
      </c>
      <c r="J41" s="29">
        <v>0</v>
      </c>
      <c r="K41" s="29">
        <v>0</v>
      </c>
      <c r="L41" s="29">
        <v>0</v>
      </c>
      <c r="M41" s="29">
        <v>0</v>
      </c>
      <c r="N41" s="29">
        <v>0</v>
      </c>
      <c r="O41" s="29">
        <v>0</v>
      </c>
      <c r="P41" s="112">
        <v>0</v>
      </c>
    </row>
    <row r="42" spans="1:18" s="2" customFormat="1">
      <c r="A42" s="22">
        <v>310285</v>
      </c>
      <c r="B42" s="23">
        <v>770</v>
      </c>
      <c r="C42" s="24" t="s">
        <v>570</v>
      </c>
      <c r="D42" s="25">
        <v>0</v>
      </c>
      <c r="E42" s="25">
        <v>0</v>
      </c>
      <c r="F42" s="25">
        <v>0</v>
      </c>
      <c r="G42" s="25">
        <v>0</v>
      </c>
      <c r="H42" s="25">
        <v>0</v>
      </c>
      <c r="I42" s="25">
        <v>0</v>
      </c>
      <c r="J42" s="25">
        <v>0</v>
      </c>
      <c r="K42" s="25">
        <v>0</v>
      </c>
      <c r="L42" s="25">
        <v>0</v>
      </c>
      <c r="M42" s="25">
        <v>0</v>
      </c>
      <c r="N42" s="25">
        <v>0</v>
      </c>
      <c r="O42" s="25">
        <v>0</v>
      </c>
      <c r="P42" s="111">
        <v>0</v>
      </c>
    </row>
    <row r="43" spans="1:18" s="2" customFormat="1">
      <c r="A43" s="26">
        <v>310290</v>
      </c>
      <c r="B43" s="27">
        <v>29</v>
      </c>
      <c r="C43" s="28" t="s">
        <v>571</v>
      </c>
      <c r="D43" s="29">
        <v>0</v>
      </c>
      <c r="E43" s="29">
        <v>0</v>
      </c>
      <c r="F43" s="29">
        <v>0</v>
      </c>
      <c r="G43" s="29">
        <v>0</v>
      </c>
      <c r="H43" s="29">
        <v>0</v>
      </c>
      <c r="I43" s="29">
        <v>0</v>
      </c>
      <c r="J43" s="29">
        <v>0</v>
      </c>
      <c r="K43" s="29">
        <v>0</v>
      </c>
      <c r="L43" s="29">
        <v>0</v>
      </c>
      <c r="M43" s="29">
        <v>0</v>
      </c>
      <c r="N43" s="29">
        <v>0</v>
      </c>
      <c r="O43" s="29">
        <v>0</v>
      </c>
      <c r="P43" s="112">
        <v>0</v>
      </c>
    </row>
    <row r="44" spans="1:18" s="2" customFormat="1">
      <c r="A44" s="22">
        <v>310300</v>
      </c>
      <c r="B44" s="23">
        <v>30</v>
      </c>
      <c r="C44" s="24" t="s">
        <v>572</v>
      </c>
      <c r="D44" s="25">
        <v>0</v>
      </c>
      <c r="E44" s="25">
        <v>0</v>
      </c>
      <c r="F44" s="25">
        <v>0</v>
      </c>
      <c r="G44" s="25">
        <v>0</v>
      </c>
      <c r="H44" s="25">
        <v>0</v>
      </c>
      <c r="I44" s="25">
        <v>0</v>
      </c>
      <c r="J44" s="25">
        <v>0</v>
      </c>
      <c r="K44" s="25">
        <v>0</v>
      </c>
      <c r="L44" s="25">
        <v>0</v>
      </c>
      <c r="M44" s="25">
        <v>0</v>
      </c>
      <c r="N44" s="25">
        <v>0</v>
      </c>
      <c r="O44" s="25">
        <v>0</v>
      </c>
      <c r="P44" s="111">
        <v>0</v>
      </c>
    </row>
    <row r="45" spans="1:18" s="2" customFormat="1">
      <c r="A45" s="26">
        <v>310310</v>
      </c>
      <c r="B45" s="27">
        <v>31</v>
      </c>
      <c r="C45" s="28" t="s">
        <v>573</v>
      </c>
      <c r="D45" s="29">
        <v>0</v>
      </c>
      <c r="E45" s="29">
        <v>0</v>
      </c>
      <c r="F45" s="29">
        <v>0</v>
      </c>
      <c r="G45" s="29">
        <v>0</v>
      </c>
      <c r="H45" s="29">
        <v>0</v>
      </c>
      <c r="I45" s="29">
        <v>0</v>
      </c>
      <c r="J45" s="29">
        <v>0</v>
      </c>
      <c r="K45" s="29">
        <v>0</v>
      </c>
      <c r="L45" s="29">
        <v>0</v>
      </c>
      <c r="M45" s="29">
        <v>0</v>
      </c>
      <c r="N45" s="29">
        <v>0</v>
      </c>
      <c r="O45" s="29">
        <v>0</v>
      </c>
      <c r="P45" s="112">
        <v>0</v>
      </c>
    </row>
    <row r="46" spans="1:18" s="2" customFormat="1">
      <c r="A46" s="22">
        <v>310320</v>
      </c>
      <c r="B46" s="23">
        <v>32</v>
      </c>
      <c r="C46" s="24" t="s">
        <v>574</v>
      </c>
      <c r="D46" s="25">
        <v>0</v>
      </c>
      <c r="E46" s="25">
        <v>0</v>
      </c>
      <c r="F46" s="25">
        <v>0</v>
      </c>
      <c r="G46" s="25">
        <v>0</v>
      </c>
      <c r="H46" s="25">
        <v>0</v>
      </c>
      <c r="I46" s="25">
        <v>0</v>
      </c>
      <c r="J46" s="25">
        <v>0</v>
      </c>
      <c r="K46" s="25">
        <v>0</v>
      </c>
      <c r="L46" s="25">
        <v>0</v>
      </c>
      <c r="M46" s="25">
        <v>0</v>
      </c>
      <c r="N46" s="25">
        <v>0</v>
      </c>
      <c r="O46" s="25">
        <v>0</v>
      </c>
      <c r="P46" s="111">
        <v>0</v>
      </c>
    </row>
    <row r="47" spans="1:18" s="2" customFormat="1">
      <c r="A47" s="26">
        <v>310330</v>
      </c>
      <c r="B47" s="27">
        <v>33</v>
      </c>
      <c r="C47" s="28" t="s">
        <v>57</v>
      </c>
      <c r="D47" s="29">
        <v>0</v>
      </c>
      <c r="E47" s="29">
        <v>0</v>
      </c>
      <c r="F47" s="29">
        <v>0</v>
      </c>
      <c r="G47" s="29">
        <v>0</v>
      </c>
      <c r="H47" s="29">
        <v>0</v>
      </c>
      <c r="I47" s="29">
        <v>0</v>
      </c>
      <c r="J47" s="29">
        <v>0</v>
      </c>
      <c r="K47" s="29">
        <v>0</v>
      </c>
      <c r="L47" s="29">
        <v>0</v>
      </c>
      <c r="M47" s="29">
        <v>0</v>
      </c>
      <c r="N47" s="29">
        <v>0</v>
      </c>
      <c r="O47" s="29">
        <v>0</v>
      </c>
      <c r="P47" s="112">
        <v>0</v>
      </c>
    </row>
    <row r="48" spans="1:18" s="2" customFormat="1">
      <c r="A48" s="22">
        <v>310340</v>
      </c>
      <c r="B48" s="23">
        <v>34</v>
      </c>
      <c r="C48" s="24" t="s">
        <v>575</v>
      </c>
      <c r="D48" s="25">
        <v>31649.87</v>
      </c>
      <c r="E48" s="25">
        <v>22073.0288383384</v>
      </c>
      <c r="F48" s="25">
        <v>25607.49</v>
      </c>
      <c r="G48" s="25">
        <v>29388.26</v>
      </c>
      <c r="H48" s="25">
        <v>32216.31</v>
      </c>
      <c r="I48" s="25">
        <v>28048.92</v>
      </c>
      <c r="J48" s="25">
        <v>27538.17</v>
      </c>
      <c r="K48" s="25">
        <v>35138.82</v>
      </c>
      <c r="L48" s="25">
        <v>29780.01</v>
      </c>
      <c r="M48" s="25">
        <v>34547.39</v>
      </c>
      <c r="N48" s="25">
        <v>28346.46</v>
      </c>
      <c r="O48" s="25">
        <v>33550.71</v>
      </c>
      <c r="P48" s="111">
        <v>357885.43883833848</v>
      </c>
    </row>
    <row r="49" spans="1:16" s="2" customFormat="1">
      <c r="A49" s="26">
        <v>310350</v>
      </c>
      <c r="B49" s="27">
        <v>35</v>
      </c>
      <c r="C49" s="28" t="s">
        <v>58</v>
      </c>
      <c r="D49" s="29">
        <v>0</v>
      </c>
      <c r="E49" s="29">
        <v>0</v>
      </c>
      <c r="F49" s="29">
        <v>0</v>
      </c>
      <c r="G49" s="29">
        <v>0</v>
      </c>
      <c r="H49" s="29">
        <v>0</v>
      </c>
      <c r="I49" s="29">
        <v>0</v>
      </c>
      <c r="J49" s="29">
        <v>0</v>
      </c>
      <c r="K49" s="29">
        <v>0</v>
      </c>
      <c r="L49" s="29">
        <v>0</v>
      </c>
      <c r="M49" s="29">
        <v>0</v>
      </c>
      <c r="N49" s="29">
        <v>0</v>
      </c>
      <c r="O49" s="29">
        <v>0</v>
      </c>
      <c r="P49" s="112">
        <v>0</v>
      </c>
    </row>
    <row r="50" spans="1:16" s="2" customFormat="1">
      <c r="A50" s="22">
        <v>310360</v>
      </c>
      <c r="B50" s="23">
        <v>36</v>
      </c>
      <c r="C50" s="24" t="s">
        <v>59</v>
      </c>
      <c r="D50" s="25">
        <v>0</v>
      </c>
      <c r="E50" s="25">
        <v>0</v>
      </c>
      <c r="F50" s="25">
        <v>0</v>
      </c>
      <c r="G50" s="25">
        <v>0</v>
      </c>
      <c r="H50" s="25">
        <v>0</v>
      </c>
      <c r="I50" s="25">
        <v>0</v>
      </c>
      <c r="J50" s="25">
        <v>0</v>
      </c>
      <c r="K50" s="25">
        <v>0</v>
      </c>
      <c r="L50" s="25">
        <v>0</v>
      </c>
      <c r="M50" s="25">
        <v>0</v>
      </c>
      <c r="N50" s="25">
        <v>0</v>
      </c>
      <c r="O50" s="25">
        <v>0</v>
      </c>
      <c r="P50" s="111">
        <v>0</v>
      </c>
    </row>
    <row r="51" spans="1:16" s="2" customFormat="1">
      <c r="A51" s="26">
        <v>310370</v>
      </c>
      <c r="B51" s="27">
        <v>37</v>
      </c>
      <c r="C51" s="28" t="s">
        <v>60</v>
      </c>
      <c r="D51" s="29">
        <v>0</v>
      </c>
      <c r="E51" s="29">
        <v>0</v>
      </c>
      <c r="F51" s="29">
        <v>0</v>
      </c>
      <c r="G51" s="29">
        <v>0</v>
      </c>
      <c r="H51" s="29">
        <v>0</v>
      </c>
      <c r="I51" s="29">
        <v>0</v>
      </c>
      <c r="J51" s="29">
        <v>0</v>
      </c>
      <c r="K51" s="29">
        <v>0</v>
      </c>
      <c r="L51" s="29">
        <v>0</v>
      </c>
      <c r="M51" s="29">
        <v>0</v>
      </c>
      <c r="N51" s="29">
        <v>0</v>
      </c>
      <c r="O51" s="29">
        <v>0</v>
      </c>
      <c r="P51" s="112">
        <v>0</v>
      </c>
    </row>
    <row r="52" spans="1:16" s="2" customFormat="1">
      <c r="A52" s="22">
        <v>310375</v>
      </c>
      <c r="B52" s="23">
        <v>725</v>
      </c>
      <c r="C52" s="24" t="s">
        <v>576</v>
      </c>
      <c r="D52" s="25">
        <v>0</v>
      </c>
      <c r="E52" s="25">
        <v>0</v>
      </c>
      <c r="F52" s="25">
        <v>0</v>
      </c>
      <c r="G52" s="25">
        <v>0</v>
      </c>
      <c r="H52" s="25">
        <v>0</v>
      </c>
      <c r="I52" s="25">
        <v>0</v>
      </c>
      <c r="J52" s="25">
        <v>0</v>
      </c>
      <c r="K52" s="25">
        <v>0</v>
      </c>
      <c r="L52" s="25">
        <v>0</v>
      </c>
      <c r="M52" s="25">
        <v>0</v>
      </c>
      <c r="N52" s="25">
        <v>0</v>
      </c>
      <c r="O52" s="25">
        <v>0</v>
      </c>
      <c r="P52" s="111">
        <v>0</v>
      </c>
    </row>
    <row r="53" spans="1:16" s="2" customFormat="1">
      <c r="A53" s="26">
        <v>310380</v>
      </c>
      <c r="B53" s="27">
        <v>38</v>
      </c>
      <c r="C53" s="28" t="s">
        <v>577</v>
      </c>
      <c r="D53" s="29">
        <v>0</v>
      </c>
      <c r="E53" s="29">
        <v>0</v>
      </c>
      <c r="F53" s="29">
        <v>0</v>
      </c>
      <c r="G53" s="29">
        <v>0</v>
      </c>
      <c r="H53" s="29">
        <v>0</v>
      </c>
      <c r="I53" s="29">
        <v>0</v>
      </c>
      <c r="J53" s="29">
        <v>0</v>
      </c>
      <c r="K53" s="29">
        <v>0</v>
      </c>
      <c r="L53" s="29">
        <v>0</v>
      </c>
      <c r="M53" s="29">
        <v>0</v>
      </c>
      <c r="N53" s="29">
        <v>0</v>
      </c>
      <c r="O53" s="29">
        <v>0</v>
      </c>
      <c r="P53" s="112">
        <v>0</v>
      </c>
    </row>
    <row r="54" spans="1:16" s="2" customFormat="1">
      <c r="A54" s="22">
        <v>310390</v>
      </c>
      <c r="B54" s="23">
        <v>39</v>
      </c>
      <c r="C54" s="24" t="s">
        <v>578</v>
      </c>
      <c r="D54" s="25">
        <v>0</v>
      </c>
      <c r="E54" s="25">
        <v>0</v>
      </c>
      <c r="F54" s="25">
        <v>0</v>
      </c>
      <c r="G54" s="25">
        <v>0</v>
      </c>
      <c r="H54" s="25">
        <v>0</v>
      </c>
      <c r="I54" s="25">
        <v>0</v>
      </c>
      <c r="J54" s="25">
        <v>0</v>
      </c>
      <c r="K54" s="25">
        <v>0</v>
      </c>
      <c r="L54" s="25">
        <v>0</v>
      </c>
      <c r="M54" s="25">
        <v>0</v>
      </c>
      <c r="N54" s="25">
        <v>0</v>
      </c>
      <c r="O54" s="25">
        <v>0</v>
      </c>
      <c r="P54" s="111">
        <v>0</v>
      </c>
    </row>
    <row r="55" spans="1:16" s="2" customFormat="1">
      <c r="A55" s="26">
        <v>310400</v>
      </c>
      <c r="B55" s="27">
        <v>40</v>
      </c>
      <c r="C55" s="28" t="s">
        <v>579</v>
      </c>
      <c r="D55" s="29">
        <v>0</v>
      </c>
      <c r="E55" s="29">
        <v>0</v>
      </c>
      <c r="F55" s="29">
        <v>0</v>
      </c>
      <c r="G55" s="29">
        <v>0</v>
      </c>
      <c r="H55" s="29">
        <v>0</v>
      </c>
      <c r="I55" s="29">
        <v>0</v>
      </c>
      <c r="J55" s="29">
        <v>0</v>
      </c>
      <c r="K55" s="29">
        <v>0</v>
      </c>
      <c r="L55" s="29">
        <v>0</v>
      </c>
      <c r="M55" s="29">
        <v>0</v>
      </c>
      <c r="N55" s="29">
        <v>0</v>
      </c>
      <c r="O55" s="29">
        <v>0</v>
      </c>
      <c r="P55" s="112">
        <v>0</v>
      </c>
    </row>
    <row r="56" spans="1:16" s="2" customFormat="1">
      <c r="A56" s="22">
        <v>310410</v>
      </c>
      <c r="B56" s="23">
        <v>41</v>
      </c>
      <c r="C56" s="24" t="s">
        <v>61</v>
      </c>
      <c r="D56" s="25">
        <v>0</v>
      </c>
      <c r="E56" s="25">
        <v>0</v>
      </c>
      <c r="F56" s="25">
        <v>0</v>
      </c>
      <c r="G56" s="25">
        <v>0</v>
      </c>
      <c r="H56" s="25">
        <v>0</v>
      </c>
      <c r="I56" s="25">
        <v>0</v>
      </c>
      <c r="J56" s="25">
        <v>0</v>
      </c>
      <c r="K56" s="25">
        <v>0</v>
      </c>
      <c r="L56" s="25">
        <v>0</v>
      </c>
      <c r="M56" s="25">
        <v>0</v>
      </c>
      <c r="N56" s="25">
        <v>0</v>
      </c>
      <c r="O56" s="25">
        <v>0</v>
      </c>
      <c r="P56" s="111">
        <v>0</v>
      </c>
    </row>
    <row r="57" spans="1:16" s="2" customFormat="1">
      <c r="A57" s="26">
        <v>310420</v>
      </c>
      <c r="B57" s="27">
        <v>42</v>
      </c>
      <c r="C57" s="28" t="s">
        <v>62</v>
      </c>
      <c r="D57" s="29">
        <v>0</v>
      </c>
      <c r="E57" s="29">
        <v>0</v>
      </c>
      <c r="F57" s="29">
        <v>0</v>
      </c>
      <c r="G57" s="29">
        <v>0</v>
      </c>
      <c r="H57" s="29">
        <v>0</v>
      </c>
      <c r="I57" s="29">
        <v>0</v>
      </c>
      <c r="J57" s="29">
        <v>0</v>
      </c>
      <c r="K57" s="29">
        <v>0</v>
      </c>
      <c r="L57" s="29">
        <v>0</v>
      </c>
      <c r="M57" s="29">
        <v>0</v>
      </c>
      <c r="N57" s="29">
        <v>0</v>
      </c>
      <c r="O57" s="29">
        <v>0</v>
      </c>
      <c r="P57" s="112">
        <v>0</v>
      </c>
    </row>
    <row r="58" spans="1:16" s="2" customFormat="1">
      <c r="A58" s="22">
        <v>310430</v>
      </c>
      <c r="B58" s="23">
        <v>43</v>
      </c>
      <c r="C58" s="24" t="s">
        <v>63</v>
      </c>
      <c r="D58" s="25">
        <v>0</v>
      </c>
      <c r="E58" s="25">
        <v>0</v>
      </c>
      <c r="F58" s="25">
        <v>0</v>
      </c>
      <c r="G58" s="25">
        <v>0</v>
      </c>
      <c r="H58" s="25">
        <v>0</v>
      </c>
      <c r="I58" s="25">
        <v>0</v>
      </c>
      <c r="J58" s="25">
        <v>0</v>
      </c>
      <c r="K58" s="25">
        <v>0</v>
      </c>
      <c r="L58" s="25">
        <v>0</v>
      </c>
      <c r="M58" s="25">
        <v>0</v>
      </c>
      <c r="N58" s="25">
        <v>0</v>
      </c>
      <c r="O58" s="25">
        <v>0</v>
      </c>
      <c r="P58" s="111">
        <v>0</v>
      </c>
    </row>
    <row r="59" spans="1:16" s="2" customFormat="1">
      <c r="A59" s="26">
        <v>310440</v>
      </c>
      <c r="B59" s="27">
        <v>44</v>
      </c>
      <c r="C59" s="28" t="s">
        <v>64</v>
      </c>
      <c r="D59" s="29">
        <v>0</v>
      </c>
      <c r="E59" s="29">
        <v>0</v>
      </c>
      <c r="F59" s="29">
        <v>0</v>
      </c>
      <c r="G59" s="29">
        <v>0</v>
      </c>
      <c r="H59" s="29">
        <v>0</v>
      </c>
      <c r="I59" s="29">
        <v>0</v>
      </c>
      <c r="J59" s="29">
        <v>0</v>
      </c>
      <c r="K59" s="29">
        <v>0</v>
      </c>
      <c r="L59" s="29">
        <v>0</v>
      </c>
      <c r="M59" s="29">
        <v>0</v>
      </c>
      <c r="N59" s="29">
        <v>0</v>
      </c>
      <c r="O59" s="29">
        <v>0</v>
      </c>
      <c r="P59" s="112">
        <v>0</v>
      </c>
    </row>
    <row r="60" spans="1:16" s="2" customFormat="1">
      <c r="A60" s="22">
        <v>310445</v>
      </c>
      <c r="B60" s="23">
        <v>771</v>
      </c>
      <c r="C60" s="24" t="s">
        <v>65</v>
      </c>
      <c r="D60" s="25">
        <v>0</v>
      </c>
      <c r="E60" s="25">
        <v>0</v>
      </c>
      <c r="F60" s="25">
        <v>0</v>
      </c>
      <c r="G60" s="25">
        <v>0</v>
      </c>
      <c r="H60" s="25">
        <v>0</v>
      </c>
      <c r="I60" s="25">
        <v>0</v>
      </c>
      <c r="J60" s="25">
        <v>0</v>
      </c>
      <c r="K60" s="25">
        <v>0</v>
      </c>
      <c r="L60" s="25">
        <v>0</v>
      </c>
      <c r="M60" s="25">
        <v>0</v>
      </c>
      <c r="N60" s="25">
        <v>0</v>
      </c>
      <c r="O60" s="25">
        <v>0</v>
      </c>
      <c r="P60" s="111">
        <v>0</v>
      </c>
    </row>
    <row r="61" spans="1:16" s="2" customFormat="1">
      <c r="A61" s="26">
        <v>310450</v>
      </c>
      <c r="B61" s="27">
        <v>45</v>
      </c>
      <c r="C61" s="28" t="s">
        <v>66</v>
      </c>
      <c r="D61" s="29">
        <v>0</v>
      </c>
      <c r="E61" s="29">
        <v>0</v>
      </c>
      <c r="F61" s="29">
        <v>0</v>
      </c>
      <c r="G61" s="29">
        <v>0</v>
      </c>
      <c r="H61" s="29">
        <v>0</v>
      </c>
      <c r="I61" s="29">
        <v>0</v>
      </c>
      <c r="J61" s="29">
        <v>0</v>
      </c>
      <c r="K61" s="29">
        <v>0</v>
      </c>
      <c r="L61" s="29">
        <v>0</v>
      </c>
      <c r="M61" s="29">
        <v>0</v>
      </c>
      <c r="N61" s="29">
        <v>0</v>
      </c>
      <c r="O61" s="29">
        <v>0</v>
      </c>
      <c r="P61" s="112">
        <v>0</v>
      </c>
    </row>
    <row r="62" spans="1:16" s="2" customFormat="1">
      <c r="A62" s="22">
        <v>310460</v>
      </c>
      <c r="B62" s="23">
        <v>46</v>
      </c>
      <c r="C62" s="24" t="s">
        <v>67</v>
      </c>
      <c r="D62" s="25">
        <v>0</v>
      </c>
      <c r="E62" s="25">
        <v>0</v>
      </c>
      <c r="F62" s="25">
        <v>0</v>
      </c>
      <c r="G62" s="25">
        <v>0</v>
      </c>
      <c r="H62" s="25">
        <v>0</v>
      </c>
      <c r="I62" s="25">
        <v>0</v>
      </c>
      <c r="J62" s="25">
        <v>0</v>
      </c>
      <c r="K62" s="25">
        <v>0</v>
      </c>
      <c r="L62" s="25">
        <v>0</v>
      </c>
      <c r="M62" s="25">
        <v>0</v>
      </c>
      <c r="N62" s="25">
        <v>0</v>
      </c>
      <c r="O62" s="25">
        <v>0</v>
      </c>
      <c r="P62" s="111">
        <v>0</v>
      </c>
    </row>
    <row r="63" spans="1:16" s="2" customFormat="1">
      <c r="A63" s="26">
        <v>310470</v>
      </c>
      <c r="B63" s="27">
        <v>47</v>
      </c>
      <c r="C63" s="28" t="s">
        <v>580</v>
      </c>
      <c r="D63" s="29">
        <v>0</v>
      </c>
      <c r="E63" s="29">
        <v>0</v>
      </c>
      <c r="F63" s="29">
        <v>0</v>
      </c>
      <c r="G63" s="29">
        <v>0</v>
      </c>
      <c r="H63" s="29">
        <v>0</v>
      </c>
      <c r="I63" s="29">
        <v>0</v>
      </c>
      <c r="J63" s="29">
        <v>0</v>
      </c>
      <c r="K63" s="29">
        <v>0</v>
      </c>
      <c r="L63" s="29">
        <v>0</v>
      </c>
      <c r="M63" s="29">
        <v>0</v>
      </c>
      <c r="N63" s="29">
        <v>0</v>
      </c>
      <c r="O63" s="29">
        <v>0</v>
      </c>
      <c r="P63" s="112">
        <v>0</v>
      </c>
    </row>
    <row r="64" spans="1:16" s="2" customFormat="1">
      <c r="A64" s="22">
        <v>310480</v>
      </c>
      <c r="B64" s="23">
        <v>48</v>
      </c>
      <c r="C64" s="24" t="s">
        <v>461</v>
      </c>
      <c r="D64" s="25">
        <v>297.12</v>
      </c>
      <c r="E64" s="25">
        <v>208.84197395875799</v>
      </c>
      <c r="F64" s="25">
        <v>240.62</v>
      </c>
      <c r="G64" s="25">
        <v>276.14999999999998</v>
      </c>
      <c r="H64" s="25">
        <v>302.72000000000003</v>
      </c>
      <c r="I64" s="25">
        <v>263.56</v>
      </c>
      <c r="J64" s="25">
        <v>258.76</v>
      </c>
      <c r="K64" s="25">
        <v>330.18</v>
      </c>
      <c r="L64" s="25">
        <v>279.83</v>
      </c>
      <c r="M64" s="25">
        <v>324.62</v>
      </c>
      <c r="N64" s="25">
        <v>266.36</v>
      </c>
      <c r="O64" s="25">
        <v>315.26</v>
      </c>
      <c r="P64" s="111">
        <v>3364.0219739587583</v>
      </c>
    </row>
    <row r="65" spans="1:16" s="2" customFormat="1">
      <c r="A65" s="26">
        <v>310490</v>
      </c>
      <c r="B65" s="27">
        <v>49</v>
      </c>
      <c r="C65" s="28" t="s">
        <v>68</v>
      </c>
      <c r="D65" s="29">
        <v>0</v>
      </c>
      <c r="E65" s="29">
        <v>0</v>
      </c>
      <c r="F65" s="29">
        <v>0</v>
      </c>
      <c r="G65" s="29">
        <v>0</v>
      </c>
      <c r="H65" s="29">
        <v>0</v>
      </c>
      <c r="I65" s="29">
        <v>0</v>
      </c>
      <c r="J65" s="29">
        <v>0</v>
      </c>
      <c r="K65" s="29">
        <v>0</v>
      </c>
      <c r="L65" s="29">
        <v>0</v>
      </c>
      <c r="M65" s="29">
        <v>0</v>
      </c>
      <c r="N65" s="29">
        <v>0</v>
      </c>
      <c r="O65" s="29">
        <v>0</v>
      </c>
      <c r="P65" s="112">
        <v>0</v>
      </c>
    </row>
    <row r="66" spans="1:16" s="2" customFormat="1">
      <c r="A66" s="22">
        <v>310500</v>
      </c>
      <c r="B66" s="23">
        <v>50</v>
      </c>
      <c r="C66" s="24" t="s">
        <v>69</v>
      </c>
      <c r="D66" s="25">
        <v>0</v>
      </c>
      <c r="E66" s="25">
        <v>0</v>
      </c>
      <c r="F66" s="25">
        <v>0</v>
      </c>
      <c r="G66" s="25">
        <v>0</v>
      </c>
      <c r="H66" s="25">
        <v>0</v>
      </c>
      <c r="I66" s="25">
        <v>0</v>
      </c>
      <c r="J66" s="25">
        <v>0</v>
      </c>
      <c r="K66" s="25">
        <v>0</v>
      </c>
      <c r="L66" s="25">
        <v>0</v>
      </c>
      <c r="M66" s="25">
        <v>0</v>
      </c>
      <c r="N66" s="25">
        <v>0</v>
      </c>
      <c r="O66" s="25">
        <v>0</v>
      </c>
      <c r="P66" s="111">
        <v>0</v>
      </c>
    </row>
    <row r="67" spans="1:16" s="2" customFormat="1">
      <c r="A67" s="26">
        <v>310510</v>
      </c>
      <c r="B67" s="27">
        <v>51</v>
      </c>
      <c r="C67" s="28" t="s">
        <v>581</v>
      </c>
      <c r="D67" s="29">
        <v>0</v>
      </c>
      <c r="E67" s="29">
        <v>0</v>
      </c>
      <c r="F67" s="29">
        <v>0</v>
      </c>
      <c r="G67" s="29">
        <v>0</v>
      </c>
      <c r="H67" s="29">
        <v>0</v>
      </c>
      <c r="I67" s="29">
        <v>0</v>
      </c>
      <c r="J67" s="29">
        <v>0</v>
      </c>
      <c r="K67" s="29">
        <v>0</v>
      </c>
      <c r="L67" s="29">
        <v>0</v>
      </c>
      <c r="M67" s="29">
        <v>0</v>
      </c>
      <c r="N67" s="29">
        <v>0</v>
      </c>
      <c r="O67" s="29">
        <v>0</v>
      </c>
      <c r="P67" s="112">
        <v>0</v>
      </c>
    </row>
    <row r="68" spans="1:16" s="2" customFormat="1">
      <c r="A68" s="22">
        <v>310520</v>
      </c>
      <c r="B68" s="23">
        <v>52</v>
      </c>
      <c r="C68" s="24" t="s">
        <v>70</v>
      </c>
      <c r="D68" s="25">
        <v>0</v>
      </c>
      <c r="E68" s="25">
        <v>0</v>
      </c>
      <c r="F68" s="25">
        <v>0</v>
      </c>
      <c r="G68" s="25">
        <v>0</v>
      </c>
      <c r="H68" s="25">
        <v>0</v>
      </c>
      <c r="I68" s="25">
        <v>0</v>
      </c>
      <c r="J68" s="25">
        <v>0</v>
      </c>
      <c r="K68" s="25">
        <v>0</v>
      </c>
      <c r="L68" s="25">
        <v>0</v>
      </c>
      <c r="M68" s="25">
        <v>0</v>
      </c>
      <c r="N68" s="25">
        <v>0</v>
      </c>
      <c r="O68" s="25">
        <v>0</v>
      </c>
      <c r="P68" s="111">
        <v>0</v>
      </c>
    </row>
    <row r="69" spans="1:16" s="2" customFormat="1">
      <c r="A69" s="26">
        <v>310530</v>
      </c>
      <c r="B69" s="27">
        <v>53</v>
      </c>
      <c r="C69" s="28" t="s">
        <v>499</v>
      </c>
      <c r="D69" s="29">
        <v>0</v>
      </c>
      <c r="E69" s="29">
        <v>0</v>
      </c>
      <c r="F69" s="29">
        <v>0</v>
      </c>
      <c r="G69" s="29">
        <v>0</v>
      </c>
      <c r="H69" s="29">
        <v>0</v>
      </c>
      <c r="I69" s="29">
        <v>0</v>
      </c>
      <c r="J69" s="29">
        <v>0</v>
      </c>
      <c r="K69" s="29">
        <v>0</v>
      </c>
      <c r="L69" s="29">
        <v>0</v>
      </c>
      <c r="M69" s="29">
        <v>0</v>
      </c>
      <c r="N69" s="29">
        <v>0</v>
      </c>
      <c r="O69" s="29">
        <v>0</v>
      </c>
      <c r="P69" s="112">
        <v>0</v>
      </c>
    </row>
    <row r="70" spans="1:16" s="2" customFormat="1">
      <c r="A70" s="22">
        <v>310540</v>
      </c>
      <c r="B70" s="23">
        <v>54</v>
      </c>
      <c r="C70" s="24" t="s">
        <v>582</v>
      </c>
      <c r="D70" s="25">
        <v>0</v>
      </c>
      <c r="E70" s="25">
        <v>0</v>
      </c>
      <c r="F70" s="25">
        <v>0</v>
      </c>
      <c r="G70" s="25">
        <v>0</v>
      </c>
      <c r="H70" s="25">
        <v>0</v>
      </c>
      <c r="I70" s="25">
        <v>0</v>
      </c>
      <c r="J70" s="25">
        <v>0</v>
      </c>
      <c r="K70" s="25">
        <v>0</v>
      </c>
      <c r="L70" s="25">
        <v>0</v>
      </c>
      <c r="M70" s="25">
        <v>0</v>
      </c>
      <c r="N70" s="25">
        <v>0</v>
      </c>
      <c r="O70" s="25">
        <v>0</v>
      </c>
      <c r="P70" s="111">
        <v>0</v>
      </c>
    </row>
    <row r="71" spans="1:16" s="2" customFormat="1">
      <c r="A71" s="26">
        <v>310550</v>
      </c>
      <c r="B71" s="27">
        <v>55</v>
      </c>
      <c r="C71" s="28" t="s">
        <v>583</v>
      </c>
      <c r="D71" s="29">
        <v>0</v>
      </c>
      <c r="E71" s="29">
        <v>0</v>
      </c>
      <c r="F71" s="29">
        <v>0</v>
      </c>
      <c r="G71" s="29">
        <v>0</v>
      </c>
      <c r="H71" s="29">
        <v>0</v>
      </c>
      <c r="I71" s="29">
        <v>0</v>
      </c>
      <c r="J71" s="29">
        <v>0</v>
      </c>
      <c r="K71" s="29">
        <v>0</v>
      </c>
      <c r="L71" s="29">
        <v>0</v>
      </c>
      <c r="M71" s="29">
        <v>0</v>
      </c>
      <c r="N71" s="29">
        <v>0</v>
      </c>
      <c r="O71" s="29">
        <v>0</v>
      </c>
      <c r="P71" s="112">
        <v>0</v>
      </c>
    </row>
    <row r="72" spans="1:16" s="2" customFormat="1">
      <c r="A72" s="22">
        <v>310560</v>
      </c>
      <c r="B72" s="23">
        <v>56</v>
      </c>
      <c r="C72" s="24" t="s">
        <v>71</v>
      </c>
      <c r="D72" s="25">
        <v>0</v>
      </c>
      <c r="E72" s="25">
        <v>0</v>
      </c>
      <c r="F72" s="25">
        <v>0</v>
      </c>
      <c r="G72" s="25">
        <v>0</v>
      </c>
      <c r="H72" s="25">
        <v>0</v>
      </c>
      <c r="I72" s="25">
        <v>0</v>
      </c>
      <c r="J72" s="25">
        <v>0</v>
      </c>
      <c r="K72" s="25">
        <v>0</v>
      </c>
      <c r="L72" s="25">
        <v>0</v>
      </c>
      <c r="M72" s="25">
        <v>0</v>
      </c>
      <c r="N72" s="25">
        <v>0</v>
      </c>
      <c r="O72" s="25">
        <v>0</v>
      </c>
      <c r="P72" s="111">
        <v>0</v>
      </c>
    </row>
    <row r="73" spans="1:16" s="2" customFormat="1">
      <c r="A73" s="26">
        <v>310570</v>
      </c>
      <c r="B73" s="27">
        <v>57</v>
      </c>
      <c r="C73" s="28" t="s">
        <v>72</v>
      </c>
      <c r="D73" s="29">
        <v>0</v>
      </c>
      <c r="E73" s="29">
        <v>0</v>
      </c>
      <c r="F73" s="29">
        <v>0</v>
      </c>
      <c r="G73" s="29">
        <v>0</v>
      </c>
      <c r="H73" s="29">
        <v>0</v>
      </c>
      <c r="I73" s="29">
        <v>0</v>
      </c>
      <c r="J73" s="29">
        <v>0</v>
      </c>
      <c r="K73" s="29">
        <v>0</v>
      </c>
      <c r="L73" s="29">
        <v>0</v>
      </c>
      <c r="M73" s="29">
        <v>0</v>
      </c>
      <c r="N73" s="29">
        <v>0</v>
      </c>
      <c r="O73" s="29">
        <v>0</v>
      </c>
      <c r="P73" s="112">
        <v>0</v>
      </c>
    </row>
    <row r="74" spans="1:16" s="2" customFormat="1">
      <c r="A74" s="22">
        <v>310590</v>
      </c>
      <c r="B74" s="23">
        <v>59</v>
      </c>
      <c r="C74" s="24" t="s">
        <v>73</v>
      </c>
      <c r="D74" s="25">
        <v>0</v>
      </c>
      <c r="E74" s="25">
        <v>0</v>
      </c>
      <c r="F74" s="25">
        <v>0</v>
      </c>
      <c r="G74" s="25">
        <v>0</v>
      </c>
      <c r="H74" s="25">
        <v>0</v>
      </c>
      <c r="I74" s="25">
        <v>0</v>
      </c>
      <c r="J74" s="25">
        <v>0</v>
      </c>
      <c r="K74" s="25">
        <v>0</v>
      </c>
      <c r="L74" s="25">
        <v>0</v>
      </c>
      <c r="M74" s="25">
        <v>0</v>
      </c>
      <c r="N74" s="25">
        <v>0</v>
      </c>
      <c r="O74" s="25">
        <v>0</v>
      </c>
      <c r="P74" s="111">
        <v>0</v>
      </c>
    </row>
    <row r="75" spans="1:16" s="2" customFormat="1">
      <c r="A75" s="26">
        <v>310600</v>
      </c>
      <c r="B75" s="27">
        <v>60</v>
      </c>
      <c r="C75" s="28" t="s">
        <v>462</v>
      </c>
      <c r="D75" s="29">
        <v>0</v>
      </c>
      <c r="E75" s="29">
        <v>0</v>
      </c>
      <c r="F75" s="29">
        <v>0</v>
      </c>
      <c r="G75" s="29">
        <v>0</v>
      </c>
      <c r="H75" s="29">
        <v>0</v>
      </c>
      <c r="I75" s="29">
        <v>0</v>
      </c>
      <c r="J75" s="29">
        <v>0</v>
      </c>
      <c r="K75" s="29">
        <v>0</v>
      </c>
      <c r="L75" s="29">
        <v>0</v>
      </c>
      <c r="M75" s="29">
        <v>0</v>
      </c>
      <c r="N75" s="29">
        <v>0</v>
      </c>
      <c r="O75" s="29">
        <v>0</v>
      </c>
      <c r="P75" s="112">
        <v>0</v>
      </c>
    </row>
    <row r="76" spans="1:16" s="2" customFormat="1">
      <c r="A76" s="22">
        <v>310610</v>
      </c>
      <c r="B76" s="23">
        <v>61</v>
      </c>
      <c r="C76" s="24" t="s">
        <v>74</v>
      </c>
      <c r="D76" s="25">
        <v>0</v>
      </c>
      <c r="E76" s="25">
        <v>0</v>
      </c>
      <c r="F76" s="25">
        <v>0</v>
      </c>
      <c r="G76" s="25">
        <v>0</v>
      </c>
      <c r="H76" s="25">
        <v>0</v>
      </c>
      <c r="I76" s="25">
        <v>0</v>
      </c>
      <c r="J76" s="25">
        <v>0</v>
      </c>
      <c r="K76" s="25">
        <v>0</v>
      </c>
      <c r="L76" s="25">
        <v>0</v>
      </c>
      <c r="M76" s="25">
        <v>0</v>
      </c>
      <c r="N76" s="25">
        <v>0</v>
      </c>
      <c r="O76" s="25">
        <v>0</v>
      </c>
      <c r="P76" s="111">
        <v>0</v>
      </c>
    </row>
    <row r="77" spans="1:16" s="2" customFormat="1">
      <c r="A77" s="26">
        <v>310620</v>
      </c>
      <c r="B77" s="27">
        <v>62</v>
      </c>
      <c r="C77" s="28" t="s">
        <v>75</v>
      </c>
      <c r="D77" s="29">
        <v>0</v>
      </c>
      <c r="E77" s="29">
        <v>0</v>
      </c>
      <c r="F77" s="29">
        <v>0</v>
      </c>
      <c r="G77" s="29">
        <v>0</v>
      </c>
      <c r="H77" s="29">
        <v>0</v>
      </c>
      <c r="I77" s="29">
        <v>0</v>
      </c>
      <c r="J77" s="29">
        <v>0</v>
      </c>
      <c r="K77" s="29">
        <v>0</v>
      </c>
      <c r="L77" s="29">
        <v>0</v>
      </c>
      <c r="M77" s="29">
        <v>0</v>
      </c>
      <c r="N77" s="29">
        <v>0</v>
      </c>
      <c r="O77" s="29">
        <v>0</v>
      </c>
      <c r="P77" s="112">
        <v>0</v>
      </c>
    </row>
    <row r="78" spans="1:16" s="2" customFormat="1">
      <c r="A78" s="22">
        <v>310630</v>
      </c>
      <c r="B78" s="23">
        <v>63</v>
      </c>
      <c r="C78" s="24" t="s">
        <v>76</v>
      </c>
      <c r="D78" s="25">
        <v>0</v>
      </c>
      <c r="E78" s="25">
        <v>0</v>
      </c>
      <c r="F78" s="25">
        <v>0</v>
      </c>
      <c r="G78" s="25">
        <v>0</v>
      </c>
      <c r="H78" s="25">
        <v>0</v>
      </c>
      <c r="I78" s="25">
        <v>0</v>
      </c>
      <c r="J78" s="25">
        <v>0</v>
      </c>
      <c r="K78" s="25">
        <v>0</v>
      </c>
      <c r="L78" s="25">
        <v>0</v>
      </c>
      <c r="M78" s="25">
        <v>0</v>
      </c>
      <c r="N78" s="25">
        <v>0</v>
      </c>
      <c r="O78" s="25">
        <v>0</v>
      </c>
      <c r="P78" s="111">
        <v>0</v>
      </c>
    </row>
    <row r="79" spans="1:16" s="2" customFormat="1">
      <c r="A79" s="26">
        <v>310640</v>
      </c>
      <c r="B79" s="27">
        <v>64</v>
      </c>
      <c r="C79" s="28" t="s">
        <v>77</v>
      </c>
      <c r="D79" s="29">
        <v>0</v>
      </c>
      <c r="E79" s="29">
        <v>0</v>
      </c>
      <c r="F79" s="29">
        <v>0</v>
      </c>
      <c r="G79" s="29">
        <v>0</v>
      </c>
      <c r="H79" s="29">
        <v>0</v>
      </c>
      <c r="I79" s="29">
        <v>0</v>
      </c>
      <c r="J79" s="29">
        <v>0</v>
      </c>
      <c r="K79" s="29">
        <v>0</v>
      </c>
      <c r="L79" s="29">
        <v>0</v>
      </c>
      <c r="M79" s="29">
        <v>0</v>
      </c>
      <c r="N79" s="29">
        <v>0</v>
      </c>
      <c r="O79" s="29">
        <v>0</v>
      </c>
      <c r="P79" s="112">
        <v>0</v>
      </c>
    </row>
    <row r="80" spans="1:16" s="2" customFormat="1">
      <c r="A80" s="22">
        <v>310650</v>
      </c>
      <c r="B80" s="23">
        <v>65</v>
      </c>
      <c r="C80" s="24" t="s">
        <v>78</v>
      </c>
      <c r="D80" s="25">
        <v>22079.26</v>
      </c>
      <c r="E80" s="25">
        <v>15343.002071959099</v>
      </c>
      <c r="F80" s="25">
        <v>17880.09</v>
      </c>
      <c r="G80" s="25">
        <v>20519.96</v>
      </c>
      <c r="H80" s="25">
        <v>22494.61</v>
      </c>
      <c r="I80" s="25">
        <v>19584.78</v>
      </c>
      <c r="J80" s="25">
        <v>19228.16</v>
      </c>
      <c r="K80" s="25">
        <v>24535.22</v>
      </c>
      <c r="L80" s="25">
        <v>20793.490000000002</v>
      </c>
      <c r="M80" s="25">
        <v>24122.25</v>
      </c>
      <c r="N80" s="25">
        <v>19792.54</v>
      </c>
      <c r="O80" s="25">
        <v>23426.34</v>
      </c>
      <c r="P80" s="111">
        <v>249799.70207195909</v>
      </c>
    </row>
    <row r="81" spans="1:16" s="2" customFormat="1">
      <c r="A81" s="26">
        <v>310660</v>
      </c>
      <c r="B81" s="27">
        <v>66</v>
      </c>
      <c r="C81" s="28" t="s">
        <v>584</v>
      </c>
      <c r="D81" s="29">
        <v>0</v>
      </c>
      <c r="E81" s="29">
        <v>0</v>
      </c>
      <c r="F81" s="29">
        <v>0</v>
      </c>
      <c r="G81" s="29">
        <v>0</v>
      </c>
      <c r="H81" s="29">
        <v>0</v>
      </c>
      <c r="I81" s="29">
        <v>0</v>
      </c>
      <c r="J81" s="29">
        <v>0</v>
      </c>
      <c r="K81" s="29">
        <v>0</v>
      </c>
      <c r="L81" s="29">
        <v>0</v>
      </c>
      <c r="M81" s="29">
        <v>0</v>
      </c>
      <c r="N81" s="29">
        <v>0</v>
      </c>
      <c r="O81" s="29">
        <v>0</v>
      </c>
      <c r="P81" s="112">
        <v>0</v>
      </c>
    </row>
    <row r="82" spans="1:16" s="2" customFormat="1">
      <c r="A82" s="22">
        <v>310665</v>
      </c>
      <c r="B82" s="23">
        <v>772</v>
      </c>
      <c r="C82" s="24" t="s">
        <v>79</v>
      </c>
      <c r="D82" s="25">
        <v>539.94000000000005</v>
      </c>
      <c r="E82" s="25">
        <v>379.03932807372701</v>
      </c>
      <c r="F82" s="25">
        <v>437.27</v>
      </c>
      <c r="G82" s="25">
        <v>501.83</v>
      </c>
      <c r="H82" s="25">
        <v>550.12</v>
      </c>
      <c r="I82" s="25">
        <v>478.96</v>
      </c>
      <c r="J82" s="25">
        <v>470.24</v>
      </c>
      <c r="K82" s="25">
        <v>600.02</v>
      </c>
      <c r="L82" s="25">
        <v>508.52</v>
      </c>
      <c r="M82" s="25">
        <v>589.91999999999996</v>
      </c>
      <c r="N82" s="25">
        <v>484.04</v>
      </c>
      <c r="O82" s="25">
        <v>572.9</v>
      </c>
      <c r="P82" s="111">
        <v>6112.7993280737264</v>
      </c>
    </row>
    <row r="83" spans="1:16" s="2" customFormat="1">
      <c r="A83" s="26">
        <v>310670</v>
      </c>
      <c r="B83" s="27">
        <v>67</v>
      </c>
      <c r="C83" s="28" t="s">
        <v>585</v>
      </c>
      <c r="D83" s="29">
        <v>0</v>
      </c>
      <c r="E83" s="29">
        <v>0</v>
      </c>
      <c r="F83" s="29">
        <v>0</v>
      </c>
      <c r="G83" s="29">
        <v>0</v>
      </c>
      <c r="H83" s="29">
        <v>0</v>
      </c>
      <c r="I83" s="29">
        <v>0</v>
      </c>
      <c r="J83" s="29">
        <v>0</v>
      </c>
      <c r="K83" s="29">
        <v>0</v>
      </c>
      <c r="L83" s="29">
        <v>0</v>
      </c>
      <c r="M83" s="29">
        <v>0</v>
      </c>
      <c r="N83" s="29">
        <v>0</v>
      </c>
      <c r="O83" s="29">
        <v>0</v>
      </c>
      <c r="P83" s="112">
        <v>0</v>
      </c>
    </row>
    <row r="84" spans="1:16" s="2" customFormat="1">
      <c r="A84" s="22">
        <v>310680</v>
      </c>
      <c r="B84" s="23">
        <v>68</v>
      </c>
      <c r="C84" s="24" t="s">
        <v>80</v>
      </c>
      <c r="D84" s="25">
        <v>0</v>
      </c>
      <c r="E84" s="25">
        <v>0</v>
      </c>
      <c r="F84" s="25">
        <v>0</v>
      </c>
      <c r="G84" s="25">
        <v>0</v>
      </c>
      <c r="H84" s="25">
        <v>0</v>
      </c>
      <c r="I84" s="25">
        <v>0</v>
      </c>
      <c r="J84" s="25">
        <v>0</v>
      </c>
      <c r="K84" s="25">
        <v>0</v>
      </c>
      <c r="L84" s="25">
        <v>0</v>
      </c>
      <c r="M84" s="25">
        <v>0</v>
      </c>
      <c r="N84" s="25">
        <v>0</v>
      </c>
      <c r="O84" s="25">
        <v>0</v>
      </c>
      <c r="P84" s="111">
        <v>0</v>
      </c>
    </row>
    <row r="85" spans="1:16" s="2" customFormat="1">
      <c r="A85" s="26">
        <v>310690</v>
      </c>
      <c r="B85" s="27">
        <v>69</v>
      </c>
      <c r="C85" s="28" t="s">
        <v>81</v>
      </c>
      <c r="D85" s="29">
        <v>0</v>
      </c>
      <c r="E85" s="29">
        <v>0</v>
      </c>
      <c r="F85" s="29">
        <v>0</v>
      </c>
      <c r="G85" s="29">
        <v>0</v>
      </c>
      <c r="H85" s="29">
        <v>0</v>
      </c>
      <c r="I85" s="29">
        <v>0</v>
      </c>
      <c r="J85" s="29">
        <v>0</v>
      </c>
      <c r="K85" s="29">
        <v>0</v>
      </c>
      <c r="L85" s="29">
        <v>0</v>
      </c>
      <c r="M85" s="29">
        <v>0</v>
      </c>
      <c r="N85" s="29">
        <v>0</v>
      </c>
      <c r="O85" s="29">
        <v>0</v>
      </c>
      <c r="P85" s="112">
        <v>0</v>
      </c>
    </row>
    <row r="86" spans="1:16" s="2" customFormat="1">
      <c r="A86" s="22">
        <v>310700</v>
      </c>
      <c r="B86" s="23">
        <v>70</v>
      </c>
      <c r="C86" s="24" t="s">
        <v>82</v>
      </c>
      <c r="D86" s="25">
        <v>0</v>
      </c>
      <c r="E86" s="25">
        <v>0</v>
      </c>
      <c r="F86" s="25">
        <v>0</v>
      </c>
      <c r="G86" s="25">
        <v>0</v>
      </c>
      <c r="H86" s="25">
        <v>0</v>
      </c>
      <c r="I86" s="25">
        <v>0</v>
      </c>
      <c r="J86" s="25">
        <v>0</v>
      </c>
      <c r="K86" s="25">
        <v>0</v>
      </c>
      <c r="L86" s="25">
        <v>0</v>
      </c>
      <c r="M86" s="25">
        <v>0</v>
      </c>
      <c r="N86" s="25">
        <v>0</v>
      </c>
      <c r="O86" s="25">
        <v>0</v>
      </c>
      <c r="P86" s="111">
        <v>0</v>
      </c>
    </row>
    <row r="87" spans="1:16" s="2" customFormat="1">
      <c r="A87" s="26">
        <v>310710</v>
      </c>
      <c r="B87" s="27">
        <v>71</v>
      </c>
      <c r="C87" s="28" t="s">
        <v>586</v>
      </c>
      <c r="D87" s="29">
        <v>0</v>
      </c>
      <c r="E87" s="29">
        <v>0</v>
      </c>
      <c r="F87" s="29">
        <v>0</v>
      </c>
      <c r="G87" s="29">
        <v>0</v>
      </c>
      <c r="H87" s="29">
        <v>0</v>
      </c>
      <c r="I87" s="29">
        <v>0</v>
      </c>
      <c r="J87" s="29">
        <v>0</v>
      </c>
      <c r="K87" s="29">
        <v>0</v>
      </c>
      <c r="L87" s="29">
        <v>0</v>
      </c>
      <c r="M87" s="29">
        <v>0</v>
      </c>
      <c r="N87" s="29">
        <v>0</v>
      </c>
      <c r="O87" s="29">
        <v>0</v>
      </c>
      <c r="P87" s="112">
        <v>0</v>
      </c>
    </row>
    <row r="88" spans="1:16" s="2" customFormat="1">
      <c r="A88" s="22">
        <v>310720</v>
      </c>
      <c r="B88" s="23">
        <v>72</v>
      </c>
      <c r="C88" s="24" t="s">
        <v>463</v>
      </c>
      <c r="D88" s="25">
        <v>0</v>
      </c>
      <c r="E88" s="25">
        <v>0</v>
      </c>
      <c r="F88" s="25">
        <v>0</v>
      </c>
      <c r="G88" s="25">
        <v>0</v>
      </c>
      <c r="H88" s="25">
        <v>0</v>
      </c>
      <c r="I88" s="25">
        <v>0</v>
      </c>
      <c r="J88" s="25">
        <v>0</v>
      </c>
      <c r="K88" s="25">
        <v>0</v>
      </c>
      <c r="L88" s="25">
        <v>0</v>
      </c>
      <c r="M88" s="25">
        <v>0</v>
      </c>
      <c r="N88" s="25">
        <v>0</v>
      </c>
      <c r="O88" s="25">
        <v>0</v>
      </c>
      <c r="P88" s="111">
        <v>0</v>
      </c>
    </row>
    <row r="89" spans="1:16" s="2" customFormat="1">
      <c r="A89" s="26">
        <v>310730</v>
      </c>
      <c r="B89" s="27">
        <v>73</v>
      </c>
      <c r="C89" s="28" t="s">
        <v>587</v>
      </c>
      <c r="D89" s="29">
        <v>1553.69</v>
      </c>
      <c r="E89" s="29">
        <v>1084.88106417123</v>
      </c>
      <c r="F89" s="29">
        <v>1258.26</v>
      </c>
      <c r="G89" s="29">
        <v>1444.03</v>
      </c>
      <c r="H89" s="29">
        <v>1582.99</v>
      </c>
      <c r="I89" s="29">
        <v>1378.22</v>
      </c>
      <c r="J89" s="29">
        <v>1353.12</v>
      </c>
      <c r="K89" s="29">
        <v>1726.59</v>
      </c>
      <c r="L89" s="29">
        <v>1463.28</v>
      </c>
      <c r="M89" s="29">
        <v>1697.53</v>
      </c>
      <c r="N89" s="29">
        <v>1392.84</v>
      </c>
      <c r="O89" s="29">
        <v>1648.56</v>
      </c>
      <c r="P89" s="112">
        <v>17583.991064171234</v>
      </c>
    </row>
    <row r="90" spans="1:16" s="2" customFormat="1">
      <c r="A90" s="22">
        <v>310740</v>
      </c>
      <c r="B90" s="23">
        <v>74</v>
      </c>
      <c r="C90" s="24" t="s">
        <v>83</v>
      </c>
      <c r="D90" s="25">
        <v>0</v>
      </c>
      <c r="E90" s="25">
        <v>0</v>
      </c>
      <c r="F90" s="25">
        <v>0</v>
      </c>
      <c r="G90" s="25">
        <v>0</v>
      </c>
      <c r="H90" s="25">
        <v>0</v>
      </c>
      <c r="I90" s="25">
        <v>0</v>
      </c>
      <c r="J90" s="25">
        <v>0</v>
      </c>
      <c r="K90" s="25">
        <v>0</v>
      </c>
      <c r="L90" s="25">
        <v>0</v>
      </c>
      <c r="M90" s="25">
        <v>0</v>
      </c>
      <c r="N90" s="25">
        <v>0</v>
      </c>
      <c r="O90" s="25">
        <v>0</v>
      </c>
      <c r="P90" s="111">
        <v>0</v>
      </c>
    </row>
    <row r="91" spans="1:16" s="2" customFormat="1">
      <c r="A91" s="26">
        <v>310750</v>
      </c>
      <c r="B91" s="27">
        <v>75</v>
      </c>
      <c r="C91" s="28" t="s">
        <v>464</v>
      </c>
      <c r="D91" s="29">
        <v>0</v>
      </c>
      <c r="E91" s="29">
        <v>0</v>
      </c>
      <c r="F91" s="29">
        <v>0</v>
      </c>
      <c r="G91" s="29">
        <v>0</v>
      </c>
      <c r="H91" s="29">
        <v>0</v>
      </c>
      <c r="I91" s="29">
        <v>0</v>
      </c>
      <c r="J91" s="29">
        <v>0</v>
      </c>
      <c r="K91" s="29">
        <v>0</v>
      </c>
      <c r="L91" s="29">
        <v>0</v>
      </c>
      <c r="M91" s="29">
        <v>0</v>
      </c>
      <c r="N91" s="29">
        <v>0</v>
      </c>
      <c r="O91" s="29">
        <v>0</v>
      </c>
      <c r="P91" s="112">
        <v>0</v>
      </c>
    </row>
    <row r="92" spans="1:16" s="2" customFormat="1">
      <c r="A92" s="22">
        <v>310760</v>
      </c>
      <c r="B92" s="23">
        <v>76</v>
      </c>
      <c r="C92" s="24" t="s">
        <v>448</v>
      </c>
      <c r="D92" s="25">
        <v>0</v>
      </c>
      <c r="E92" s="25">
        <v>0</v>
      </c>
      <c r="F92" s="25">
        <v>0</v>
      </c>
      <c r="G92" s="25">
        <v>0</v>
      </c>
      <c r="H92" s="25">
        <v>0</v>
      </c>
      <c r="I92" s="25">
        <v>0</v>
      </c>
      <c r="J92" s="25">
        <v>0</v>
      </c>
      <c r="K92" s="25">
        <v>0</v>
      </c>
      <c r="L92" s="25">
        <v>0</v>
      </c>
      <c r="M92" s="25">
        <v>0</v>
      </c>
      <c r="N92" s="25">
        <v>0</v>
      </c>
      <c r="O92" s="25">
        <v>0</v>
      </c>
      <c r="P92" s="111">
        <v>0</v>
      </c>
    </row>
    <row r="93" spans="1:16" s="2" customFormat="1">
      <c r="A93" s="26">
        <v>310770</v>
      </c>
      <c r="B93" s="27">
        <v>77</v>
      </c>
      <c r="C93" s="28" t="s">
        <v>500</v>
      </c>
      <c r="D93" s="29">
        <v>0</v>
      </c>
      <c r="E93" s="29">
        <v>0</v>
      </c>
      <c r="F93" s="29">
        <v>0</v>
      </c>
      <c r="G93" s="29">
        <v>0</v>
      </c>
      <c r="H93" s="29">
        <v>0</v>
      </c>
      <c r="I93" s="29">
        <v>0</v>
      </c>
      <c r="J93" s="29">
        <v>0</v>
      </c>
      <c r="K93" s="29">
        <v>0</v>
      </c>
      <c r="L93" s="29">
        <v>0</v>
      </c>
      <c r="M93" s="29">
        <v>0</v>
      </c>
      <c r="N93" s="29">
        <v>0</v>
      </c>
      <c r="O93" s="29">
        <v>0</v>
      </c>
      <c r="P93" s="112">
        <v>0</v>
      </c>
    </row>
    <row r="94" spans="1:16" s="2" customFormat="1">
      <c r="A94" s="22">
        <v>310780</v>
      </c>
      <c r="B94" s="23">
        <v>78</v>
      </c>
      <c r="C94" s="24" t="s">
        <v>501</v>
      </c>
      <c r="D94" s="25">
        <v>0</v>
      </c>
      <c r="E94" s="25">
        <v>0</v>
      </c>
      <c r="F94" s="25">
        <v>0</v>
      </c>
      <c r="G94" s="25">
        <v>0</v>
      </c>
      <c r="H94" s="25">
        <v>0</v>
      </c>
      <c r="I94" s="25">
        <v>0</v>
      </c>
      <c r="J94" s="25">
        <v>0</v>
      </c>
      <c r="K94" s="25">
        <v>0</v>
      </c>
      <c r="L94" s="25">
        <v>0</v>
      </c>
      <c r="M94" s="25">
        <v>0</v>
      </c>
      <c r="N94" s="25">
        <v>0</v>
      </c>
      <c r="O94" s="25">
        <v>0</v>
      </c>
      <c r="P94" s="111">
        <v>0</v>
      </c>
    </row>
    <row r="95" spans="1:16" s="2" customFormat="1">
      <c r="A95" s="26">
        <v>310790</v>
      </c>
      <c r="B95" s="27">
        <v>79</v>
      </c>
      <c r="C95" s="28" t="s">
        <v>84</v>
      </c>
      <c r="D95" s="29">
        <v>0</v>
      </c>
      <c r="E95" s="29">
        <v>0</v>
      </c>
      <c r="F95" s="29">
        <v>0</v>
      </c>
      <c r="G95" s="29">
        <v>0</v>
      </c>
      <c r="H95" s="29">
        <v>0</v>
      </c>
      <c r="I95" s="29">
        <v>0</v>
      </c>
      <c r="J95" s="29">
        <v>0</v>
      </c>
      <c r="K95" s="29">
        <v>0</v>
      </c>
      <c r="L95" s="29">
        <v>0</v>
      </c>
      <c r="M95" s="29">
        <v>0</v>
      </c>
      <c r="N95" s="29">
        <v>0</v>
      </c>
      <c r="O95" s="29">
        <v>0</v>
      </c>
      <c r="P95" s="112">
        <v>0</v>
      </c>
    </row>
    <row r="96" spans="1:16" s="2" customFormat="1">
      <c r="A96" s="22">
        <v>310800</v>
      </c>
      <c r="B96" s="23">
        <v>80</v>
      </c>
      <c r="C96" s="24" t="s">
        <v>85</v>
      </c>
      <c r="D96" s="25">
        <v>0</v>
      </c>
      <c r="E96" s="25">
        <v>0</v>
      </c>
      <c r="F96" s="25">
        <v>0</v>
      </c>
      <c r="G96" s="25">
        <v>0</v>
      </c>
      <c r="H96" s="25">
        <v>0</v>
      </c>
      <c r="I96" s="25">
        <v>0</v>
      </c>
      <c r="J96" s="25">
        <v>0</v>
      </c>
      <c r="K96" s="25">
        <v>0</v>
      </c>
      <c r="L96" s="25">
        <v>0</v>
      </c>
      <c r="M96" s="25">
        <v>0</v>
      </c>
      <c r="N96" s="25">
        <v>0</v>
      </c>
      <c r="O96" s="25">
        <v>0</v>
      </c>
      <c r="P96" s="111">
        <v>0</v>
      </c>
    </row>
    <row r="97" spans="1:16" s="2" customFormat="1">
      <c r="A97" s="26">
        <v>310810</v>
      </c>
      <c r="B97" s="27">
        <v>81</v>
      </c>
      <c r="C97" s="28" t="s">
        <v>86</v>
      </c>
      <c r="D97" s="29">
        <v>0</v>
      </c>
      <c r="E97" s="29">
        <v>0</v>
      </c>
      <c r="F97" s="29">
        <v>0</v>
      </c>
      <c r="G97" s="29">
        <v>0</v>
      </c>
      <c r="H97" s="29">
        <v>0</v>
      </c>
      <c r="I97" s="29">
        <v>0</v>
      </c>
      <c r="J97" s="29">
        <v>0</v>
      </c>
      <c r="K97" s="29">
        <v>0</v>
      </c>
      <c r="L97" s="29">
        <v>0</v>
      </c>
      <c r="M97" s="29">
        <v>0</v>
      </c>
      <c r="N97" s="29">
        <v>0</v>
      </c>
      <c r="O97" s="29">
        <v>0</v>
      </c>
      <c r="P97" s="112">
        <v>0</v>
      </c>
    </row>
    <row r="98" spans="1:16" s="2" customFormat="1">
      <c r="A98" s="22">
        <v>310820</v>
      </c>
      <c r="B98" s="23">
        <v>82</v>
      </c>
      <c r="C98" s="24" t="s">
        <v>588</v>
      </c>
      <c r="D98" s="25">
        <v>0</v>
      </c>
      <c r="E98" s="25">
        <v>0</v>
      </c>
      <c r="F98" s="25">
        <v>0</v>
      </c>
      <c r="G98" s="25">
        <v>0</v>
      </c>
      <c r="H98" s="25">
        <v>0</v>
      </c>
      <c r="I98" s="25">
        <v>0</v>
      </c>
      <c r="J98" s="25">
        <v>0</v>
      </c>
      <c r="K98" s="25">
        <v>0</v>
      </c>
      <c r="L98" s="25">
        <v>0</v>
      </c>
      <c r="M98" s="25">
        <v>0</v>
      </c>
      <c r="N98" s="25">
        <v>0</v>
      </c>
      <c r="O98" s="25">
        <v>0</v>
      </c>
      <c r="P98" s="111">
        <v>0</v>
      </c>
    </row>
    <row r="99" spans="1:16" s="2" customFormat="1">
      <c r="A99" s="26">
        <v>310825</v>
      </c>
      <c r="B99" s="27">
        <v>773</v>
      </c>
      <c r="C99" s="28" t="s">
        <v>465</v>
      </c>
      <c r="D99" s="29">
        <v>18.75</v>
      </c>
      <c r="E99" s="29">
        <v>13.1709689576826</v>
      </c>
      <c r="F99" s="29">
        <v>15.19</v>
      </c>
      <c r="G99" s="29">
        <v>17.43</v>
      </c>
      <c r="H99" s="29">
        <v>19.11</v>
      </c>
      <c r="I99" s="29">
        <v>16.64</v>
      </c>
      <c r="J99" s="29">
        <v>16.329999999999998</v>
      </c>
      <c r="K99" s="29">
        <v>20.84</v>
      </c>
      <c r="L99" s="29">
        <v>17.66</v>
      </c>
      <c r="M99" s="29">
        <v>20.49</v>
      </c>
      <c r="N99" s="29">
        <v>16.809999999999999</v>
      </c>
      <c r="O99" s="29">
        <v>19.899999999999999</v>
      </c>
      <c r="P99" s="112">
        <v>212.3209689576826</v>
      </c>
    </row>
    <row r="100" spans="1:16" s="2" customFormat="1">
      <c r="A100" s="22">
        <v>310830</v>
      </c>
      <c r="B100" s="23">
        <v>83</v>
      </c>
      <c r="C100" s="24" t="s">
        <v>449</v>
      </c>
      <c r="D100" s="25">
        <v>0</v>
      </c>
      <c r="E100" s="25">
        <v>0</v>
      </c>
      <c r="F100" s="25">
        <v>0</v>
      </c>
      <c r="G100" s="25">
        <v>0</v>
      </c>
      <c r="H100" s="25">
        <v>0</v>
      </c>
      <c r="I100" s="25">
        <v>0</v>
      </c>
      <c r="J100" s="25">
        <v>0</v>
      </c>
      <c r="K100" s="25">
        <v>0</v>
      </c>
      <c r="L100" s="25">
        <v>0</v>
      </c>
      <c r="M100" s="25">
        <v>0</v>
      </c>
      <c r="N100" s="25">
        <v>0</v>
      </c>
      <c r="O100" s="25">
        <v>0</v>
      </c>
      <c r="P100" s="111">
        <v>0</v>
      </c>
    </row>
    <row r="101" spans="1:16" s="2" customFormat="1">
      <c r="A101" s="26">
        <v>310840</v>
      </c>
      <c r="B101" s="27">
        <v>84</v>
      </c>
      <c r="C101" s="28" t="s">
        <v>87</v>
      </c>
      <c r="D101" s="29">
        <v>0</v>
      </c>
      <c r="E101" s="29">
        <v>0</v>
      </c>
      <c r="F101" s="29">
        <v>0</v>
      </c>
      <c r="G101" s="29">
        <v>0</v>
      </c>
      <c r="H101" s="29">
        <v>0</v>
      </c>
      <c r="I101" s="29">
        <v>0</v>
      </c>
      <c r="J101" s="29">
        <v>0</v>
      </c>
      <c r="K101" s="29">
        <v>0</v>
      </c>
      <c r="L101" s="29">
        <v>0</v>
      </c>
      <c r="M101" s="29">
        <v>0</v>
      </c>
      <c r="N101" s="29">
        <v>0</v>
      </c>
      <c r="O101" s="29">
        <v>0</v>
      </c>
      <c r="P101" s="112">
        <v>0</v>
      </c>
    </row>
    <row r="102" spans="1:16" s="2" customFormat="1">
      <c r="A102" s="22">
        <v>310850</v>
      </c>
      <c r="B102" s="23">
        <v>85</v>
      </c>
      <c r="C102" s="24" t="s">
        <v>88</v>
      </c>
      <c r="D102" s="25">
        <v>0</v>
      </c>
      <c r="E102" s="25">
        <v>0</v>
      </c>
      <c r="F102" s="25">
        <v>0</v>
      </c>
      <c r="G102" s="25">
        <v>0</v>
      </c>
      <c r="H102" s="25">
        <v>0</v>
      </c>
      <c r="I102" s="25">
        <v>0</v>
      </c>
      <c r="J102" s="25">
        <v>0</v>
      </c>
      <c r="K102" s="25">
        <v>0</v>
      </c>
      <c r="L102" s="25">
        <v>0</v>
      </c>
      <c r="M102" s="25">
        <v>0</v>
      </c>
      <c r="N102" s="25">
        <v>0</v>
      </c>
      <c r="O102" s="25">
        <v>0</v>
      </c>
      <c r="P102" s="111">
        <v>0</v>
      </c>
    </row>
    <row r="103" spans="1:16" s="2" customFormat="1">
      <c r="A103" s="26">
        <v>310855</v>
      </c>
      <c r="B103" s="27">
        <v>774</v>
      </c>
      <c r="C103" s="28" t="s">
        <v>589</v>
      </c>
      <c r="D103" s="29">
        <v>0</v>
      </c>
      <c r="E103" s="29">
        <v>0</v>
      </c>
      <c r="F103" s="29">
        <v>0</v>
      </c>
      <c r="G103" s="29">
        <v>0</v>
      </c>
      <c r="H103" s="29">
        <v>0</v>
      </c>
      <c r="I103" s="29">
        <v>0</v>
      </c>
      <c r="J103" s="29">
        <v>0</v>
      </c>
      <c r="K103" s="29">
        <v>0</v>
      </c>
      <c r="L103" s="29">
        <v>0</v>
      </c>
      <c r="M103" s="29">
        <v>0</v>
      </c>
      <c r="N103" s="29">
        <v>0</v>
      </c>
      <c r="O103" s="29">
        <v>0</v>
      </c>
      <c r="P103" s="112">
        <v>0</v>
      </c>
    </row>
    <row r="104" spans="1:16" s="2" customFormat="1">
      <c r="A104" s="22">
        <v>310860</v>
      </c>
      <c r="B104" s="23">
        <v>86</v>
      </c>
      <c r="C104" s="24" t="s">
        <v>590</v>
      </c>
      <c r="D104" s="25">
        <v>3802.04</v>
      </c>
      <c r="E104" s="25">
        <v>2644.70945532617</v>
      </c>
      <c r="F104" s="25">
        <v>3079.08</v>
      </c>
      <c r="G104" s="25">
        <v>3533.69</v>
      </c>
      <c r="H104" s="25">
        <v>3873.74</v>
      </c>
      <c r="I104" s="25">
        <v>3372.65</v>
      </c>
      <c r="J104" s="25">
        <v>3311.23</v>
      </c>
      <c r="K104" s="25">
        <v>4225.1499999999996</v>
      </c>
      <c r="L104" s="25">
        <v>3580.8</v>
      </c>
      <c r="M104" s="25">
        <v>4149.12</v>
      </c>
      <c r="N104" s="25">
        <v>3403.81</v>
      </c>
      <c r="O104" s="25">
        <v>4028.73</v>
      </c>
      <c r="P104" s="111">
        <v>43004.749455326171</v>
      </c>
    </row>
    <row r="105" spans="1:16" s="2" customFormat="1">
      <c r="A105" s="26">
        <v>310870</v>
      </c>
      <c r="B105" s="27">
        <v>87</v>
      </c>
      <c r="C105" s="28" t="s">
        <v>591</v>
      </c>
      <c r="D105" s="29">
        <v>0</v>
      </c>
      <c r="E105" s="29">
        <v>0</v>
      </c>
      <c r="F105" s="29">
        <v>0</v>
      </c>
      <c r="G105" s="29">
        <v>0</v>
      </c>
      <c r="H105" s="29">
        <v>0</v>
      </c>
      <c r="I105" s="29">
        <v>0</v>
      </c>
      <c r="J105" s="29">
        <v>0</v>
      </c>
      <c r="K105" s="29">
        <v>0</v>
      </c>
      <c r="L105" s="29">
        <v>0</v>
      </c>
      <c r="M105" s="29">
        <v>0</v>
      </c>
      <c r="N105" s="29">
        <v>0</v>
      </c>
      <c r="O105" s="29">
        <v>0</v>
      </c>
      <c r="P105" s="112">
        <v>0</v>
      </c>
    </row>
    <row r="106" spans="1:16" s="2" customFormat="1">
      <c r="A106" s="22">
        <v>310880</v>
      </c>
      <c r="B106" s="23">
        <v>88</v>
      </c>
      <c r="C106" s="24" t="s">
        <v>592</v>
      </c>
      <c r="D106" s="25">
        <v>0</v>
      </c>
      <c r="E106" s="25">
        <v>0</v>
      </c>
      <c r="F106" s="25">
        <v>0</v>
      </c>
      <c r="G106" s="25">
        <v>0</v>
      </c>
      <c r="H106" s="25">
        <v>0</v>
      </c>
      <c r="I106" s="25">
        <v>0</v>
      </c>
      <c r="J106" s="25">
        <v>0</v>
      </c>
      <c r="K106" s="25">
        <v>0</v>
      </c>
      <c r="L106" s="25">
        <v>0</v>
      </c>
      <c r="M106" s="25">
        <v>0</v>
      </c>
      <c r="N106" s="25">
        <v>0</v>
      </c>
      <c r="O106" s="25">
        <v>0</v>
      </c>
      <c r="P106" s="111">
        <v>0</v>
      </c>
    </row>
    <row r="107" spans="1:16" s="2" customFormat="1">
      <c r="A107" s="26">
        <v>310890</v>
      </c>
      <c r="B107" s="27">
        <v>89</v>
      </c>
      <c r="C107" s="28" t="s">
        <v>593</v>
      </c>
      <c r="D107" s="29">
        <v>0</v>
      </c>
      <c r="E107" s="29">
        <v>0</v>
      </c>
      <c r="F107" s="29">
        <v>0</v>
      </c>
      <c r="G107" s="29">
        <v>0</v>
      </c>
      <c r="H107" s="29">
        <v>0</v>
      </c>
      <c r="I107" s="29">
        <v>0</v>
      </c>
      <c r="J107" s="29">
        <v>0</v>
      </c>
      <c r="K107" s="29">
        <v>0</v>
      </c>
      <c r="L107" s="29">
        <v>0</v>
      </c>
      <c r="M107" s="29">
        <v>0</v>
      </c>
      <c r="N107" s="29">
        <v>0</v>
      </c>
      <c r="O107" s="29">
        <v>0</v>
      </c>
      <c r="P107" s="112">
        <v>0</v>
      </c>
    </row>
    <row r="108" spans="1:16" s="2" customFormat="1">
      <c r="A108" s="22">
        <v>310900</v>
      </c>
      <c r="B108" s="23">
        <v>90</v>
      </c>
      <c r="C108" s="24" t="s">
        <v>89</v>
      </c>
      <c r="D108" s="25">
        <v>0</v>
      </c>
      <c r="E108" s="25">
        <v>0</v>
      </c>
      <c r="F108" s="25">
        <v>0</v>
      </c>
      <c r="G108" s="25">
        <v>0</v>
      </c>
      <c r="H108" s="25">
        <v>0</v>
      </c>
      <c r="I108" s="25">
        <v>0</v>
      </c>
      <c r="J108" s="25">
        <v>0</v>
      </c>
      <c r="K108" s="25">
        <v>0</v>
      </c>
      <c r="L108" s="25">
        <v>0</v>
      </c>
      <c r="M108" s="25">
        <v>0</v>
      </c>
      <c r="N108" s="25">
        <v>0</v>
      </c>
      <c r="O108" s="25">
        <v>0</v>
      </c>
      <c r="P108" s="111">
        <v>0</v>
      </c>
    </row>
    <row r="109" spans="1:16" s="2" customFormat="1">
      <c r="A109" s="26">
        <v>310910</v>
      </c>
      <c r="B109" s="27">
        <v>91</v>
      </c>
      <c r="C109" s="28" t="s">
        <v>594</v>
      </c>
      <c r="D109" s="29">
        <v>0</v>
      </c>
      <c r="E109" s="29">
        <v>0</v>
      </c>
      <c r="F109" s="29">
        <v>0</v>
      </c>
      <c r="G109" s="29">
        <v>0</v>
      </c>
      <c r="H109" s="29">
        <v>0</v>
      </c>
      <c r="I109" s="29">
        <v>0</v>
      </c>
      <c r="J109" s="29">
        <v>0</v>
      </c>
      <c r="K109" s="29">
        <v>0</v>
      </c>
      <c r="L109" s="29">
        <v>0</v>
      </c>
      <c r="M109" s="29">
        <v>0</v>
      </c>
      <c r="N109" s="29">
        <v>0</v>
      </c>
      <c r="O109" s="29">
        <v>0</v>
      </c>
      <c r="P109" s="112">
        <v>0</v>
      </c>
    </row>
    <row r="110" spans="1:16" s="2" customFormat="1">
      <c r="A110" s="22">
        <v>310920</v>
      </c>
      <c r="B110" s="23">
        <v>92</v>
      </c>
      <c r="C110" s="24" t="s">
        <v>595</v>
      </c>
      <c r="D110" s="25">
        <v>195.64</v>
      </c>
      <c r="E110" s="25">
        <v>137.188709204215</v>
      </c>
      <c r="F110" s="25">
        <v>158.44</v>
      </c>
      <c r="G110" s="25">
        <v>181.83</v>
      </c>
      <c r="H110" s="25">
        <v>199.33</v>
      </c>
      <c r="I110" s="25">
        <v>173.54</v>
      </c>
      <c r="J110" s="25">
        <v>170.38</v>
      </c>
      <c r="K110" s="25">
        <v>217.41</v>
      </c>
      <c r="L110" s="25">
        <v>184.26</v>
      </c>
      <c r="M110" s="25">
        <v>213.75</v>
      </c>
      <c r="N110" s="25">
        <v>175.39</v>
      </c>
      <c r="O110" s="25">
        <v>207.59</v>
      </c>
      <c r="P110" s="111">
        <v>2214.7487092042152</v>
      </c>
    </row>
    <row r="111" spans="1:16" s="2" customFormat="1">
      <c r="A111" s="26">
        <v>310925</v>
      </c>
      <c r="B111" s="27">
        <v>775</v>
      </c>
      <c r="C111" s="28" t="s">
        <v>90</v>
      </c>
      <c r="D111" s="29">
        <v>0</v>
      </c>
      <c r="E111" s="29">
        <v>0</v>
      </c>
      <c r="F111" s="29">
        <v>0</v>
      </c>
      <c r="G111" s="29">
        <v>0</v>
      </c>
      <c r="H111" s="29">
        <v>0</v>
      </c>
      <c r="I111" s="29">
        <v>0</v>
      </c>
      <c r="J111" s="29">
        <v>0</v>
      </c>
      <c r="K111" s="29">
        <v>0</v>
      </c>
      <c r="L111" s="29">
        <v>0</v>
      </c>
      <c r="M111" s="29">
        <v>0</v>
      </c>
      <c r="N111" s="29">
        <v>0</v>
      </c>
      <c r="O111" s="29">
        <v>0</v>
      </c>
      <c r="P111" s="112">
        <v>0</v>
      </c>
    </row>
    <row r="112" spans="1:16" s="2" customFormat="1">
      <c r="A112" s="22">
        <v>310930</v>
      </c>
      <c r="B112" s="23">
        <v>93</v>
      </c>
      <c r="C112" s="24" t="s">
        <v>91</v>
      </c>
      <c r="D112" s="25">
        <v>0</v>
      </c>
      <c r="E112" s="25">
        <v>0</v>
      </c>
      <c r="F112" s="25">
        <v>0</v>
      </c>
      <c r="G112" s="25">
        <v>0</v>
      </c>
      <c r="H112" s="25">
        <v>0</v>
      </c>
      <c r="I112" s="25">
        <v>0</v>
      </c>
      <c r="J112" s="25">
        <v>0</v>
      </c>
      <c r="K112" s="25">
        <v>0</v>
      </c>
      <c r="L112" s="25">
        <v>0</v>
      </c>
      <c r="M112" s="25">
        <v>0</v>
      </c>
      <c r="N112" s="25">
        <v>0</v>
      </c>
      <c r="O112" s="25">
        <v>0</v>
      </c>
      <c r="P112" s="111">
        <v>0</v>
      </c>
    </row>
    <row r="113" spans="1:16" s="2" customFormat="1">
      <c r="A113" s="26">
        <v>310940</v>
      </c>
      <c r="B113" s="27">
        <v>94</v>
      </c>
      <c r="C113" s="28" t="s">
        <v>92</v>
      </c>
      <c r="D113" s="29">
        <v>720.75</v>
      </c>
      <c r="E113" s="29">
        <v>503.16691329838102</v>
      </c>
      <c r="F113" s="29">
        <v>583.70000000000005</v>
      </c>
      <c r="G113" s="29">
        <v>669.88</v>
      </c>
      <c r="H113" s="29">
        <v>734.34</v>
      </c>
      <c r="I113" s="29">
        <v>639.35</v>
      </c>
      <c r="J113" s="29">
        <v>627.71</v>
      </c>
      <c r="K113" s="29">
        <v>800.96</v>
      </c>
      <c r="L113" s="29">
        <v>678.81</v>
      </c>
      <c r="M113" s="29">
        <v>787.48</v>
      </c>
      <c r="N113" s="29">
        <v>646.13</v>
      </c>
      <c r="O113" s="29">
        <v>764.76</v>
      </c>
      <c r="P113" s="112">
        <v>8157.0369132983806</v>
      </c>
    </row>
    <row r="114" spans="1:16" s="2" customFormat="1">
      <c r="A114" s="22">
        <v>310945</v>
      </c>
      <c r="B114" s="23">
        <v>776</v>
      </c>
      <c r="C114" s="24" t="s">
        <v>93</v>
      </c>
      <c r="D114" s="25">
        <v>0</v>
      </c>
      <c r="E114" s="25">
        <v>0</v>
      </c>
      <c r="F114" s="25">
        <v>0</v>
      </c>
      <c r="G114" s="25">
        <v>0</v>
      </c>
      <c r="H114" s="25">
        <v>0</v>
      </c>
      <c r="I114" s="25">
        <v>0</v>
      </c>
      <c r="J114" s="25">
        <v>0</v>
      </c>
      <c r="K114" s="25">
        <v>0</v>
      </c>
      <c r="L114" s="25">
        <v>0</v>
      </c>
      <c r="M114" s="25">
        <v>0</v>
      </c>
      <c r="N114" s="25">
        <v>0</v>
      </c>
      <c r="O114" s="25">
        <v>0</v>
      </c>
      <c r="P114" s="111">
        <v>0</v>
      </c>
    </row>
    <row r="115" spans="1:16" s="2" customFormat="1">
      <c r="A115" s="26">
        <v>310950</v>
      </c>
      <c r="B115" s="27">
        <v>95</v>
      </c>
      <c r="C115" s="28" t="s">
        <v>94</v>
      </c>
      <c r="D115" s="29">
        <v>0</v>
      </c>
      <c r="E115" s="29">
        <v>0</v>
      </c>
      <c r="F115" s="29">
        <v>0</v>
      </c>
      <c r="G115" s="29">
        <v>0</v>
      </c>
      <c r="H115" s="29">
        <v>0</v>
      </c>
      <c r="I115" s="29">
        <v>0</v>
      </c>
      <c r="J115" s="29">
        <v>0</v>
      </c>
      <c r="K115" s="29">
        <v>0</v>
      </c>
      <c r="L115" s="29">
        <v>0</v>
      </c>
      <c r="M115" s="29">
        <v>0</v>
      </c>
      <c r="N115" s="29">
        <v>0</v>
      </c>
      <c r="O115" s="29">
        <v>0</v>
      </c>
      <c r="P115" s="112">
        <v>0</v>
      </c>
    </row>
    <row r="116" spans="1:16" s="2" customFormat="1">
      <c r="A116" s="22">
        <v>310960</v>
      </c>
      <c r="B116" s="23">
        <v>96</v>
      </c>
      <c r="C116" s="24" t="s">
        <v>450</v>
      </c>
      <c r="D116" s="25">
        <v>0</v>
      </c>
      <c r="E116" s="25">
        <v>0</v>
      </c>
      <c r="F116" s="25">
        <v>0</v>
      </c>
      <c r="G116" s="25">
        <v>0</v>
      </c>
      <c r="H116" s="25">
        <v>0</v>
      </c>
      <c r="I116" s="25">
        <v>0</v>
      </c>
      <c r="J116" s="25">
        <v>0</v>
      </c>
      <c r="K116" s="25">
        <v>0</v>
      </c>
      <c r="L116" s="25">
        <v>0</v>
      </c>
      <c r="M116" s="25">
        <v>0</v>
      </c>
      <c r="N116" s="25">
        <v>0</v>
      </c>
      <c r="O116" s="25">
        <v>0</v>
      </c>
      <c r="P116" s="111">
        <v>0</v>
      </c>
    </row>
    <row r="117" spans="1:16" s="2" customFormat="1">
      <c r="A117" s="26">
        <v>310970</v>
      </c>
      <c r="B117" s="27">
        <v>97</v>
      </c>
      <c r="C117" s="28" t="s">
        <v>466</v>
      </c>
      <c r="D117" s="29">
        <v>0</v>
      </c>
      <c r="E117" s="29">
        <v>0</v>
      </c>
      <c r="F117" s="29">
        <v>0</v>
      </c>
      <c r="G117" s="29">
        <v>0</v>
      </c>
      <c r="H117" s="29">
        <v>0</v>
      </c>
      <c r="I117" s="29">
        <v>0</v>
      </c>
      <c r="J117" s="29">
        <v>0</v>
      </c>
      <c r="K117" s="29">
        <v>0</v>
      </c>
      <c r="L117" s="29">
        <v>0</v>
      </c>
      <c r="M117" s="29">
        <v>0</v>
      </c>
      <c r="N117" s="29">
        <v>0</v>
      </c>
      <c r="O117" s="29">
        <v>0</v>
      </c>
      <c r="P117" s="112">
        <v>0</v>
      </c>
    </row>
    <row r="118" spans="1:16" s="2" customFormat="1">
      <c r="A118" s="22">
        <v>310980</v>
      </c>
      <c r="B118" s="23">
        <v>98</v>
      </c>
      <c r="C118" s="24" t="s">
        <v>95</v>
      </c>
      <c r="D118" s="25">
        <v>0</v>
      </c>
      <c r="E118" s="25">
        <v>0</v>
      </c>
      <c r="F118" s="25">
        <v>0</v>
      </c>
      <c r="G118" s="25">
        <v>0</v>
      </c>
      <c r="H118" s="25">
        <v>0</v>
      </c>
      <c r="I118" s="25">
        <v>0</v>
      </c>
      <c r="J118" s="25">
        <v>0</v>
      </c>
      <c r="K118" s="25">
        <v>0</v>
      </c>
      <c r="L118" s="25">
        <v>0</v>
      </c>
      <c r="M118" s="25">
        <v>0</v>
      </c>
      <c r="N118" s="25">
        <v>0</v>
      </c>
      <c r="O118" s="25">
        <v>0</v>
      </c>
      <c r="P118" s="111">
        <v>0</v>
      </c>
    </row>
    <row r="119" spans="1:16" s="2" customFormat="1">
      <c r="A119" s="26">
        <v>310990</v>
      </c>
      <c r="B119" s="27">
        <v>99</v>
      </c>
      <c r="C119" s="28" t="s">
        <v>596</v>
      </c>
      <c r="D119" s="29">
        <v>0</v>
      </c>
      <c r="E119" s="29">
        <v>0</v>
      </c>
      <c r="F119" s="29">
        <v>0</v>
      </c>
      <c r="G119" s="29">
        <v>0</v>
      </c>
      <c r="H119" s="29">
        <v>0</v>
      </c>
      <c r="I119" s="29">
        <v>0</v>
      </c>
      <c r="J119" s="29">
        <v>0</v>
      </c>
      <c r="K119" s="29">
        <v>0</v>
      </c>
      <c r="L119" s="29">
        <v>0</v>
      </c>
      <c r="M119" s="29">
        <v>0</v>
      </c>
      <c r="N119" s="29">
        <v>0</v>
      </c>
      <c r="O119" s="29">
        <v>0</v>
      </c>
      <c r="P119" s="112">
        <v>0</v>
      </c>
    </row>
    <row r="120" spans="1:16" s="2" customFormat="1">
      <c r="A120" s="22">
        <v>311000</v>
      </c>
      <c r="B120" s="23">
        <v>100</v>
      </c>
      <c r="C120" s="24" t="s">
        <v>597</v>
      </c>
      <c r="D120" s="25">
        <v>0</v>
      </c>
      <c r="E120" s="25">
        <v>0</v>
      </c>
      <c r="F120" s="25">
        <v>0</v>
      </c>
      <c r="G120" s="25">
        <v>0</v>
      </c>
      <c r="H120" s="25">
        <v>0</v>
      </c>
      <c r="I120" s="25">
        <v>0</v>
      </c>
      <c r="J120" s="25">
        <v>0</v>
      </c>
      <c r="K120" s="25">
        <v>0</v>
      </c>
      <c r="L120" s="25">
        <v>0</v>
      </c>
      <c r="M120" s="25">
        <v>0</v>
      </c>
      <c r="N120" s="25">
        <v>0</v>
      </c>
      <c r="O120" s="25">
        <v>0</v>
      </c>
      <c r="P120" s="111">
        <v>0</v>
      </c>
    </row>
    <row r="121" spans="1:16" s="2" customFormat="1">
      <c r="A121" s="26">
        <v>311010</v>
      </c>
      <c r="B121" s="27">
        <v>101</v>
      </c>
      <c r="C121" s="28" t="s">
        <v>96</v>
      </c>
      <c r="D121" s="29">
        <v>0</v>
      </c>
      <c r="E121" s="29">
        <v>0</v>
      </c>
      <c r="F121" s="29">
        <v>0</v>
      </c>
      <c r="G121" s="29">
        <v>0</v>
      </c>
      <c r="H121" s="29">
        <v>0</v>
      </c>
      <c r="I121" s="29">
        <v>0</v>
      </c>
      <c r="J121" s="29">
        <v>0</v>
      </c>
      <c r="K121" s="29">
        <v>0</v>
      </c>
      <c r="L121" s="29">
        <v>0</v>
      </c>
      <c r="M121" s="29">
        <v>0</v>
      </c>
      <c r="N121" s="29">
        <v>0</v>
      </c>
      <c r="O121" s="29">
        <v>0</v>
      </c>
      <c r="P121" s="112">
        <v>0</v>
      </c>
    </row>
    <row r="122" spans="1:16" s="2" customFormat="1">
      <c r="A122" s="22">
        <v>311020</v>
      </c>
      <c r="B122" s="23">
        <v>102</v>
      </c>
      <c r="C122" s="24" t="s">
        <v>97</v>
      </c>
      <c r="D122" s="25">
        <v>0</v>
      </c>
      <c r="E122" s="25">
        <v>0</v>
      </c>
      <c r="F122" s="25">
        <v>0</v>
      </c>
      <c r="G122" s="25">
        <v>0</v>
      </c>
      <c r="H122" s="25">
        <v>0</v>
      </c>
      <c r="I122" s="25">
        <v>0</v>
      </c>
      <c r="J122" s="25">
        <v>0</v>
      </c>
      <c r="K122" s="25">
        <v>0</v>
      </c>
      <c r="L122" s="25">
        <v>0</v>
      </c>
      <c r="M122" s="25">
        <v>0</v>
      </c>
      <c r="N122" s="25">
        <v>0</v>
      </c>
      <c r="O122" s="25">
        <v>0</v>
      </c>
      <c r="P122" s="111">
        <v>0</v>
      </c>
    </row>
    <row r="123" spans="1:16" s="2" customFormat="1">
      <c r="A123" s="26">
        <v>311030</v>
      </c>
      <c r="B123" s="27">
        <v>103</v>
      </c>
      <c r="C123" s="28" t="s">
        <v>98</v>
      </c>
      <c r="D123" s="29">
        <v>0</v>
      </c>
      <c r="E123" s="29">
        <v>0</v>
      </c>
      <c r="F123" s="29">
        <v>0</v>
      </c>
      <c r="G123" s="29">
        <v>0</v>
      </c>
      <c r="H123" s="29">
        <v>0</v>
      </c>
      <c r="I123" s="29">
        <v>0</v>
      </c>
      <c r="J123" s="29">
        <v>0</v>
      </c>
      <c r="K123" s="29">
        <v>0</v>
      </c>
      <c r="L123" s="29">
        <v>0</v>
      </c>
      <c r="M123" s="29">
        <v>0</v>
      </c>
      <c r="N123" s="29">
        <v>0</v>
      </c>
      <c r="O123" s="29">
        <v>0</v>
      </c>
      <c r="P123" s="112">
        <v>0</v>
      </c>
    </row>
    <row r="124" spans="1:16" s="2" customFormat="1">
      <c r="A124" s="22">
        <v>311040</v>
      </c>
      <c r="B124" s="23">
        <v>104</v>
      </c>
      <c r="C124" s="24" t="s">
        <v>99</v>
      </c>
      <c r="D124" s="25">
        <v>0</v>
      </c>
      <c r="E124" s="25">
        <v>0</v>
      </c>
      <c r="F124" s="25">
        <v>0</v>
      </c>
      <c r="G124" s="25">
        <v>0</v>
      </c>
      <c r="H124" s="25">
        <v>0</v>
      </c>
      <c r="I124" s="25">
        <v>0</v>
      </c>
      <c r="J124" s="25">
        <v>0</v>
      </c>
      <c r="K124" s="25">
        <v>0</v>
      </c>
      <c r="L124" s="25">
        <v>0</v>
      </c>
      <c r="M124" s="25">
        <v>0</v>
      </c>
      <c r="N124" s="25">
        <v>0</v>
      </c>
      <c r="O124" s="25">
        <v>0</v>
      </c>
      <c r="P124" s="111">
        <v>0</v>
      </c>
    </row>
    <row r="125" spans="1:16" s="2" customFormat="1">
      <c r="A125" s="26">
        <v>311050</v>
      </c>
      <c r="B125" s="27">
        <v>105</v>
      </c>
      <c r="C125" s="28" t="s">
        <v>100</v>
      </c>
      <c r="D125" s="29">
        <v>0</v>
      </c>
      <c r="E125" s="29">
        <v>0</v>
      </c>
      <c r="F125" s="29">
        <v>0</v>
      </c>
      <c r="G125" s="29">
        <v>0</v>
      </c>
      <c r="H125" s="29">
        <v>0</v>
      </c>
      <c r="I125" s="29">
        <v>0</v>
      </c>
      <c r="J125" s="29">
        <v>0</v>
      </c>
      <c r="K125" s="29">
        <v>0</v>
      </c>
      <c r="L125" s="29">
        <v>0</v>
      </c>
      <c r="M125" s="29">
        <v>0</v>
      </c>
      <c r="N125" s="29">
        <v>0</v>
      </c>
      <c r="O125" s="29">
        <v>0</v>
      </c>
      <c r="P125" s="112">
        <v>0</v>
      </c>
    </row>
    <row r="126" spans="1:16" s="2" customFormat="1">
      <c r="A126" s="22">
        <v>311060</v>
      </c>
      <c r="B126" s="23">
        <v>106</v>
      </c>
      <c r="C126" s="24" t="s">
        <v>598</v>
      </c>
      <c r="D126" s="25">
        <v>0</v>
      </c>
      <c r="E126" s="25">
        <v>0</v>
      </c>
      <c r="F126" s="25">
        <v>0</v>
      </c>
      <c r="G126" s="25">
        <v>0</v>
      </c>
      <c r="H126" s="25">
        <v>0</v>
      </c>
      <c r="I126" s="25">
        <v>0</v>
      </c>
      <c r="J126" s="25">
        <v>0</v>
      </c>
      <c r="K126" s="25">
        <v>0</v>
      </c>
      <c r="L126" s="25">
        <v>0</v>
      </c>
      <c r="M126" s="25">
        <v>0</v>
      </c>
      <c r="N126" s="25">
        <v>0</v>
      </c>
      <c r="O126" s="25">
        <v>0</v>
      </c>
      <c r="P126" s="111">
        <v>0</v>
      </c>
    </row>
    <row r="127" spans="1:16" s="2" customFormat="1">
      <c r="A127" s="26">
        <v>311070</v>
      </c>
      <c r="B127" s="27">
        <v>107</v>
      </c>
      <c r="C127" s="28" t="s">
        <v>101</v>
      </c>
      <c r="D127" s="29">
        <v>0</v>
      </c>
      <c r="E127" s="29">
        <v>0</v>
      </c>
      <c r="F127" s="29">
        <v>0</v>
      </c>
      <c r="G127" s="29">
        <v>0</v>
      </c>
      <c r="H127" s="29">
        <v>0</v>
      </c>
      <c r="I127" s="29">
        <v>0</v>
      </c>
      <c r="J127" s="29">
        <v>0</v>
      </c>
      <c r="K127" s="29">
        <v>0</v>
      </c>
      <c r="L127" s="29">
        <v>0</v>
      </c>
      <c r="M127" s="29">
        <v>0</v>
      </c>
      <c r="N127" s="29">
        <v>0</v>
      </c>
      <c r="O127" s="29">
        <v>0</v>
      </c>
      <c r="P127" s="112">
        <v>0</v>
      </c>
    </row>
    <row r="128" spans="1:16" s="2" customFormat="1">
      <c r="A128" s="22">
        <v>311080</v>
      </c>
      <c r="B128" s="23">
        <v>108</v>
      </c>
      <c r="C128" s="24" t="s">
        <v>599</v>
      </c>
      <c r="D128" s="25">
        <v>0</v>
      </c>
      <c r="E128" s="25">
        <v>0</v>
      </c>
      <c r="F128" s="25">
        <v>0</v>
      </c>
      <c r="G128" s="25">
        <v>0</v>
      </c>
      <c r="H128" s="25">
        <v>0</v>
      </c>
      <c r="I128" s="25">
        <v>0</v>
      </c>
      <c r="J128" s="25">
        <v>0</v>
      </c>
      <c r="K128" s="25">
        <v>0</v>
      </c>
      <c r="L128" s="25">
        <v>0</v>
      </c>
      <c r="M128" s="25">
        <v>0</v>
      </c>
      <c r="N128" s="25">
        <v>0</v>
      </c>
      <c r="O128" s="25">
        <v>0</v>
      </c>
      <c r="P128" s="111">
        <v>0</v>
      </c>
    </row>
    <row r="129" spans="1:16" s="2" customFormat="1">
      <c r="A129" s="26">
        <v>311090</v>
      </c>
      <c r="B129" s="27">
        <v>109</v>
      </c>
      <c r="C129" s="28" t="s">
        <v>102</v>
      </c>
      <c r="D129" s="29">
        <v>0</v>
      </c>
      <c r="E129" s="29">
        <v>0</v>
      </c>
      <c r="F129" s="29">
        <v>0</v>
      </c>
      <c r="G129" s="29">
        <v>0</v>
      </c>
      <c r="H129" s="29">
        <v>0</v>
      </c>
      <c r="I129" s="29">
        <v>0</v>
      </c>
      <c r="J129" s="29">
        <v>0</v>
      </c>
      <c r="K129" s="29">
        <v>0</v>
      </c>
      <c r="L129" s="29">
        <v>0</v>
      </c>
      <c r="M129" s="29">
        <v>0</v>
      </c>
      <c r="N129" s="29">
        <v>0</v>
      </c>
      <c r="O129" s="29">
        <v>0</v>
      </c>
      <c r="P129" s="112">
        <v>0</v>
      </c>
    </row>
    <row r="130" spans="1:16" s="2" customFormat="1">
      <c r="A130" s="22">
        <v>311100</v>
      </c>
      <c r="B130" s="23">
        <v>110</v>
      </c>
      <c r="C130" s="24" t="s">
        <v>103</v>
      </c>
      <c r="D130" s="25">
        <v>0</v>
      </c>
      <c r="E130" s="25">
        <v>0</v>
      </c>
      <c r="F130" s="25">
        <v>0</v>
      </c>
      <c r="G130" s="25">
        <v>0</v>
      </c>
      <c r="H130" s="25">
        <v>0</v>
      </c>
      <c r="I130" s="25">
        <v>0</v>
      </c>
      <c r="J130" s="25">
        <v>0</v>
      </c>
      <c r="K130" s="25">
        <v>0</v>
      </c>
      <c r="L130" s="25">
        <v>0</v>
      </c>
      <c r="M130" s="25">
        <v>0</v>
      </c>
      <c r="N130" s="25">
        <v>0</v>
      </c>
      <c r="O130" s="25">
        <v>0</v>
      </c>
      <c r="P130" s="111">
        <v>0</v>
      </c>
    </row>
    <row r="131" spans="1:16" s="2" customFormat="1">
      <c r="A131" s="26">
        <v>311110</v>
      </c>
      <c r="B131" s="27">
        <v>111</v>
      </c>
      <c r="C131" s="28" t="s">
        <v>104</v>
      </c>
      <c r="D131" s="29">
        <v>0</v>
      </c>
      <c r="E131" s="29">
        <v>0</v>
      </c>
      <c r="F131" s="29">
        <v>0</v>
      </c>
      <c r="G131" s="29">
        <v>0</v>
      </c>
      <c r="H131" s="29">
        <v>0</v>
      </c>
      <c r="I131" s="29">
        <v>0</v>
      </c>
      <c r="J131" s="29">
        <v>0</v>
      </c>
      <c r="K131" s="29">
        <v>0</v>
      </c>
      <c r="L131" s="29">
        <v>0</v>
      </c>
      <c r="M131" s="29">
        <v>0</v>
      </c>
      <c r="N131" s="29">
        <v>0</v>
      </c>
      <c r="O131" s="29">
        <v>0</v>
      </c>
      <c r="P131" s="112">
        <v>0</v>
      </c>
    </row>
    <row r="132" spans="1:16" s="2" customFormat="1">
      <c r="A132" s="22">
        <v>311115</v>
      </c>
      <c r="B132" s="23">
        <v>777</v>
      </c>
      <c r="C132" s="24" t="s">
        <v>105</v>
      </c>
      <c r="D132" s="25">
        <v>6109.06</v>
      </c>
      <c r="E132" s="25">
        <v>4289.7678836047598</v>
      </c>
      <c r="F132" s="25">
        <v>4945.6000000000004</v>
      </c>
      <c r="G132" s="25">
        <v>5675.78</v>
      </c>
      <c r="H132" s="25">
        <v>6221.96</v>
      </c>
      <c r="I132" s="25">
        <v>5417.11</v>
      </c>
      <c r="J132" s="25">
        <v>5318.47</v>
      </c>
      <c r="K132" s="25">
        <v>6786.39</v>
      </c>
      <c r="L132" s="25">
        <v>5751.44</v>
      </c>
      <c r="M132" s="25">
        <v>6672.17</v>
      </c>
      <c r="N132" s="25">
        <v>5474.57</v>
      </c>
      <c r="O132" s="25">
        <v>6479.68</v>
      </c>
      <c r="P132" s="111">
        <v>69141.997883604752</v>
      </c>
    </row>
    <row r="133" spans="1:16" s="2" customFormat="1">
      <c r="A133" s="26">
        <v>311120</v>
      </c>
      <c r="B133" s="27">
        <v>112</v>
      </c>
      <c r="C133" s="28" t="s">
        <v>106</v>
      </c>
      <c r="D133" s="29">
        <v>0</v>
      </c>
      <c r="E133" s="29">
        <v>0</v>
      </c>
      <c r="F133" s="29">
        <v>0</v>
      </c>
      <c r="G133" s="29">
        <v>0</v>
      </c>
      <c r="H133" s="29">
        <v>0</v>
      </c>
      <c r="I133" s="29">
        <v>0</v>
      </c>
      <c r="J133" s="29">
        <v>0</v>
      </c>
      <c r="K133" s="29">
        <v>0</v>
      </c>
      <c r="L133" s="29">
        <v>0</v>
      </c>
      <c r="M133" s="29">
        <v>0</v>
      </c>
      <c r="N133" s="29">
        <v>0</v>
      </c>
      <c r="O133" s="29">
        <v>0</v>
      </c>
      <c r="P133" s="112">
        <v>0</v>
      </c>
    </row>
    <row r="134" spans="1:16" s="2" customFormat="1">
      <c r="A134" s="22">
        <v>311130</v>
      </c>
      <c r="B134" s="23">
        <v>113</v>
      </c>
      <c r="C134" s="24" t="s">
        <v>502</v>
      </c>
      <c r="D134" s="25">
        <v>0</v>
      </c>
      <c r="E134" s="25">
        <v>0</v>
      </c>
      <c r="F134" s="25">
        <v>0</v>
      </c>
      <c r="G134" s="25">
        <v>0</v>
      </c>
      <c r="H134" s="25">
        <v>0</v>
      </c>
      <c r="I134" s="25">
        <v>0</v>
      </c>
      <c r="J134" s="25">
        <v>0</v>
      </c>
      <c r="K134" s="25">
        <v>0</v>
      </c>
      <c r="L134" s="25">
        <v>0</v>
      </c>
      <c r="M134" s="25">
        <v>0</v>
      </c>
      <c r="N134" s="25">
        <v>0</v>
      </c>
      <c r="O134" s="25">
        <v>0</v>
      </c>
      <c r="P134" s="111">
        <v>0</v>
      </c>
    </row>
    <row r="135" spans="1:16" s="2" customFormat="1">
      <c r="A135" s="26">
        <v>311140</v>
      </c>
      <c r="B135" s="27">
        <v>114</v>
      </c>
      <c r="C135" s="28" t="s">
        <v>107</v>
      </c>
      <c r="D135" s="29">
        <v>0</v>
      </c>
      <c r="E135" s="29">
        <v>0</v>
      </c>
      <c r="F135" s="29">
        <v>0</v>
      </c>
      <c r="G135" s="29">
        <v>0</v>
      </c>
      <c r="H135" s="29">
        <v>0</v>
      </c>
      <c r="I135" s="29">
        <v>0</v>
      </c>
      <c r="J135" s="29">
        <v>0</v>
      </c>
      <c r="K135" s="29">
        <v>0</v>
      </c>
      <c r="L135" s="29">
        <v>0</v>
      </c>
      <c r="M135" s="29">
        <v>0</v>
      </c>
      <c r="N135" s="29">
        <v>0</v>
      </c>
      <c r="O135" s="29">
        <v>0</v>
      </c>
      <c r="P135" s="112">
        <v>0</v>
      </c>
    </row>
    <row r="136" spans="1:16" s="2" customFormat="1">
      <c r="A136" s="22">
        <v>311150</v>
      </c>
      <c r="B136" s="23">
        <v>115</v>
      </c>
      <c r="C136" s="24" t="s">
        <v>108</v>
      </c>
      <c r="D136" s="25">
        <v>0</v>
      </c>
      <c r="E136" s="25">
        <v>0</v>
      </c>
      <c r="F136" s="25">
        <v>0</v>
      </c>
      <c r="G136" s="25">
        <v>0</v>
      </c>
      <c r="H136" s="25">
        <v>0</v>
      </c>
      <c r="I136" s="25">
        <v>0</v>
      </c>
      <c r="J136" s="25">
        <v>0</v>
      </c>
      <c r="K136" s="25">
        <v>0</v>
      </c>
      <c r="L136" s="25">
        <v>0</v>
      </c>
      <c r="M136" s="25">
        <v>0</v>
      </c>
      <c r="N136" s="25">
        <v>0</v>
      </c>
      <c r="O136" s="25">
        <v>0</v>
      </c>
      <c r="P136" s="111">
        <v>0</v>
      </c>
    </row>
    <row r="137" spans="1:16" s="2" customFormat="1">
      <c r="A137" s="26">
        <v>311160</v>
      </c>
      <c r="B137" s="27">
        <v>116</v>
      </c>
      <c r="C137" s="28" t="s">
        <v>109</v>
      </c>
      <c r="D137" s="29">
        <v>0</v>
      </c>
      <c r="E137" s="29">
        <v>0</v>
      </c>
      <c r="F137" s="29">
        <v>0</v>
      </c>
      <c r="G137" s="29">
        <v>0</v>
      </c>
      <c r="H137" s="29">
        <v>0</v>
      </c>
      <c r="I137" s="29">
        <v>0</v>
      </c>
      <c r="J137" s="29">
        <v>0</v>
      </c>
      <c r="K137" s="29">
        <v>0</v>
      </c>
      <c r="L137" s="29">
        <v>0</v>
      </c>
      <c r="M137" s="29">
        <v>0</v>
      </c>
      <c r="N137" s="29">
        <v>0</v>
      </c>
      <c r="O137" s="29">
        <v>0</v>
      </c>
      <c r="P137" s="112">
        <v>0</v>
      </c>
    </row>
    <row r="138" spans="1:16" s="2" customFormat="1">
      <c r="A138" s="22">
        <v>311170</v>
      </c>
      <c r="B138" s="23">
        <v>117</v>
      </c>
      <c r="C138" s="24" t="s">
        <v>600</v>
      </c>
      <c r="D138" s="25">
        <v>0</v>
      </c>
      <c r="E138" s="25">
        <v>0</v>
      </c>
      <c r="F138" s="25">
        <v>0</v>
      </c>
      <c r="G138" s="25">
        <v>0</v>
      </c>
      <c r="H138" s="25">
        <v>0</v>
      </c>
      <c r="I138" s="25">
        <v>0</v>
      </c>
      <c r="J138" s="25">
        <v>0</v>
      </c>
      <c r="K138" s="25">
        <v>0</v>
      </c>
      <c r="L138" s="25">
        <v>0</v>
      </c>
      <c r="M138" s="25">
        <v>0</v>
      </c>
      <c r="N138" s="25">
        <v>0</v>
      </c>
      <c r="O138" s="25">
        <v>0</v>
      </c>
      <c r="P138" s="111">
        <v>0</v>
      </c>
    </row>
    <row r="139" spans="1:16" s="2" customFormat="1">
      <c r="A139" s="26">
        <v>311180</v>
      </c>
      <c r="B139" s="27">
        <v>118</v>
      </c>
      <c r="C139" s="28" t="s">
        <v>601</v>
      </c>
      <c r="D139" s="29">
        <v>0</v>
      </c>
      <c r="E139" s="29">
        <v>0</v>
      </c>
      <c r="F139" s="29">
        <v>0</v>
      </c>
      <c r="G139" s="29">
        <v>0</v>
      </c>
      <c r="H139" s="29">
        <v>0</v>
      </c>
      <c r="I139" s="29">
        <v>0</v>
      </c>
      <c r="J139" s="29">
        <v>0</v>
      </c>
      <c r="K139" s="29">
        <v>0</v>
      </c>
      <c r="L139" s="29">
        <v>0</v>
      </c>
      <c r="M139" s="29">
        <v>0</v>
      </c>
      <c r="N139" s="29">
        <v>0</v>
      </c>
      <c r="O139" s="29">
        <v>0</v>
      </c>
      <c r="P139" s="112">
        <v>0</v>
      </c>
    </row>
    <row r="140" spans="1:16" s="2" customFormat="1">
      <c r="A140" s="22">
        <v>311190</v>
      </c>
      <c r="B140" s="23">
        <v>119</v>
      </c>
      <c r="C140" s="24" t="s">
        <v>110</v>
      </c>
      <c r="D140" s="25">
        <v>0</v>
      </c>
      <c r="E140" s="25">
        <v>0</v>
      </c>
      <c r="F140" s="25">
        <v>0</v>
      </c>
      <c r="G140" s="25">
        <v>0</v>
      </c>
      <c r="H140" s="25">
        <v>0</v>
      </c>
      <c r="I140" s="25">
        <v>0</v>
      </c>
      <c r="J140" s="25">
        <v>0</v>
      </c>
      <c r="K140" s="25">
        <v>0</v>
      </c>
      <c r="L140" s="25">
        <v>0</v>
      </c>
      <c r="M140" s="25">
        <v>0</v>
      </c>
      <c r="N140" s="25">
        <v>0</v>
      </c>
      <c r="O140" s="25">
        <v>0</v>
      </c>
      <c r="P140" s="111">
        <v>0</v>
      </c>
    </row>
    <row r="141" spans="1:16" s="2" customFormat="1">
      <c r="A141" s="26">
        <v>311200</v>
      </c>
      <c r="B141" s="27">
        <v>120</v>
      </c>
      <c r="C141" s="28" t="s">
        <v>111</v>
      </c>
      <c r="D141" s="29">
        <v>0</v>
      </c>
      <c r="E141" s="29">
        <v>0</v>
      </c>
      <c r="F141" s="29">
        <v>0</v>
      </c>
      <c r="G141" s="29">
        <v>0</v>
      </c>
      <c r="H141" s="29">
        <v>0</v>
      </c>
      <c r="I141" s="29">
        <v>0</v>
      </c>
      <c r="J141" s="29">
        <v>0</v>
      </c>
      <c r="K141" s="29">
        <v>0</v>
      </c>
      <c r="L141" s="29">
        <v>0</v>
      </c>
      <c r="M141" s="29">
        <v>0</v>
      </c>
      <c r="N141" s="29">
        <v>0</v>
      </c>
      <c r="O141" s="29">
        <v>0</v>
      </c>
      <c r="P141" s="112">
        <v>0</v>
      </c>
    </row>
    <row r="142" spans="1:16" s="2" customFormat="1">
      <c r="A142" s="22">
        <v>311205</v>
      </c>
      <c r="B142" s="23">
        <v>778</v>
      </c>
      <c r="C142" s="24" t="s">
        <v>112</v>
      </c>
      <c r="D142" s="25">
        <v>0</v>
      </c>
      <c r="E142" s="25">
        <v>0</v>
      </c>
      <c r="F142" s="25">
        <v>0</v>
      </c>
      <c r="G142" s="25">
        <v>0</v>
      </c>
      <c r="H142" s="25">
        <v>0</v>
      </c>
      <c r="I142" s="25">
        <v>0</v>
      </c>
      <c r="J142" s="25">
        <v>0</v>
      </c>
      <c r="K142" s="25">
        <v>0</v>
      </c>
      <c r="L142" s="25">
        <v>0</v>
      </c>
      <c r="M142" s="25">
        <v>0</v>
      </c>
      <c r="N142" s="25">
        <v>0</v>
      </c>
      <c r="O142" s="25">
        <v>0</v>
      </c>
      <c r="P142" s="111">
        <v>0</v>
      </c>
    </row>
    <row r="143" spans="1:16" s="2" customFormat="1">
      <c r="A143" s="26">
        <v>311210</v>
      </c>
      <c r="B143" s="27">
        <v>121</v>
      </c>
      <c r="C143" s="28" t="s">
        <v>602</v>
      </c>
      <c r="D143" s="29">
        <v>0</v>
      </c>
      <c r="E143" s="29">
        <v>0</v>
      </c>
      <c r="F143" s="29">
        <v>0</v>
      </c>
      <c r="G143" s="29">
        <v>0</v>
      </c>
      <c r="H143" s="29">
        <v>0</v>
      </c>
      <c r="I143" s="29">
        <v>0</v>
      </c>
      <c r="J143" s="29">
        <v>0</v>
      </c>
      <c r="K143" s="29">
        <v>0</v>
      </c>
      <c r="L143" s="29">
        <v>0</v>
      </c>
      <c r="M143" s="29">
        <v>0</v>
      </c>
      <c r="N143" s="29">
        <v>0</v>
      </c>
      <c r="O143" s="29">
        <v>0</v>
      </c>
      <c r="P143" s="112">
        <v>0</v>
      </c>
    </row>
    <row r="144" spans="1:16" s="2" customFormat="1">
      <c r="A144" s="22">
        <v>311220</v>
      </c>
      <c r="B144" s="23">
        <v>122</v>
      </c>
      <c r="C144" s="24" t="s">
        <v>113</v>
      </c>
      <c r="D144" s="25">
        <v>0</v>
      </c>
      <c r="E144" s="25">
        <v>0</v>
      </c>
      <c r="F144" s="25">
        <v>0</v>
      </c>
      <c r="G144" s="25">
        <v>0</v>
      </c>
      <c r="H144" s="25">
        <v>0</v>
      </c>
      <c r="I144" s="25">
        <v>0</v>
      </c>
      <c r="J144" s="25">
        <v>0</v>
      </c>
      <c r="K144" s="25">
        <v>0</v>
      </c>
      <c r="L144" s="25">
        <v>0</v>
      </c>
      <c r="M144" s="25">
        <v>0</v>
      </c>
      <c r="N144" s="25">
        <v>0</v>
      </c>
      <c r="O144" s="25">
        <v>0</v>
      </c>
      <c r="P144" s="111">
        <v>0</v>
      </c>
    </row>
    <row r="145" spans="1:16" s="2" customFormat="1">
      <c r="A145" s="26">
        <v>311230</v>
      </c>
      <c r="B145" s="27">
        <v>123</v>
      </c>
      <c r="C145" s="28" t="s">
        <v>114</v>
      </c>
      <c r="D145" s="29">
        <v>1310.52</v>
      </c>
      <c r="E145" s="29">
        <v>914.65408335013296</v>
      </c>
      <c r="F145" s="29">
        <v>1061.33</v>
      </c>
      <c r="G145" s="29">
        <v>1218.03</v>
      </c>
      <c r="H145" s="29">
        <v>1335.24</v>
      </c>
      <c r="I145" s="29">
        <v>1162.52</v>
      </c>
      <c r="J145" s="29">
        <v>1141.3499999999999</v>
      </c>
      <c r="K145" s="29">
        <v>1456.36</v>
      </c>
      <c r="L145" s="29">
        <v>1234.26</v>
      </c>
      <c r="M145" s="29">
        <v>1431.85</v>
      </c>
      <c r="N145" s="29">
        <v>1174.8499999999999</v>
      </c>
      <c r="O145" s="29">
        <v>1390.54</v>
      </c>
      <c r="P145" s="112">
        <v>14831.504083350133</v>
      </c>
    </row>
    <row r="146" spans="1:16" s="2" customFormat="1">
      <c r="A146" s="22">
        <v>311240</v>
      </c>
      <c r="B146" s="23">
        <v>124</v>
      </c>
      <c r="C146" s="24" t="s">
        <v>115</v>
      </c>
      <c r="D146" s="25">
        <v>0</v>
      </c>
      <c r="E146" s="25">
        <v>0</v>
      </c>
      <c r="F146" s="25">
        <v>0</v>
      </c>
      <c r="G146" s="25">
        <v>0</v>
      </c>
      <c r="H146" s="25">
        <v>0</v>
      </c>
      <c r="I146" s="25">
        <v>0</v>
      </c>
      <c r="J146" s="25">
        <v>0</v>
      </c>
      <c r="K146" s="25">
        <v>0</v>
      </c>
      <c r="L146" s="25">
        <v>0</v>
      </c>
      <c r="M146" s="25">
        <v>0</v>
      </c>
      <c r="N146" s="25">
        <v>0</v>
      </c>
      <c r="O146" s="25">
        <v>0</v>
      </c>
      <c r="P146" s="111">
        <v>0</v>
      </c>
    </row>
    <row r="147" spans="1:16" s="2" customFormat="1">
      <c r="A147" s="26">
        <v>311250</v>
      </c>
      <c r="B147" s="27">
        <v>125</v>
      </c>
      <c r="C147" s="28" t="s">
        <v>116</v>
      </c>
      <c r="D147" s="29">
        <v>0</v>
      </c>
      <c r="E147" s="29">
        <v>0</v>
      </c>
      <c r="F147" s="29">
        <v>0</v>
      </c>
      <c r="G147" s="29">
        <v>0</v>
      </c>
      <c r="H147" s="29">
        <v>0</v>
      </c>
      <c r="I147" s="29">
        <v>0</v>
      </c>
      <c r="J147" s="29">
        <v>0</v>
      </c>
      <c r="K147" s="29">
        <v>0</v>
      </c>
      <c r="L147" s="29">
        <v>0</v>
      </c>
      <c r="M147" s="29">
        <v>0</v>
      </c>
      <c r="N147" s="29">
        <v>0</v>
      </c>
      <c r="O147" s="29">
        <v>0</v>
      </c>
      <c r="P147" s="112">
        <v>0</v>
      </c>
    </row>
    <row r="148" spans="1:16" s="2" customFormat="1">
      <c r="A148" s="22">
        <v>311260</v>
      </c>
      <c r="B148" s="23">
        <v>126</v>
      </c>
      <c r="C148" s="24" t="s">
        <v>603</v>
      </c>
      <c r="D148" s="25">
        <v>0</v>
      </c>
      <c r="E148" s="25">
        <v>0</v>
      </c>
      <c r="F148" s="25">
        <v>0</v>
      </c>
      <c r="G148" s="25">
        <v>0</v>
      </c>
      <c r="H148" s="25">
        <v>0</v>
      </c>
      <c r="I148" s="25">
        <v>0</v>
      </c>
      <c r="J148" s="25">
        <v>0</v>
      </c>
      <c r="K148" s="25">
        <v>0</v>
      </c>
      <c r="L148" s="25">
        <v>0</v>
      </c>
      <c r="M148" s="25">
        <v>0</v>
      </c>
      <c r="N148" s="25">
        <v>0</v>
      </c>
      <c r="O148" s="25">
        <v>0</v>
      </c>
      <c r="P148" s="111">
        <v>0</v>
      </c>
    </row>
    <row r="149" spans="1:16" s="2" customFormat="1">
      <c r="A149" s="26">
        <v>311265</v>
      </c>
      <c r="B149" s="27">
        <v>727</v>
      </c>
      <c r="C149" s="28" t="s">
        <v>604</v>
      </c>
      <c r="D149" s="29">
        <v>0</v>
      </c>
      <c r="E149" s="29">
        <v>0</v>
      </c>
      <c r="F149" s="29">
        <v>0</v>
      </c>
      <c r="G149" s="29">
        <v>0</v>
      </c>
      <c r="H149" s="29">
        <v>0</v>
      </c>
      <c r="I149" s="29">
        <v>0</v>
      </c>
      <c r="J149" s="29">
        <v>0</v>
      </c>
      <c r="K149" s="29">
        <v>0</v>
      </c>
      <c r="L149" s="29">
        <v>0</v>
      </c>
      <c r="M149" s="29">
        <v>0</v>
      </c>
      <c r="N149" s="29">
        <v>0</v>
      </c>
      <c r="O149" s="29">
        <v>0</v>
      </c>
      <c r="P149" s="112">
        <v>0</v>
      </c>
    </row>
    <row r="150" spans="1:16" s="2" customFormat="1">
      <c r="A150" s="22">
        <v>311270</v>
      </c>
      <c r="B150" s="23">
        <v>127</v>
      </c>
      <c r="C150" s="24" t="s">
        <v>605</v>
      </c>
      <c r="D150" s="25">
        <v>36003.480000000003</v>
      </c>
      <c r="E150" s="25">
        <v>25143.793259794798</v>
      </c>
      <c r="F150" s="25">
        <v>29131.77</v>
      </c>
      <c r="G150" s="25">
        <v>33389.68</v>
      </c>
      <c r="H150" s="25">
        <v>36592.639999999999</v>
      </c>
      <c r="I150" s="25">
        <v>31859.14</v>
      </c>
      <c r="J150" s="25">
        <v>31250.82</v>
      </c>
      <c r="K150" s="25">
        <v>39870.86</v>
      </c>
      <c r="L150" s="25">
        <v>33790.39</v>
      </c>
      <c r="M150" s="25">
        <v>39199.769999999997</v>
      </c>
      <c r="N150" s="25">
        <v>32163.78</v>
      </c>
      <c r="O150" s="25">
        <v>38068.879999999997</v>
      </c>
      <c r="P150" s="111">
        <v>406465.0032597949</v>
      </c>
    </row>
    <row r="151" spans="1:16" s="2" customFormat="1">
      <c r="A151" s="26">
        <v>311280</v>
      </c>
      <c r="B151" s="27">
        <v>128</v>
      </c>
      <c r="C151" s="28" t="s">
        <v>606</v>
      </c>
      <c r="D151" s="29">
        <v>0</v>
      </c>
      <c r="E151" s="29">
        <v>0</v>
      </c>
      <c r="F151" s="29">
        <v>0</v>
      </c>
      <c r="G151" s="29">
        <v>0</v>
      </c>
      <c r="H151" s="29">
        <v>0</v>
      </c>
      <c r="I151" s="29">
        <v>0</v>
      </c>
      <c r="J151" s="29">
        <v>0</v>
      </c>
      <c r="K151" s="29">
        <v>0</v>
      </c>
      <c r="L151" s="29">
        <v>0</v>
      </c>
      <c r="M151" s="29">
        <v>0</v>
      </c>
      <c r="N151" s="29">
        <v>0</v>
      </c>
      <c r="O151" s="29">
        <v>0</v>
      </c>
      <c r="P151" s="112">
        <v>0</v>
      </c>
    </row>
    <row r="152" spans="1:16" s="2" customFormat="1">
      <c r="A152" s="22">
        <v>311290</v>
      </c>
      <c r="B152" s="23">
        <v>129</v>
      </c>
      <c r="C152" s="24" t="s">
        <v>117</v>
      </c>
      <c r="D152" s="25">
        <v>0</v>
      </c>
      <c r="E152" s="25">
        <v>0</v>
      </c>
      <c r="F152" s="25">
        <v>0</v>
      </c>
      <c r="G152" s="25">
        <v>0</v>
      </c>
      <c r="H152" s="25">
        <v>0</v>
      </c>
      <c r="I152" s="25">
        <v>0</v>
      </c>
      <c r="J152" s="25">
        <v>0</v>
      </c>
      <c r="K152" s="25">
        <v>0</v>
      </c>
      <c r="L152" s="25">
        <v>0</v>
      </c>
      <c r="M152" s="25">
        <v>0</v>
      </c>
      <c r="N152" s="25">
        <v>0</v>
      </c>
      <c r="O152" s="25">
        <v>0</v>
      </c>
      <c r="P152" s="111">
        <v>0</v>
      </c>
    </row>
    <row r="153" spans="1:16" s="2" customFormat="1">
      <c r="A153" s="26">
        <v>311300</v>
      </c>
      <c r="B153" s="27">
        <v>130</v>
      </c>
      <c r="C153" s="28" t="s">
        <v>607</v>
      </c>
      <c r="D153" s="29">
        <v>5434.92</v>
      </c>
      <c r="E153" s="29">
        <v>3816.3176078604602</v>
      </c>
      <c r="F153" s="29">
        <v>4401.4399999999996</v>
      </c>
      <c r="G153" s="29">
        <v>5051.28</v>
      </c>
      <c r="H153" s="29">
        <v>5537.37</v>
      </c>
      <c r="I153" s="29">
        <v>4821.07</v>
      </c>
      <c r="J153" s="29">
        <v>4733.29</v>
      </c>
      <c r="K153" s="29">
        <v>6039.69</v>
      </c>
      <c r="L153" s="29">
        <v>5118.62</v>
      </c>
      <c r="M153" s="29">
        <v>5937.63</v>
      </c>
      <c r="N153" s="29">
        <v>4871.83</v>
      </c>
      <c r="O153" s="29">
        <v>5766.27</v>
      </c>
      <c r="P153" s="112">
        <v>61529.727607860463</v>
      </c>
    </row>
    <row r="154" spans="1:16" s="2" customFormat="1">
      <c r="A154" s="22">
        <v>311310</v>
      </c>
      <c r="B154" s="23">
        <v>131</v>
      </c>
      <c r="C154" s="24" t="s">
        <v>608</v>
      </c>
      <c r="D154" s="25">
        <v>0</v>
      </c>
      <c r="E154" s="25">
        <v>0</v>
      </c>
      <c r="F154" s="25">
        <v>0</v>
      </c>
      <c r="G154" s="25">
        <v>0</v>
      </c>
      <c r="H154" s="25">
        <v>0</v>
      </c>
      <c r="I154" s="25">
        <v>0</v>
      </c>
      <c r="J154" s="25">
        <v>0</v>
      </c>
      <c r="K154" s="25">
        <v>0</v>
      </c>
      <c r="L154" s="25">
        <v>0</v>
      </c>
      <c r="M154" s="25">
        <v>0</v>
      </c>
      <c r="N154" s="25">
        <v>0</v>
      </c>
      <c r="O154" s="25">
        <v>0</v>
      </c>
      <c r="P154" s="111">
        <v>0</v>
      </c>
    </row>
    <row r="155" spans="1:16" s="2" customFormat="1">
      <c r="A155" s="26">
        <v>311320</v>
      </c>
      <c r="B155" s="27">
        <v>132</v>
      </c>
      <c r="C155" s="28" t="s">
        <v>609</v>
      </c>
      <c r="D155" s="29">
        <v>0</v>
      </c>
      <c r="E155" s="29">
        <v>0</v>
      </c>
      <c r="F155" s="29">
        <v>0</v>
      </c>
      <c r="G155" s="29">
        <v>0</v>
      </c>
      <c r="H155" s="29">
        <v>0</v>
      </c>
      <c r="I155" s="29">
        <v>0</v>
      </c>
      <c r="J155" s="29">
        <v>0</v>
      </c>
      <c r="K155" s="29">
        <v>0</v>
      </c>
      <c r="L155" s="29">
        <v>0</v>
      </c>
      <c r="M155" s="29">
        <v>0</v>
      </c>
      <c r="N155" s="29">
        <v>0</v>
      </c>
      <c r="O155" s="29">
        <v>0</v>
      </c>
      <c r="P155" s="112">
        <v>0</v>
      </c>
    </row>
    <row r="156" spans="1:16" s="2" customFormat="1">
      <c r="A156" s="22">
        <v>311330</v>
      </c>
      <c r="B156" s="23">
        <v>133</v>
      </c>
      <c r="C156" s="24" t="s">
        <v>118</v>
      </c>
      <c r="D156" s="25">
        <v>0</v>
      </c>
      <c r="E156" s="25">
        <v>0</v>
      </c>
      <c r="F156" s="25">
        <v>0</v>
      </c>
      <c r="G156" s="25">
        <v>0</v>
      </c>
      <c r="H156" s="25">
        <v>0</v>
      </c>
      <c r="I156" s="25">
        <v>0</v>
      </c>
      <c r="J156" s="25">
        <v>0</v>
      </c>
      <c r="K156" s="25">
        <v>0</v>
      </c>
      <c r="L156" s="25">
        <v>0</v>
      </c>
      <c r="M156" s="25">
        <v>0</v>
      </c>
      <c r="N156" s="25">
        <v>0</v>
      </c>
      <c r="O156" s="25">
        <v>0</v>
      </c>
      <c r="P156" s="111">
        <v>0</v>
      </c>
    </row>
    <row r="157" spans="1:16" s="2" customFormat="1">
      <c r="A157" s="26">
        <v>311340</v>
      </c>
      <c r="B157" s="27">
        <v>134</v>
      </c>
      <c r="C157" s="28" t="s">
        <v>119</v>
      </c>
      <c r="D157" s="29">
        <v>0</v>
      </c>
      <c r="E157" s="29">
        <v>0</v>
      </c>
      <c r="F157" s="29">
        <v>0</v>
      </c>
      <c r="G157" s="29">
        <v>0</v>
      </c>
      <c r="H157" s="29">
        <v>0</v>
      </c>
      <c r="I157" s="29">
        <v>0</v>
      </c>
      <c r="J157" s="29">
        <v>0</v>
      </c>
      <c r="K157" s="29">
        <v>0</v>
      </c>
      <c r="L157" s="29">
        <v>0</v>
      </c>
      <c r="M157" s="29">
        <v>0</v>
      </c>
      <c r="N157" s="29">
        <v>0</v>
      </c>
      <c r="O157" s="29">
        <v>0</v>
      </c>
      <c r="P157" s="112">
        <v>0</v>
      </c>
    </row>
    <row r="158" spans="1:16" s="2" customFormat="1">
      <c r="A158" s="22">
        <v>311350</v>
      </c>
      <c r="B158" s="23">
        <v>135</v>
      </c>
      <c r="C158" s="24" t="s">
        <v>120</v>
      </c>
      <c r="D158" s="25">
        <v>0</v>
      </c>
      <c r="E158" s="25">
        <v>0</v>
      </c>
      <c r="F158" s="25">
        <v>0</v>
      </c>
      <c r="G158" s="25">
        <v>0</v>
      </c>
      <c r="H158" s="25">
        <v>0</v>
      </c>
      <c r="I158" s="25">
        <v>0</v>
      </c>
      <c r="J158" s="25">
        <v>0</v>
      </c>
      <c r="K158" s="25">
        <v>0</v>
      </c>
      <c r="L158" s="25">
        <v>0</v>
      </c>
      <c r="M158" s="25">
        <v>0</v>
      </c>
      <c r="N158" s="25">
        <v>0</v>
      </c>
      <c r="O158" s="25">
        <v>0</v>
      </c>
      <c r="P158" s="111">
        <v>0</v>
      </c>
    </row>
    <row r="159" spans="1:16" s="2" customFormat="1">
      <c r="A159" s="26">
        <v>311360</v>
      </c>
      <c r="B159" s="27">
        <v>136</v>
      </c>
      <c r="C159" s="28" t="s">
        <v>610</v>
      </c>
      <c r="D159" s="29">
        <v>0</v>
      </c>
      <c r="E159" s="29">
        <v>0</v>
      </c>
      <c r="F159" s="29">
        <v>0</v>
      </c>
      <c r="G159" s="29">
        <v>0</v>
      </c>
      <c r="H159" s="29">
        <v>0</v>
      </c>
      <c r="I159" s="29">
        <v>0</v>
      </c>
      <c r="J159" s="29">
        <v>0</v>
      </c>
      <c r="K159" s="29">
        <v>0</v>
      </c>
      <c r="L159" s="29">
        <v>0</v>
      </c>
      <c r="M159" s="29">
        <v>0</v>
      </c>
      <c r="N159" s="29">
        <v>0</v>
      </c>
      <c r="O159" s="29">
        <v>0</v>
      </c>
      <c r="P159" s="112">
        <v>0</v>
      </c>
    </row>
    <row r="160" spans="1:16" s="2" customFormat="1">
      <c r="A160" s="22">
        <v>311370</v>
      </c>
      <c r="B160" s="23">
        <v>137</v>
      </c>
      <c r="C160" s="24" t="s">
        <v>121</v>
      </c>
      <c r="D160" s="25">
        <v>0</v>
      </c>
      <c r="E160" s="25">
        <v>0</v>
      </c>
      <c r="F160" s="25">
        <v>0</v>
      </c>
      <c r="G160" s="25">
        <v>0</v>
      </c>
      <c r="H160" s="25">
        <v>0</v>
      </c>
      <c r="I160" s="25">
        <v>0</v>
      </c>
      <c r="J160" s="25">
        <v>0</v>
      </c>
      <c r="K160" s="25">
        <v>0</v>
      </c>
      <c r="L160" s="25">
        <v>0</v>
      </c>
      <c r="M160" s="25">
        <v>0</v>
      </c>
      <c r="N160" s="25">
        <v>0</v>
      </c>
      <c r="O160" s="25">
        <v>0</v>
      </c>
      <c r="P160" s="111">
        <v>0</v>
      </c>
    </row>
    <row r="161" spans="1:16" s="2" customFormat="1">
      <c r="A161" s="26">
        <v>311380</v>
      </c>
      <c r="B161" s="27">
        <v>138</v>
      </c>
      <c r="C161" s="28" t="s">
        <v>611</v>
      </c>
      <c r="D161" s="29">
        <v>0</v>
      </c>
      <c r="E161" s="29">
        <v>0</v>
      </c>
      <c r="F161" s="29">
        <v>0</v>
      </c>
      <c r="G161" s="29">
        <v>0</v>
      </c>
      <c r="H161" s="29">
        <v>0</v>
      </c>
      <c r="I161" s="29">
        <v>0</v>
      </c>
      <c r="J161" s="29">
        <v>0</v>
      </c>
      <c r="K161" s="29">
        <v>0</v>
      </c>
      <c r="L161" s="29">
        <v>0</v>
      </c>
      <c r="M161" s="29">
        <v>0</v>
      </c>
      <c r="N161" s="29">
        <v>0</v>
      </c>
      <c r="O161" s="29">
        <v>0</v>
      </c>
      <c r="P161" s="112">
        <v>0</v>
      </c>
    </row>
    <row r="162" spans="1:16" s="2" customFormat="1">
      <c r="A162" s="22">
        <v>311390</v>
      </c>
      <c r="B162" s="23">
        <v>139</v>
      </c>
      <c r="C162" s="24" t="s">
        <v>451</v>
      </c>
      <c r="D162" s="25">
        <v>0</v>
      </c>
      <c r="E162" s="25">
        <v>0</v>
      </c>
      <c r="F162" s="25">
        <v>0</v>
      </c>
      <c r="G162" s="25">
        <v>0</v>
      </c>
      <c r="H162" s="25">
        <v>0</v>
      </c>
      <c r="I162" s="25">
        <v>0</v>
      </c>
      <c r="J162" s="25">
        <v>0</v>
      </c>
      <c r="K162" s="25">
        <v>0</v>
      </c>
      <c r="L162" s="25">
        <v>0</v>
      </c>
      <c r="M162" s="25">
        <v>0</v>
      </c>
      <c r="N162" s="25">
        <v>0</v>
      </c>
      <c r="O162" s="25">
        <v>0</v>
      </c>
      <c r="P162" s="111">
        <v>0</v>
      </c>
    </row>
    <row r="163" spans="1:16" s="2" customFormat="1">
      <c r="A163" s="26">
        <v>311400</v>
      </c>
      <c r="B163" s="27">
        <v>140</v>
      </c>
      <c r="C163" s="28" t="s">
        <v>452</v>
      </c>
      <c r="D163" s="29">
        <v>0</v>
      </c>
      <c r="E163" s="29">
        <v>0</v>
      </c>
      <c r="F163" s="29">
        <v>0</v>
      </c>
      <c r="G163" s="29">
        <v>0</v>
      </c>
      <c r="H163" s="29">
        <v>0</v>
      </c>
      <c r="I163" s="29">
        <v>0</v>
      </c>
      <c r="J163" s="29">
        <v>0</v>
      </c>
      <c r="K163" s="29">
        <v>0</v>
      </c>
      <c r="L163" s="29">
        <v>0</v>
      </c>
      <c r="M163" s="29">
        <v>0</v>
      </c>
      <c r="N163" s="29">
        <v>0</v>
      </c>
      <c r="O163" s="29">
        <v>0</v>
      </c>
      <c r="P163" s="112">
        <v>0</v>
      </c>
    </row>
    <row r="164" spans="1:16" s="2" customFormat="1">
      <c r="A164" s="22">
        <v>311410</v>
      </c>
      <c r="B164" s="23">
        <v>141</v>
      </c>
      <c r="C164" s="24" t="s">
        <v>467</v>
      </c>
      <c r="D164" s="25">
        <v>0</v>
      </c>
      <c r="E164" s="25">
        <v>0</v>
      </c>
      <c r="F164" s="25">
        <v>0</v>
      </c>
      <c r="G164" s="25">
        <v>0</v>
      </c>
      <c r="H164" s="25">
        <v>0</v>
      </c>
      <c r="I164" s="25">
        <v>0</v>
      </c>
      <c r="J164" s="25">
        <v>0</v>
      </c>
      <c r="K164" s="25">
        <v>0</v>
      </c>
      <c r="L164" s="25">
        <v>0</v>
      </c>
      <c r="M164" s="25">
        <v>0</v>
      </c>
      <c r="N164" s="25">
        <v>0</v>
      </c>
      <c r="O164" s="25">
        <v>0</v>
      </c>
      <c r="P164" s="111">
        <v>0</v>
      </c>
    </row>
    <row r="165" spans="1:16" s="2" customFormat="1">
      <c r="A165" s="26">
        <v>311420</v>
      </c>
      <c r="B165" s="27">
        <v>142</v>
      </c>
      <c r="C165" s="28" t="s">
        <v>503</v>
      </c>
      <c r="D165" s="29">
        <v>0</v>
      </c>
      <c r="E165" s="29">
        <v>0</v>
      </c>
      <c r="F165" s="29">
        <v>0</v>
      </c>
      <c r="G165" s="29">
        <v>0</v>
      </c>
      <c r="H165" s="29">
        <v>0</v>
      </c>
      <c r="I165" s="29">
        <v>0</v>
      </c>
      <c r="J165" s="29">
        <v>0</v>
      </c>
      <c r="K165" s="29">
        <v>0</v>
      </c>
      <c r="L165" s="29">
        <v>0</v>
      </c>
      <c r="M165" s="29">
        <v>0</v>
      </c>
      <c r="N165" s="29">
        <v>0</v>
      </c>
      <c r="O165" s="29">
        <v>0</v>
      </c>
      <c r="P165" s="112">
        <v>0</v>
      </c>
    </row>
    <row r="166" spans="1:16" s="2" customFormat="1">
      <c r="A166" s="22">
        <v>311430</v>
      </c>
      <c r="B166" s="23">
        <v>143</v>
      </c>
      <c r="C166" s="24" t="s">
        <v>612</v>
      </c>
      <c r="D166" s="25">
        <v>0</v>
      </c>
      <c r="E166" s="25">
        <v>0</v>
      </c>
      <c r="F166" s="25">
        <v>0</v>
      </c>
      <c r="G166" s="25">
        <v>0</v>
      </c>
      <c r="H166" s="25">
        <v>0</v>
      </c>
      <c r="I166" s="25">
        <v>0</v>
      </c>
      <c r="J166" s="25">
        <v>0</v>
      </c>
      <c r="K166" s="25">
        <v>0</v>
      </c>
      <c r="L166" s="25">
        <v>0</v>
      </c>
      <c r="M166" s="25">
        <v>0</v>
      </c>
      <c r="N166" s="25">
        <v>0</v>
      </c>
      <c r="O166" s="25">
        <v>0</v>
      </c>
      <c r="P166" s="111">
        <v>0</v>
      </c>
    </row>
    <row r="167" spans="1:16" s="2" customFormat="1">
      <c r="A167" s="26">
        <v>311440</v>
      </c>
      <c r="B167" s="27">
        <v>144</v>
      </c>
      <c r="C167" s="28" t="s">
        <v>504</v>
      </c>
      <c r="D167" s="29">
        <v>0</v>
      </c>
      <c r="E167" s="29">
        <v>0</v>
      </c>
      <c r="F167" s="29">
        <v>0</v>
      </c>
      <c r="G167" s="29">
        <v>0</v>
      </c>
      <c r="H167" s="29">
        <v>0</v>
      </c>
      <c r="I167" s="29">
        <v>0</v>
      </c>
      <c r="J167" s="29">
        <v>0</v>
      </c>
      <c r="K167" s="29">
        <v>0</v>
      </c>
      <c r="L167" s="29">
        <v>0</v>
      </c>
      <c r="M167" s="29">
        <v>0</v>
      </c>
      <c r="N167" s="29">
        <v>0</v>
      </c>
      <c r="O167" s="29">
        <v>0</v>
      </c>
      <c r="P167" s="112">
        <v>0</v>
      </c>
    </row>
    <row r="168" spans="1:16" s="2" customFormat="1">
      <c r="A168" s="22">
        <v>311450</v>
      </c>
      <c r="B168" s="23">
        <v>145</v>
      </c>
      <c r="C168" s="24" t="s">
        <v>613</v>
      </c>
      <c r="D168" s="25">
        <v>0</v>
      </c>
      <c r="E168" s="25">
        <v>0</v>
      </c>
      <c r="F168" s="25">
        <v>0</v>
      </c>
      <c r="G168" s="25">
        <v>0</v>
      </c>
      <c r="H168" s="25">
        <v>0</v>
      </c>
      <c r="I168" s="25">
        <v>0</v>
      </c>
      <c r="J168" s="25">
        <v>0</v>
      </c>
      <c r="K168" s="25">
        <v>0</v>
      </c>
      <c r="L168" s="25">
        <v>0</v>
      </c>
      <c r="M168" s="25">
        <v>0</v>
      </c>
      <c r="N168" s="25">
        <v>0</v>
      </c>
      <c r="O168" s="25">
        <v>0</v>
      </c>
      <c r="P168" s="111">
        <v>0</v>
      </c>
    </row>
    <row r="169" spans="1:16" s="2" customFormat="1">
      <c r="A169" s="26">
        <v>311455</v>
      </c>
      <c r="B169" s="27">
        <v>728</v>
      </c>
      <c r="C169" s="28" t="s">
        <v>122</v>
      </c>
      <c r="D169" s="29">
        <v>0</v>
      </c>
      <c r="E169" s="29">
        <v>0</v>
      </c>
      <c r="F169" s="29">
        <v>0</v>
      </c>
      <c r="G169" s="29">
        <v>0</v>
      </c>
      <c r="H169" s="29">
        <v>0</v>
      </c>
      <c r="I169" s="29">
        <v>0</v>
      </c>
      <c r="J169" s="29">
        <v>0</v>
      </c>
      <c r="K169" s="29">
        <v>0</v>
      </c>
      <c r="L169" s="29">
        <v>0</v>
      </c>
      <c r="M169" s="29">
        <v>0</v>
      </c>
      <c r="N169" s="29">
        <v>0</v>
      </c>
      <c r="O169" s="29">
        <v>0</v>
      </c>
      <c r="P169" s="112">
        <v>0</v>
      </c>
    </row>
    <row r="170" spans="1:16" s="2" customFormat="1">
      <c r="A170" s="22">
        <v>311460</v>
      </c>
      <c r="B170" s="23">
        <v>146</v>
      </c>
      <c r="C170" s="24" t="s">
        <v>123</v>
      </c>
      <c r="D170" s="25">
        <v>0</v>
      </c>
      <c r="E170" s="25">
        <v>0</v>
      </c>
      <c r="F170" s="25">
        <v>0</v>
      </c>
      <c r="G170" s="25">
        <v>0</v>
      </c>
      <c r="H170" s="25">
        <v>0</v>
      </c>
      <c r="I170" s="25">
        <v>0</v>
      </c>
      <c r="J170" s="25">
        <v>0</v>
      </c>
      <c r="K170" s="25">
        <v>0</v>
      </c>
      <c r="L170" s="25">
        <v>0</v>
      </c>
      <c r="M170" s="25">
        <v>0</v>
      </c>
      <c r="N170" s="25">
        <v>0</v>
      </c>
      <c r="O170" s="25">
        <v>0</v>
      </c>
      <c r="P170" s="111">
        <v>0</v>
      </c>
    </row>
    <row r="171" spans="1:16" s="2" customFormat="1">
      <c r="A171" s="26">
        <v>311470</v>
      </c>
      <c r="B171" s="27">
        <v>147</v>
      </c>
      <c r="C171" s="28" t="s">
        <v>614</v>
      </c>
      <c r="D171" s="29">
        <v>0</v>
      </c>
      <c r="E171" s="29">
        <v>0</v>
      </c>
      <c r="F171" s="29">
        <v>0</v>
      </c>
      <c r="G171" s="29">
        <v>0</v>
      </c>
      <c r="H171" s="29">
        <v>0</v>
      </c>
      <c r="I171" s="29">
        <v>0</v>
      </c>
      <c r="J171" s="29">
        <v>0</v>
      </c>
      <c r="K171" s="29">
        <v>0</v>
      </c>
      <c r="L171" s="29">
        <v>0</v>
      </c>
      <c r="M171" s="29">
        <v>0</v>
      </c>
      <c r="N171" s="29">
        <v>0</v>
      </c>
      <c r="O171" s="29">
        <v>0</v>
      </c>
      <c r="P171" s="112">
        <v>0</v>
      </c>
    </row>
    <row r="172" spans="1:16" s="2" customFormat="1">
      <c r="A172" s="22">
        <v>311480</v>
      </c>
      <c r="B172" s="23">
        <v>148</v>
      </c>
      <c r="C172" s="24" t="s">
        <v>124</v>
      </c>
      <c r="D172" s="25">
        <v>0</v>
      </c>
      <c r="E172" s="25">
        <v>0</v>
      </c>
      <c r="F172" s="25">
        <v>0</v>
      </c>
      <c r="G172" s="25">
        <v>0</v>
      </c>
      <c r="H172" s="25">
        <v>0</v>
      </c>
      <c r="I172" s="25">
        <v>0</v>
      </c>
      <c r="J172" s="25">
        <v>0</v>
      </c>
      <c r="K172" s="25">
        <v>0</v>
      </c>
      <c r="L172" s="25">
        <v>0</v>
      </c>
      <c r="M172" s="25">
        <v>0</v>
      </c>
      <c r="N172" s="25">
        <v>0</v>
      </c>
      <c r="O172" s="25">
        <v>0</v>
      </c>
      <c r="P172" s="111">
        <v>0</v>
      </c>
    </row>
    <row r="173" spans="1:16" s="2" customFormat="1">
      <c r="A173" s="26">
        <v>311490</v>
      </c>
      <c r="B173" s="27">
        <v>149</v>
      </c>
      <c r="C173" s="28" t="s">
        <v>125</v>
      </c>
      <c r="D173" s="29">
        <v>0</v>
      </c>
      <c r="E173" s="29">
        <v>0</v>
      </c>
      <c r="F173" s="29">
        <v>0</v>
      </c>
      <c r="G173" s="29">
        <v>0</v>
      </c>
      <c r="H173" s="29">
        <v>0</v>
      </c>
      <c r="I173" s="29">
        <v>0</v>
      </c>
      <c r="J173" s="29">
        <v>0</v>
      </c>
      <c r="K173" s="29">
        <v>0</v>
      </c>
      <c r="L173" s="29">
        <v>0</v>
      </c>
      <c r="M173" s="29">
        <v>0</v>
      </c>
      <c r="N173" s="29">
        <v>0</v>
      </c>
      <c r="O173" s="29">
        <v>0</v>
      </c>
      <c r="P173" s="112">
        <v>0</v>
      </c>
    </row>
    <row r="174" spans="1:16" s="2" customFormat="1">
      <c r="A174" s="22">
        <v>311500</v>
      </c>
      <c r="B174" s="23">
        <v>150</v>
      </c>
      <c r="C174" s="24" t="s">
        <v>126</v>
      </c>
      <c r="D174" s="25">
        <v>0</v>
      </c>
      <c r="E174" s="25">
        <v>0</v>
      </c>
      <c r="F174" s="25">
        <v>0</v>
      </c>
      <c r="G174" s="25">
        <v>0</v>
      </c>
      <c r="H174" s="25">
        <v>0</v>
      </c>
      <c r="I174" s="25">
        <v>0</v>
      </c>
      <c r="J174" s="25">
        <v>0</v>
      </c>
      <c r="K174" s="25">
        <v>0</v>
      </c>
      <c r="L174" s="25">
        <v>0</v>
      </c>
      <c r="M174" s="25">
        <v>0</v>
      </c>
      <c r="N174" s="25">
        <v>0</v>
      </c>
      <c r="O174" s="25">
        <v>0</v>
      </c>
      <c r="P174" s="111">
        <v>0</v>
      </c>
    </row>
    <row r="175" spans="1:16" s="2" customFormat="1">
      <c r="A175" s="26">
        <v>311510</v>
      </c>
      <c r="B175" s="27">
        <v>151</v>
      </c>
      <c r="C175" s="28" t="s">
        <v>615</v>
      </c>
      <c r="D175" s="29">
        <v>0</v>
      </c>
      <c r="E175" s="29">
        <v>0</v>
      </c>
      <c r="F175" s="29">
        <v>0</v>
      </c>
      <c r="G175" s="29">
        <v>0</v>
      </c>
      <c r="H175" s="29">
        <v>0</v>
      </c>
      <c r="I175" s="29">
        <v>0</v>
      </c>
      <c r="J175" s="29">
        <v>0</v>
      </c>
      <c r="K175" s="29">
        <v>0</v>
      </c>
      <c r="L175" s="29">
        <v>0</v>
      </c>
      <c r="M175" s="29">
        <v>0</v>
      </c>
      <c r="N175" s="29">
        <v>0</v>
      </c>
      <c r="O175" s="29">
        <v>0</v>
      </c>
      <c r="P175" s="112">
        <v>0</v>
      </c>
    </row>
    <row r="176" spans="1:16" s="2" customFormat="1">
      <c r="A176" s="22">
        <v>311520</v>
      </c>
      <c r="B176" s="23">
        <v>152</v>
      </c>
      <c r="C176" s="24" t="s">
        <v>616</v>
      </c>
      <c r="D176" s="25">
        <v>0</v>
      </c>
      <c r="E176" s="25">
        <v>0</v>
      </c>
      <c r="F176" s="25">
        <v>0</v>
      </c>
      <c r="G176" s="25">
        <v>0</v>
      </c>
      <c r="H176" s="25">
        <v>0</v>
      </c>
      <c r="I176" s="25">
        <v>0</v>
      </c>
      <c r="J176" s="25">
        <v>0</v>
      </c>
      <c r="K176" s="25">
        <v>0</v>
      </c>
      <c r="L176" s="25">
        <v>0</v>
      </c>
      <c r="M176" s="25">
        <v>0</v>
      </c>
      <c r="N176" s="25">
        <v>0</v>
      </c>
      <c r="O176" s="25">
        <v>0</v>
      </c>
      <c r="P176" s="111">
        <v>0</v>
      </c>
    </row>
    <row r="177" spans="1:16" s="2" customFormat="1">
      <c r="A177" s="26">
        <v>311530</v>
      </c>
      <c r="B177" s="27">
        <v>153</v>
      </c>
      <c r="C177" s="28" t="s">
        <v>127</v>
      </c>
      <c r="D177" s="29">
        <v>0</v>
      </c>
      <c r="E177" s="29">
        <v>0</v>
      </c>
      <c r="F177" s="29">
        <v>0</v>
      </c>
      <c r="G177" s="29">
        <v>0</v>
      </c>
      <c r="H177" s="29">
        <v>0</v>
      </c>
      <c r="I177" s="29">
        <v>0</v>
      </c>
      <c r="J177" s="29">
        <v>0</v>
      </c>
      <c r="K177" s="29">
        <v>0</v>
      </c>
      <c r="L177" s="29">
        <v>0</v>
      </c>
      <c r="M177" s="29">
        <v>0</v>
      </c>
      <c r="N177" s="29">
        <v>0</v>
      </c>
      <c r="O177" s="29">
        <v>0</v>
      </c>
      <c r="P177" s="112">
        <v>0</v>
      </c>
    </row>
    <row r="178" spans="1:16" s="2" customFormat="1">
      <c r="A178" s="22">
        <v>311535</v>
      </c>
      <c r="B178" s="23">
        <v>779</v>
      </c>
      <c r="C178" s="24" t="s">
        <v>128</v>
      </c>
      <c r="D178" s="25">
        <v>0</v>
      </c>
      <c r="E178" s="25">
        <v>0</v>
      </c>
      <c r="F178" s="25">
        <v>0</v>
      </c>
      <c r="G178" s="25">
        <v>0</v>
      </c>
      <c r="H178" s="25">
        <v>0</v>
      </c>
      <c r="I178" s="25">
        <v>0</v>
      </c>
      <c r="J178" s="25">
        <v>0</v>
      </c>
      <c r="K178" s="25">
        <v>0</v>
      </c>
      <c r="L178" s="25">
        <v>0</v>
      </c>
      <c r="M178" s="25">
        <v>0</v>
      </c>
      <c r="N178" s="25">
        <v>0</v>
      </c>
      <c r="O178" s="25">
        <v>0</v>
      </c>
      <c r="P178" s="111">
        <v>0</v>
      </c>
    </row>
    <row r="179" spans="1:16" s="2" customFormat="1">
      <c r="A179" s="26">
        <v>311540</v>
      </c>
      <c r="B179" s="27">
        <v>154</v>
      </c>
      <c r="C179" s="28" t="s">
        <v>617</v>
      </c>
      <c r="D179" s="29">
        <v>0</v>
      </c>
      <c r="E179" s="29">
        <v>0</v>
      </c>
      <c r="F179" s="29">
        <v>0</v>
      </c>
      <c r="G179" s="29">
        <v>0</v>
      </c>
      <c r="H179" s="29">
        <v>0</v>
      </c>
      <c r="I179" s="29">
        <v>0</v>
      </c>
      <c r="J179" s="29">
        <v>0</v>
      </c>
      <c r="K179" s="29">
        <v>0</v>
      </c>
      <c r="L179" s="29">
        <v>0</v>
      </c>
      <c r="M179" s="29">
        <v>0</v>
      </c>
      <c r="N179" s="29">
        <v>0</v>
      </c>
      <c r="O179" s="29">
        <v>0</v>
      </c>
      <c r="P179" s="112">
        <v>0</v>
      </c>
    </row>
    <row r="180" spans="1:16" s="2" customFormat="1">
      <c r="A180" s="22">
        <v>311545</v>
      </c>
      <c r="B180" s="23">
        <v>729</v>
      </c>
      <c r="C180" s="24" t="s">
        <v>129</v>
      </c>
      <c r="D180" s="25">
        <v>0</v>
      </c>
      <c r="E180" s="25">
        <v>0</v>
      </c>
      <c r="F180" s="25">
        <v>0</v>
      </c>
      <c r="G180" s="25">
        <v>0</v>
      </c>
      <c r="H180" s="25">
        <v>0</v>
      </c>
      <c r="I180" s="25">
        <v>0</v>
      </c>
      <c r="J180" s="25">
        <v>0</v>
      </c>
      <c r="K180" s="25">
        <v>0</v>
      </c>
      <c r="L180" s="25">
        <v>0</v>
      </c>
      <c r="M180" s="25">
        <v>0</v>
      </c>
      <c r="N180" s="25">
        <v>0</v>
      </c>
      <c r="O180" s="25">
        <v>0</v>
      </c>
      <c r="P180" s="111">
        <v>0</v>
      </c>
    </row>
    <row r="181" spans="1:16" s="2" customFormat="1">
      <c r="A181" s="26">
        <v>311547</v>
      </c>
      <c r="B181" s="27">
        <v>780</v>
      </c>
      <c r="C181" s="28" t="s">
        <v>130</v>
      </c>
      <c r="D181" s="29">
        <v>26367.48</v>
      </c>
      <c r="E181" s="29">
        <v>18552.348046925501</v>
      </c>
      <c r="F181" s="29">
        <v>21351.3</v>
      </c>
      <c r="G181" s="29">
        <v>24503.67</v>
      </c>
      <c r="H181" s="29">
        <v>26861.68</v>
      </c>
      <c r="I181" s="29">
        <v>23386.94</v>
      </c>
      <c r="J181" s="29">
        <v>22853.49</v>
      </c>
      <c r="K181" s="29">
        <v>29140.85</v>
      </c>
      <c r="L181" s="29">
        <v>24696.75</v>
      </c>
      <c r="M181" s="29">
        <v>28576.39</v>
      </c>
      <c r="N181" s="29">
        <v>23438.34</v>
      </c>
      <c r="O181" s="29">
        <v>27741.49</v>
      </c>
      <c r="P181" s="112">
        <v>297470.72804692551</v>
      </c>
    </row>
    <row r="182" spans="1:16" s="2" customFormat="1">
      <c r="A182" s="22">
        <v>311550</v>
      </c>
      <c r="B182" s="23">
        <v>155</v>
      </c>
      <c r="C182" s="24" t="s">
        <v>131</v>
      </c>
      <c r="D182" s="25">
        <v>0</v>
      </c>
      <c r="E182" s="25">
        <v>0</v>
      </c>
      <c r="F182" s="25">
        <v>0</v>
      </c>
      <c r="G182" s="25">
        <v>0</v>
      </c>
      <c r="H182" s="25">
        <v>0</v>
      </c>
      <c r="I182" s="25">
        <v>0</v>
      </c>
      <c r="J182" s="25">
        <v>0</v>
      </c>
      <c r="K182" s="25">
        <v>0</v>
      </c>
      <c r="L182" s="25">
        <v>0</v>
      </c>
      <c r="M182" s="25">
        <v>0</v>
      </c>
      <c r="N182" s="25">
        <v>0</v>
      </c>
      <c r="O182" s="25">
        <v>0</v>
      </c>
      <c r="P182" s="111">
        <v>0</v>
      </c>
    </row>
    <row r="183" spans="1:16" s="2" customFormat="1">
      <c r="A183" s="26">
        <v>311560</v>
      </c>
      <c r="B183" s="27">
        <v>156</v>
      </c>
      <c r="C183" s="28" t="s">
        <v>618</v>
      </c>
      <c r="D183" s="29">
        <v>0</v>
      </c>
      <c r="E183" s="29">
        <v>0</v>
      </c>
      <c r="F183" s="29">
        <v>0</v>
      </c>
      <c r="G183" s="29">
        <v>0</v>
      </c>
      <c r="H183" s="29">
        <v>0</v>
      </c>
      <c r="I183" s="29">
        <v>0</v>
      </c>
      <c r="J183" s="29">
        <v>0</v>
      </c>
      <c r="K183" s="29">
        <v>0</v>
      </c>
      <c r="L183" s="29">
        <v>0</v>
      </c>
      <c r="M183" s="29">
        <v>0</v>
      </c>
      <c r="N183" s="29">
        <v>0</v>
      </c>
      <c r="O183" s="29">
        <v>0</v>
      </c>
      <c r="P183" s="112">
        <v>0</v>
      </c>
    </row>
    <row r="184" spans="1:16" s="2" customFormat="1">
      <c r="A184" s="22">
        <v>311570</v>
      </c>
      <c r="B184" s="23">
        <v>157</v>
      </c>
      <c r="C184" s="24" t="s">
        <v>468</v>
      </c>
      <c r="D184" s="25">
        <v>0</v>
      </c>
      <c r="E184" s="25">
        <v>0</v>
      </c>
      <c r="F184" s="25">
        <v>0</v>
      </c>
      <c r="G184" s="25">
        <v>0</v>
      </c>
      <c r="H184" s="25">
        <v>0</v>
      </c>
      <c r="I184" s="25">
        <v>0</v>
      </c>
      <c r="J184" s="25">
        <v>0</v>
      </c>
      <c r="K184" s="25">
        <v>0</v>
      </c>
      <c r="L184" s="25">
        <v>0</v>
      </c>
      <c r="M184" s="25">
        <v>0</v>
      </c>
      <c r="N184" s="25">
        <v>0</v>
      </c>
      <c r="O184" s="25">
        <v>0</v>
      </c>
      <c r="P184" s="111">
        <v>0</v>
      </c>
    </row>
    <row r="185" spans="1:16" s="2" customFormat="1">
      <c r="A185" s="26">
        <v>311580</v>
      </c>
      <c r="B185" s="27">
        <v>158</v>
      </c>
      <c r="C185" s="28" t="s">
        <v>132</v>
      </c>
      <c r="D185" s="29">
        <v>0</v>
      </c>
      <c r="E185" s="29">
        <v>0</v>
      </c>
      <c r="F185" s="29">
        <v>0</v>
      </c>
      <c r="G185" s="29">
        <v>0</v>
      </c>
      <c r="H185" s="29">
        <v>0</v>
      </c>
      <c r="I185" s="29">
        <v>0</v>
      </c>
      <c r="J185" s="29">
        <v>0</v>
      </c>
      <c r="K185" s="29">
        <v>0</v>
      </c>
      <c r="L185" s="29">
        <v>0</v>
      </c>
      <c r="M185" s="29">
        <v>0</v>
      </c>
      <c r="N185" s="29">
        <v>0</v>
      </c>
      <c r="O185" s="29">
        <v>0</v>
      </c>
      <c r="P185" s="112">
        <v>0</v>
      </c>
    </row>
    <row r="186" spans="1:16" s="2" customFormat="1">
      <c r="A186" s="22">
        <v>311590</v>
      </c>
      <c r="B186" s="23">
        <v>159</v>
      </c>
      <c r="C186" s="24" t="s">
        <v>619</v>
      </c>
      <c r="D186" s="25">
        <v>0</v>
      </c>
      <c r="E186" s="25">
        <v>0</v>
      </c>
      <c r="F186" s="25">
        <v>0</v>
      </c>
      <c r="G186" s="25">
        <v>0</v>
      </c>
      <c r="H186" s="25">
        <v>0</v>
      </c>
      <c r="I186" s="25">
        <v>0</v>
      </c>
      <c r="J186" s="25">
        <v>0</v>
      </c>
      <c r="K186" s="25">
        <v>0</v>
      </c>
      <c r="L186" s="25">
        <v>0</v>
      </c>
      <c r="M186" s="25">
        <v>0</v>
      </c>
      <c r="N186" s="25">
        <v>0</v>
      </c>
      <c r="O186" s="25">
        <v>0</v>
      </c>
      <c r="P186" s="111">
        <v>0</v>
      </c>
    </row>
    <row r="187" spans="1:16" s="2" customFormat="1">
      <c r="A187" s="26">
        <v>311600</v>
      </c>
      <c r="B187" s="27">
        <v>160</v>
      </c>
      <c r="C187" s="28" t="s">
        <v>620</v>
      </c>
      <c r="D187" s="29">
        <v>0</v>
      </c>
      <c r="E187" s="29">
        <v>0</v>
      </c>
      <c r="F187" s="29">
        <v>0</v>
      </c>
      <c r="G187" s="29">
        <v>0</v>
      </c>
      <c r="H187" s="29">
        <v>0</v>
      </c>
      <c r="I187" s="29">
        <v>0</v>
      </c>
      <c r="J187" s="29">
        <v>0</v>
      </c>
      <c r="K187" s="29">
        <v>0</v>
      </c>
      <c r="L187" s="29">
        <v>0</v>
      </c>
      <c r="M187" s="29">
        <v>0</v>
      </c>
      <c r="N187" s="29">
        <v>0</v>
      </c>
      <c r="O187" s="29">
        <v>0</v>
      </c>
      <c r="P187" s="112">
        <v>0</v>
      </c>
    </row>
    <row r="188" spans="1:16" s="2" customFormat="1">
      <c r="A188" s="22">
        <v>311610</v>
      </c>
      <c r="B188" s="23">
        <v>161</v>
      </c>
      <c r="C188" s="24" t="s">
        <v>505</v>
      </c>
      <c r="D188" s="25">
        <v>21814.14</v>
      </c>
      <c r="E188" s="25">
        <v>15273.9463353013</v>
      </c>
      <c r="F188" s="25">
        <v>17665.150000000001</v>
      </c>
      <c r="G188" s="25">
        <v>20273.29</v>
      </c>
      <c r="H188" s="25">
        <v>22224.2</v>
      </c>
      <c r="I188" s="25">
        <v>19349.349999999999</v>
      </c>
      <c r="J188" s="25">
        <v>18996.48</v>
      </c>
      <c r="K188" s="25">
        <v>24239.49</v>
      </c>
      <c r="L188" s="25">
        <v>20542.86</v>
      </c>
      <c r="M188" s="25">
        <v>23831.5</v>
      </c>
      <c r="N188" s="25">
        <v>19553.97</v>
      </c>
      <c r="O188" s="25">
        <v>23143.97</v>
      </c>
      <c r="P188" s="111">
        <v>246908.34633530129</v>
      </c>
    </row>
    <row r="189" spans="1:16" s="2" customFormat="1">
      <c r="A189" s="26">
        <v>311615</v>
      </c>
      <c r="B189" s="27">
        <v>781</v>
      </c>
      <c r="C189" s="28" t="s">
        <v>621</v>
      </c>
      <c r="D189" s="29">
        <v>7.25</v>
      </c>
      <c r="E189" s="29">
        <v>5.0684311649440197</v>
      </c>
      <c r="F189" s="29">
        <v>5.87</v>
      </c>
      <c r="G189" s="29">
        <v>6.74</v>
      </c>
      <c r="H189" s="29">
        <v>7.39</v>
      </c>
      <c r="I189" s="29">
        <v>6.43</v>
      </c>
      <c r="J189" s="29">
        <v>6.32</v>
      </c>
      <c r="K189" s="29">
        <v>8.06</v>
      </c>
      <c r="L189" s="29">
        <v>6.83</v>
      </c>
      <c r="M189" s="29">
        <v>7.93</v>
      </c>
      <c r="N189" s="29">
        <v>6.5</v>
      </c>
      <c r="O189" s="29">
        <v>7.7</v>
      </c>
      <c r="P189" s="112">
        <v>82.088431164944026</v>
      </c>
    </row>
    <row r="190" spans="1:16" s="2" customFormat="1">
      <c r="A190" s="22">
        <v>311620</v>
      </c>
      <c r="B190" s="23">
        <v>162</v>
      </c>
      <c r="C190" s="24" t="s">
        <v>133</v>
      </c>
      <c r="D190" s="25">
        <v>0</v>
      </c>
      <c r="E190" s="25">
        <v>0</v>
      </c>
      <c r="F190" s="25">
        <v>0</v>
      </c>
      <c r="G190" s="25">
        <v>0</v>
      </c>
      <c r="H190" s="25">
        <v>0</v>
      </c>
      <c r="I190" s="25">
        <v>0</v>
      </c>
      <c r="J190" s="25">
        <v>0</v>
      </c>
      <c r="K190" s="25">
        <v>0</v>
      </c>
      <c r="L190" s="25">
        <v>0</v>
      </c>
      <c r="M190" s="25">
        <v>0</v>
      </c>
      <c r="N190" s="25">
        <v>0</v>
      </c>
      <c r="O190" s="25">
        <v>0</v>
      </c>
      <c r="P190" s="111">
        <v>0</v>
      </c>
    </row>
    <row r="191" spans="1:16" s="2" customFormat="1">
      <c r="A191" s="26">
        <v>311630</v>
      </c>
      <c r="B191" s="27">
        <v>163</v>
      </c>
      <c r="C191" s="28" t="s">
        <v>622</v>
      </c>
      <c r="D191" s="29">
        <v>0</v>
      </c>
      <c r="E191" s="29">
        <v>0</v>
      </c>
      <c r="F191" s="29">
        <v>0</v>
      </c>
      <c r="G191" s="29">
        <v>0</v>
      </c>
      <c r="H191" s="29">
        <v>0</v>
      </c>
      <c r="I191" s="29">
        <v>0</v>
      </c>
      <c r="J191" s="29">
        <v>0</v>
      </c>
      <c r="K191" s="29">
        <v>0</v>
      </c>
      <c r="L191" s="29">
        <v>0</v>
      </c>
      <c r="M191" s="29">
        <v>0</v>
      </c>
      <c r="N191" s="29">
        <v>0</v>
      </c>
      <c r="O191" s="29">
        <v>0</v>
      </c>
      <c r="P191" s="112">
        <v>0</v>
      </c>
    </row>
    <row r="192" spans="1:16" s="2" customFormat="1">
      <c r="A192" s="22">
        <v>311640</v>
      </c>
      <c r="B192" s="23">
        <v>164</v>
      </c>
      <c r="C192" s="24" t="s">
        <v>134</v>
      </c>
      <c r="D192" s="25">
        <v>0</v>
      </c>
      <c r="E192" s="25">
        <v>0</v>
      </c>
      <c r="F192" s="25">
        <v>0</v>
      </c>
      <c r="G192" s="25">
        <v>0</v>
      </c>
      <c r="H192" s="25">
        <v>0</v>
      </c>
      <c r="I192" s="25">
        <v>0</v>
      </c>
      <c r="J192" s="25">
        <v>0</v>
      </c>
      <c r="K192" s="25">
        <v>0</v>
      </c>
      <c r="L192" s="25">
        <v>0</v>
      </c>
      <c r="M192" s="25">
        <v>0</v>
      </c>
      <c r="N192" s="25">
        <v>0</v>
      </c>
      <c r="O192" s="25">
        <v>0</v>
      </c>
      <c r="P192" s="111">
        <v>0</v>
      </c>
    </row>
    <row r="193" spans="1:16" s="2" customFormat="1">
      <c r="A193" s="26">
        <v>311650</v>
      </c>
      <c r="B193" s="27">
        <v>165</v>
      </c>
      <c r="C193" s="28" t="s">
        <v>623</v>
      </c>
      <c r="D193" s="29">
        <v>285.42</v>
      </c>
      <c r="E193" s="29">
        <v>199.65414415974399</v>
      </c>
      <c r="F193" s="29">
        <v>230.52</v>
      </c>
      <c r="G193" s="29">
        <v>264.56</v>
      </c>
      <c r="H193" s="29">
        <v>290.01</v>
      </c>
      <c r="I193" s="29">
        <v>252.5</v>
      </c>
      <c r="J193" s="29">
        <v>247.9</v>
      </c>
      <c r="K193" s="29">
        <v>316.32</v>
      </c>
      <c r="L193" s="29">
        <v>268.08</v>
      </c>
      <c r="M193" s="29">
        <v>311</v>
      </c>
      <c r="N193" s="29">
        <v>255.18</v>
      </c>
      <c r="O193" s="29">
        <v>302.02999999999997</v>
      </c>
      <c r="P193" s="112">
        <v>3223.1741441597442</v>
      </c>
    </row>
    <row r="194" spans="1:16" s="2" customFormat="1">
      <c r="A194" s="22">
        <v>311660</v>
      </c>
      <c r="B194" s="23">
        <v>166</v>
      </c>
      <c r="C194" s="24" t="s">
        <v>624</v>
      </c>
      <c r="D194" s="25">
        <v>0</v>
      </c>
      <c r="E194" s="25">
        <v>0</v>
      </c>
      <c r="F194" s="25">
        <v>0</v>
      </c>
      <c r="G194" s="25">
        <v>0</v>
      </c>
      <c r="H194" s="25">
        <v>0</v>
      </c>
      <c r="I194" s="25">
        <v>0</v>
      </c>
      <c r="J194" s="25">
        <v>0</v>
      </c>
      <c r="K194" s="25">
        <v>0</v>
      </c>
      <c r="L194" s="25">
        <v>0</v>
      </c>
      <c r="M194" s="25">
        <v>0</v>
      </c>
      <c r="N194" s="25">
        <v>0</v>
      </c>
      <c r="O194" s="25">
        <v>0</v>
      </c>
      <c r="P194" s="111">
        <v>0</v>
      </c>
    </row>
    <row r="195" spans="1:16" s="2" customFormat="1">
      <c r="A195" s="26">
        <v>311670</v>
      </c>
      <c r="B195" s="27">
        <v>167</v>
      </c>
      <c r="C195" s="28" t="s">
        <v>135</v>
      </c>
      <c r="D195" s="29">
        <v>0</v>
      </c>
      <c r="E195" s="29">
        <v>0</v>
      </c>
      <c r="F195" s="29">
        <v>0</v>
      </c>
      <c r="G195" s="29">
        <v>0</v>
      </c>
      <c r="H195" s="29">
        <v>0</v>
      </c>
      <c r="I195" s="29">
        <v>0</v>
      </c>
      <c r="J195" s="29">
        <v>0</v>
      </c>
      <c r="K195" s="29">
        <v>0</v>
      </c>
      <c r="L195" s="29">
        <v>0</v>
      </c>
      <c r="M195" s="29">
        <v>0</v>
      </c>
      <c r="N195" s="29">
        <v>0</v>
      </c>
      <c r="O195" s="29">
        <v>0</v>
      </c>
      <c r="P195" s="112">
        <v>0</v>
      </c>
    </row>
    <row r="196" spans="1:16" s="2" customFormat="1">
      <c r="A196" s="22">
        <v>311680</v>
      </c>
      <c r="B196" s="23">
        <v>168</v>
      </c>
      <c r="C196" s="24" t="s">
        <v>136</v>
      </c>
      <c r="D196" s="25">
        <v>0</v>
      </c>
      <c r="E196" s="25">
        <v>0</v>
      </c>
      <c r="F196" s="25">
        <v>0</v>
      </c>
      <c r="G196" s="25">
        <v>0</v>
      </c>
      <c r="H196" s="25">
        <v>0</v>
      </c>
      <c r="I196" s="25">
        <v>0</v>
      </c>
      <c r="J196" s="25">
        <v>0</v>
      </c>
      <c r="K196" s="25">
        <v>0</v>
      </c>
      <c r="L196" s="25">
        <v>0</v>
      </c>
      <c r="M196" s="25">
        <v>0</v>
      </c>
      <c r="N196" s="25">
        <v>0</v>
      </c>
      <c r="O196" s="25">
        <v>0</v>
      </c>
      <c r="P196" s="111">
        <v>0</v>
      </c>
    </row>
    <row r="197" spans="1:16" s="2" customFormat="1">
      <c r="A197" s="26">
        <v>311690</v>
      </c>
      <c r="B197" s="27">
        <v>169</v>
      </c>
      <c r="C197" s="28" t="s">
        <v>137</v>
      </c>
      <c r="D197" s="29">
        <v>0</v>
      </c>
      <c r="E197" s="29">
        <v>0</v>
      </c>
      <c r="F197" s="29">
        <v>0</v>
      </c>
      <c r="G197" s="29">
        <v>0</v>
      </c>
      <c r="H197" s="29">
        <v>0</v>
      </c>
      <c r="I197" s="29">
        <v>0</v>
      </c>
      <c r="J197" s="29">
        <v>0</v>
      </c>
      <c r="K197" s="29">
        <v>0</v>
      </c>
      <c r="L197" s="29">
        <v>0</v>
      </c>
      <c r="M197" s="29">
        <v>0</v>
      </c>
      <c r="N197" s="29">
        <v>0</v>
      </c>
      <c r="O197" s="29">
        <v>0</v>
      </c>
      <c r="P197" s="112">
        <v>0</v>
      </c>
    </row>
    <row r="198" spans="1:16" s="2" customFormat="1">
      <c r="A198" s="22">
        <v>311700</v>
      </c>
      <c r="B198" s="23">
        <v>170</v>
      </c>
      <c r="C198" s="24" t="s">
        <v>138</v>
      </c>
      <c r="D198" s="25">
        <v>20224.57</v>
      </c>
      <c r="E198" s="25">
        <v>14222.197423035899</v>
      </c>
      <c r="F198" s="25">
        <v>16376.89</v>
      </c>
      <c r="G198" s="25">
        <v>18794.830000000002</v>
      </c>
      <c r="H198" s="25">
        <v>20603.47</v>
      </c>
      <c r="I198" s="25">
        <v>17938.27</v>
      </c>
      <c r="J198" s="25">
        <v>17611.63</v>
      </c>
      <c r="K198" s="25">
        <v>22472.52</v>
      </c>
      <c r="L198" s="25">
        <v>19045.37</v>
      </c>
      <c r="M198" s="25">
        <v>22090.63</v>
      </c>
      <c r="N198" s="25">
        <v>18125.14</v>
      </c>
      <c r="O198" s="25">
        <v>21452.81</v>
      </c>
      <c r="P198" s="111">
        <v>228958.32742303592</v>
      </c>
    </row>
    <row r="199" spans="1:16" s="2" customFormat="1">
      <c r="A199" s="26">
        <v>311710</v>
      </c>
      <c r="B199" s="27">
        <v>171</v>
      </c>
      <c r="C199" s="28" t="s">
        <v>625</v>
      </c>
      <c r="D199" s="29">
        <v>0</v>
      </c>
      <c r="E199" s="29">
        <v>0</v>
      </c>
      <c r="F199" s="29">
        <v>0</v>
      </c>
      <c r="G199" s="29">
        <v>0</v>
      </c>
      <c r="H199" s="29">
        <v>0</v>
      </c>
      <c r="I199" s="29">
        <v>0</v>
      </c>
      <c r="J199" s="29">
        <v>0</v>
      </c>
      <c r="K199" s="29">
        <v>0</v>
      </c>
      <c r="L199" s="29">
        <v>0</v>
      </c>
      <c r="M199" s="29">
        <v>0</v>
      </c>
      <c r="N199" s="29">
        <v>0</v>
      </c>
      <c r="O199" s="29">
        <v>0</v>
      </c>
      <c r="P199" s="112">
        <v>0</v>
      </c>
    </row>
    <row r="200" spans="1:16" s="2" customFormat="1">
      <c r="A200" s="22">
        <v>311720</v>
      </c>
      <c r="B200" s="23">
        <v>173</v>
      </c>
      <c r="C200" s="24" t="s">
        <v>626</v>
      </c>
      <c r="D200" s="25">
        <v>0</v>
      </c>
      <c r="E200" s="25">
        <v>0</v>
      </c>
      <c r="F200" s="25">
        <v>0</v>
      </c>
      <c r="G200" s="25">
        <v>0</v>
      </c>
      <c r="H200" s="25">
        <v>0</v>
      </c>
      <c r="I200" s="25">
        <v>0</v>
      </c>
      <c r="J200" s="25">
        <v>0</v>
      </c>
      <c r="K200" s="25">
        <v>0</v>
      </c>
      <c r="L200" s="25">
        <v>0</v>
      </c>
      <c r="M200" s="25">
        <v>0</v>
      </c>
      <c r="N200" s="25">
        <v>0</v>
      </c>
      <c r="O200" s="25">
        <v>0</v>
      </c>
      <c r="P200" s="111">
        <v>0</v>
      </c>
    </row>
    <row r="201" spans="1:16" s="2" customFormat="1">
      <c r="A201" s="26">
        <v>311730</v>
      </c>
      <c r="B201" s="27">
        <v>172</v>
      </c>
      <c r="C201" s="28" t="s">
        <v>627</v>
      </c>
      <c r="D201" s="29">
        <v>0</v>
      </c>
      <c r="E201" s="29">
        <v>0</v>
      </c>
      <c r="F201" s="29">
        <v>0</v>
      </c>
      <c r="G201" s="29">
        <v>0</v>
      </c>
      <c r="H201" s="29">
        <v>0</v>
      </c>
      <c r="I201" s="29">
        <v>0</v>
      </c>
      <c r="J201" s="29">
        <v>0</v>
      </c>
      <c r="K201" s="29">
        <v>0</v>
      </c>
      <c r="L201" s="29">
        <v>0</v>
      </c>
      <c r="M201" s="29">
        <v>0</v>
      </c>
      <c r="N201" s="29">
        <v>0</v>
      </c>
      <c r="O201" s="29">
        <v>0</v>
      </c>
      <c r="P201" s="112">
        <v>0</v>
      </c>
    </row>
    <row r="202" spans="1:16" s="2" customFormat="1">
      <c r="A202" s="22">
        <v>311740</v>
      </c>
      <c r="B202" s="23">
        <v>174</v>
      </c>
      <c r="C202" s="24" t="s">
        <v>628</v>
      </c>
      <c r="D202" s="25">
        <v>0</v>
      </c>
      <c r="E202" s="25">
        <v>0</v>
      </c>
      <c r="F202" s="25">
        <v>0</v>
      </c>
      <c r="G202" s="25">
        <v>0</v>
      </c>
      <c r="H202" s="25">
        <v>0</v>
      </c>
      <c r="I202" s="25">
        <v>0</v>
      </c>
      <c r="J202" s="25">
        <v>0</v>
      </c>
      <c r="K202" s="25">
        <v>0</v>
      </c>
      <c r="L202" s="25">
        <v>0</v>
      </c>
      <c r="M202" s="25">
        <v>0</v>
      </c>
      <c r="N202" s="25">
        <v>0</v>
      </c>
      <c r="O202" s="25">
        <v>0</v>
      </c>
      <c r="P202" s="111">
        <v>0</v>
      </c>
    </row>
    <row r="203" spans="1:16" s="2" customFormat="1">
      <c r="A203" s="26">
        <v>311750</v>
      </c>
      <c r="B203" s="27">
        <v>175</v>
      </c>
      <c r="C203" s="28" t="s">
        <v>629</v>
      </c>
      <c r="D203" s="29">
        <v>0</v>
      </c>
      <c r="E203" s="29">
        <v>0</v>
      </c>
      <c r="F203" s="29">
        <v>0</v>
      </c>
      <c r="G203" s="29">
        <v>0</v>
      </c>
      <c r="H203" s="29">
        <v>0</v>
      </c>
      <c r="I203" s="29">
        <v>0</v>
      </c>
      <c r="J203" s="29">
        <v>0</v>
      </c>
      <c r="K203" s="29">
        <v>0</v>
      </c>
      <c r="L203" s="29">
        <v>0</v>
      </c>
      <c r="M203" s="29">
        <v>0</v>
      </c>
      <c r="N203" s="29">
        <v>0</v>
      </c>
      <c r="O203" s="29">
        <v>0</v>
      </c>
      <c r="P203" s="112">
        <v>0</v>
      </c>
    </row>
    <row r="204" spans="1:16" s="2" customFormat="1">
      <c r="A204" s="22">
        <v>311760</v>
      </c>
      <c r="B204" s="23">
        <v>176</v>
      </c>
      <c r="C204" s="24" t="s">
        <v>630</v>
      </c>
      <c r="D204" s="25">
        <v>0</v>
      </c>
      <c r="E204" s="25">
        <v>0</v>
      </c>
      <c r="F204" s="25">
        <v>0</v>
      </c>
      <c r="G204" s="25">
        <v>0</v>
      </c>
      <c r="H204" s="25">
        <v>0</v>
      </c>
      <c r="I204" s="25">
        <v>0</v>
      </c>
      <c r="J204" s="25">
        <v>0</v>
      </c>
      <c r="K204" s="25">
        <v>0</v>
      </c>
      <c r="L204" s="25">
        <v>0</v>
      </c>
      <c r="M204" s="25">
        <v>0</v>
      </c>
      <c r="N204" s="25">
        <v>0</v>
      </c>
      <c r="O204" s="25">
        <v>0</v>
      </c>
      <c r="P204" s="111">
        <v>0</v>
      </c>
    </row>
    <row r="205" spans="1:16" s="2" customFormat="1">
      <c r="A205" s="26">
        <v>311770</v>
      </c>
      <c r="B205" s="27">
        <v>177</v>
      </c>
      <c r="C205" s="28" t="s">
        <v>631</v>
      </c>
      <c r="D205" s="29">
        <v>0</v>
      </c>
      <c r="E205" s="29">
        <v>0</v>
      </c>
      <c r="F205" s="29">
        <v>0</v>
      </c>
      <c r="G205" s="29">
        <v>0</v>
      </c>
      <c r="H205" s="29">
        <v>0</v>
      </c>
      <c r="I205" s="29">
        <v>0</v>
      </c>
      <c r="J205" s="29">
        <v>0</v>
      </c>
      <c r="K205" s="29">
        <v>0</v>
      </c>
      <c r="L205" s="29">
        <v>0</v>
      </c>
      <c r="M205" s="29">
        <v>0</v>
      </c>
      <c r="N205" s="29">
        <v>0</v>
      </c>
      <c r="O205" s="29">
        <v>0</v>
      </c>
      <c r="P205" s="112">
        <v>0</v>
      </c>
    </row>
    <row r="206" spans="1:16" s="2" customFormat="1">
      <c r="A206" s="22">
        <v>311780</v>
      </c>
      <c r="B206" s="23">
        <v>178</v>
      </c>
      <c r="C206" s="24" t="s">
        <v>632</v>
      </c>
      <c r="D206" s="25">
        <v>0</v>
      </c>
      <c r="E206" s="25">
        <v>0</v>
      </c>
      <c r="F206" s="25">
        <v>0</v>
      </c>
      <c r="G206" s="25">
        <v>0</v>
      </c>
      <c r="H206" s="25">
        <v>0</v>
      </c>
      <c r="I206" s="25">
        <v>0</v>
      </c>
      <c r="J206" s="25">
        <v>0</v>
      </c>
      <c r="K206" s="25">
        <v>0</v>
      </c>
      <c r="L206" s="25">
        <v>0</v>
      </c>
      <c r="M206" s="25">
        <v>0</v>
      </c>
      <c r="N206" s="25">
        <v>0</v>
      </c>
      <c r="O206" s="25">
        <v>0</v>
      </c>
      <c r="P206" s="111">
        <v>0</v>
      </c>
    </row>
    <row r="207" spans="1:16" s="2" customFormat="1">
      <c r="A207" s="26">
        <v>311783</v>
      </c>
      <c r="B207" s="27">
        <v>782</v>
      </c>
      <c r="C207" s="28" t="s">
        <v>633</v>
      </c>
      <c r="D207" s="29">
        <v>1671.06</v>
      </c>
      <c r="E207" s="29">
        <v>1169.34603238052</v>
      </c>
      <c r="F207" s="29">
        <v>1353.31</v>
      </c>
      <c r="G207" s="29">
        <v>1553.12</v>
      </c>
      <c r="H207" s="29">
        <v>1702.57</v>
      </c>
      <c r="I207" s="29">
        <v>1482.33</v>
      </c>
      <c r="J207" s="29">
        <v>1455.34</v>
      </c>
      <c r="K207" s="29">
        <v>1857.02</v>
      </c>
      <c r="L207" s="29">
        <v>1573.82</v>
      </c>
      <c r="M207" s="29">
        <v>1825.77</v>
      </c>
      <c r="N207" s="29">
        <v>1498.06</v>
      </c>
      <c r="O207" s="29">
        <v>1773.09</v>
      </c>
      <c r="P207" s="112">
        <v>18914.836032380521</v>
      </c>
    </row>
    <row r="208" spans="1:16" s="2" customFormat="1">
      <c r="A208" s="22">
        <v>311787</v>
      </c>
      <c r="B208" s="23">
        <v>783</v>
      </c>
      <c r="C208" s="24" t="s">
        <v>139</v>
      </c>
      <c r="D208" s="25">
        <v>0</v>
      </c>
      <c r="E208" s="25">
        <v>0</v>
      </c>
      <c r="F208" s="25">
        <v>0</v>
      </c>
      <c r="G208" s="25">
        <v>0</v>
      </c>
      <c r="H208" s="25">
        <v>0</v>
      </c>
      <c r="I208" s="25">
        <v>0</v>
      </c>
      <c r="J208" s="25">
        <v>0</v>
      </c>
      <c r="K208" s="25">
        <v>0</v>
      </c>
      <c r="L208" s="25">
        <v>0</v>
      </c>
      <c r="M208" s="25">
        <v>0</v>
      </c>
      <c r="N208" s="25">
        <v>0</v>
      </c>
      <c r="O208" s="25">
        <v>0</v>
      </c>
      <c r="P208" s="111">
        <v>0</v>
      </c>
    </row>
    <row r="209" spans="1:16" s="2" customFormat="1">
      <c r="A209" s="26">
        <v>311790</v>
      </c>
      <c r="B209" s="27">
        <v>179</v>
      </c>
      <c r="C209" s="28" t="s">
        <v>140</v>
      </c>
      <c r="D209" s="29">
        <v>0</v>
      </c>
      <c r="E209" s="29">
        <v>0</v>
      </c>
      <c r="F209" s="29">
        <v>0</v>
      </c>
      <c r="G209" s="29">
        <v>0</v>
      </c>
      <c r="H209" s="29">
        <v>0</v>
      </c>
      <c r="I209" s="29">
        <v>0</v>
      </c>
      <c r="J209" s="29">
        <v>0</v>
      </c>
      <c r="K209" s="29">
        <v>0</v>
      </c>
      <c r="L209" s="29">
        <v>0</v>
      </c>
      <c r="M209" s="29">
        <v>0</v>
      </c>
      <c r="N209" s="29">
        <v>0</v>
      </c>
      <c r="O209" s="29">
        <v>0</v>
      </c>
      <c r="P209" s="112">
        <v>0</v>
      </c>
    </row>
    <row r="210" spans="1:16" s="2" customFormat="1">
      <c r="A210" s="22">
        <v>311800</v>
      </c>
      <c r="B210" s="23">
        <v>180</v>
      </c>
      <c r="C210" s="24" t="s">
        <v>141</v>
      </c>
      <c r="D210" s="25">
        <v>0</v>
      </c>
      <c r="E210" s="25">
        <v>0</v>
      </c>
      <c r="F210" s="25">
        <v>0</v>
      </c>
      <c r="G210" s="25">
        <v>0</v>
      </c>
      <c r="H210" s="25">
        <v>0</v>
      </c>
      <c r="I210" s="25">
        <v>0</v>
      </c>
      <c r="J210" s="25">
        <v>0</v>
      </c>
      <c r="K210" s="25">
        <v>0</v>
      </c>
      <c r="L210" s="25">
        <v>0</v>
      </c>
      <c r="M210" s="25">
        <v>0</v>
      </c>
      <c r="N210" s="25">
        <v>0</v>
      </c>
      <c r="O210" s="25">
        <v>0</v>
      </c>
      <c r="P210" s="111">
        <v>0</v>
      </c>
    </row>
    <row r="211" spans="1:16" s="2" customFormat="1">
      <c r="A211" s="26">
        <v>311810</v>
      </c>
      <c r="B211" s="27">
        <v>181</v>
      </c>
      <c r="C211" s="28" t="s">
        <v>506</v>
      </c>
      <c r="D211" s="29">
        <v>0</v>
      </c>
      <c r="E211" s="29">
        <v>0</v>
      </c>
      <c r="F211" s="29">
        <v>0</v>
      </c>
      <c r="G211" s="29">
        <v>0</v>
      </c>
      <c r="H211" s="29">
        <v>0</v>
      </c>
      <c r="I211" s="29">
        <v>0</v>
      </c>
      <c r="J211" s="29">
        <v>0</v>
      </c>
      <c r="K211" s="29">
        <v>0</v>
      </c>
      <c r="L211" s="29">
        <v>0</v>
      </c>
      <c r="M211" s="29">
        <v>0</v>
      </c>
      <c r="N211" s="29">
        <v>0</v>
      </c>
      <c r="O211" s="29">
        <v>0</v>
      </c>
      <c r="P211" s="112">
        <v>0</v>
      </c>
    </row>
    <row r="212" spans="1:16" s="2" customFormat="1">
      <c r="A212" s="22">
        <v>311820</v>
      </c>
      <c r="B212" s="23">
        <v>182</v>
      </c>
      <c r="C212" s="24" t="s">
        <v>142</v>
      </c>
      <c r="D212" s="25">
        <v>0</v>
      </c>
      <c r="E212" s="25">
        <v>0</v>
      </c>
      <c r="F212" s="25">
        <v>0</v>
      </c>
      <c r="G212" s="25">
        <v>0</v>
      </c>
      <c r="H212" s="25">
        <v>0</v>
      </c>
      <c r="I212" s="25">
        <v>0</v>
      </c>
      <c r="J212" s="25">
        <v>0</v>
      </c>
      <c r="K212" s="25">
        <v>0</v>
      </c>
      <c r="L212" s="25">
        <v>0</v>
      </c>
      <c r="M212" s="25">
        <v>0</v>
      </c>
      <c r="N212" s="25">
        <v>0</v>
      </c>
      <c r="O212" s="25">
        <v>0</v>
      </c>
      <c r="P212" s="111">
        <v>0</v>
      </c>
    </row>
    <row r="213" spans="1:16" s="2" customFormat="1">
      <c r="A213" s="26">
        <v>311830</v>
      </c>
      <c r="B213" s="27">
        <v>183</v>
      </c>
      <c r="C213" s="28" t="s">
        <v>143</v>
      </c>
      <c r="D213" s="29">
        <v>0</v>
      </c>
      <c r="E213" s="29">
        <v>0</v>
      </c>
      <c r="F213" s="29">
        <v>0</v>
      </c>
      <c r="G213" s="29">
        <v>0</v>
      </c>
      <c r="H213" s="29">
        <v>0</v>
      </c>
      <c r="I213" s="29">
        <v>0</v>
      </c>
      <c r="J213" s="29">
        <v>0</v>
      </c>
      <c r="K213" s="29">
        <v>0</v>
      </c>
      <c r="L213" s="29">
        <v>0</v>
      </c>
      <c r="M213" s="29">
        <v>0</v>
      </c>
      <c r="N213" s="29">
        <v>0</v>
      </c>
      <c r="O213" s="29">
        <v>0</v>
      </c>
      <c r="P213" s="112">
        <v>0</v>
      </c>
    </row>
    <row r="214" spans="1:16" s="2" customFormat="1">
      <c r="A214" s="22">
        <v>311840</v>
      </c>
      <c r="B214" s="23">
        <v>184</v>
      </c>
      <c r="C214" s="24" t="s">
        <v>144</v>
      </c>
      <c r="D214" s="25">
        <v>0</v>
      </c>
      <c r="E214" s="25">
        <v>0</v>
      </c>
      <c r="F214" s="25">
        <v>0</v>
      </c>
      <c r="G214" s="25">
        <v>0</v>
      </c>
      <c r="H214" s="25">
        <v>0</v>
      </c>
      <c r="I214" s="25">
        <v>0</v>
      </c>
      <c r="J214" s="25">
        <v>0</v>
      </c>
      <c r="K214" s="25">
        <v>0</v>
      </c>
      <c r="L214" s="25">
        <v>0</v>
      </c>
      <c r="M214" s="25">
        <v>0</v>
      </c>
      <c r="N214" s="25">
        <v>0</v>
      </c>
      <c r="O214" s="25">
        <v>0</v>
      </c>
      <c r="P214" s="111">
        <v>0</v>
      </c>
    </row>
    <row r="215" spans="1:16" s="2" customFormat="1">
      <c r="A215" s="26">
        <v>311850</v>
      </c>
      <c r="B215" s="27">
        <v>185</v>
      </c>
      <c r="C215" s="28" t="s">
        <v>634</v>
      </c>
      <c r="D215" s="29">
        <v>0</v>
      </c>
      <c r="E215" s="29">
        <v>0</v>
      </c>
      <c r="F215" s="29">
        <v>0</v>
      </c>
      <c r="G215" s="29">
        <v>0</v>
      </c>
      <c r="H215" s="29">
        <v>0</v>
      </c>
      <c r="I215" s="29">
        <v>0</v>
      </c>
      <c r="J215" s="29">
        <v>0</v>
      </c>
      <c r="K215" s="29">
        <v>0</v>
      </c>
      <c r="L215" s="29">
        <v>0</v>
      </c>
      <c r="M215" s="29">
        <v>0</v>
      </c>
      <c r="N215" s="29">
        <v>0</v>
      </c>
      <c r="O215" s="29">
        <v>0</v>
      </c>
      <c r="P215" s="112">
        <v>0</v>
      </c>
    </row>
    <row r="216" spans="1:16" s="2" customFormat="1">
      <c r="A216" s="22">
        <v>311860</v>
      </c>
      <c r="B216" s="23">
        <v>186</v>
      </c>
      <c r="C216" s="24" t="s">
        <v>145</v>
      </c>
      <c r="D216" s="25">
        <v>0</v>
      </c>
      <c r="E216" s="25">
        <v>0</v>
      </c>
      <c r="F216" s="25">
        <v>0</v>
      </c>
      <c r="G216" s="25">
        <v>0</v>
      </c>
      <c r="H216" s="25">
        <v>0</v>
      </c>
      <c r="I216" s="25">
        <v>0</v>
      </c>
      <c r="J216" s="25">
        <v>0</v>
      </c>
      <c r="K216" s="25">
        <v>0</v>
      </c>
      <c r="L216" s="25">
        <v>0</v>
      </c>
      <c r="M216" s="25">
        <v>0</v>
      </c>
      <c r="N216" s="25">
        <v>0</v>
      </c>
      <c r="O216" s="25">
        <v>0</v>
      </c>
      <c r="P216" s="111">
        <v>0</v>
      </c>
    </row>
    <row r="217" spans="1:16" s="2" customFormat="1">
      <c r="A217" s="26">
        <v>311870</v>
      </c>
      <c r="B217" s="27">
        <v>187</v>
      </c>
      <c r="C217" s="28" t="s">
        <v>146</v>
      </c>
      <c r="D217" s="29">
        <v>0</v>
      </c>
      <c r="E217" s="29">
        <v>0</v>
      </c>
      <c r="F217" s="29">
        <v>0</v>
      </c>
      <c r="G217" s="29">
        <v>0</v>
      </c>
      <c r="H217" s="29">
        <v>0</v>
      </c>
      <c r="I217" s="29">
        <v>0</v>
      </c>
      <c r="J217" s="29">
        <v>0</v>
      </c>
      <c r="K217" s="29">
        <v>0</v>
      </c>
      <c r="L217" s="29">
        <v>0</v>
      </c>
      <c r="M217" s="29">
        <v>0</v>
      </c>
      <c r="N217" s="29">
        <v>0</v>
      </c>
      <c r="O217" s="29">
        <v>0</v>
      </c>
      <c r="P217" s="112">
        <v>0</v>
      </c>
    </row>
    <row r="218" spans="1:16" s="2" customFormat="1">
      <c r="A218" s="22">
        <v>311880</v>
      </c>
      <c r="B218" s="23">
        <v>188</v>
      </c>
      <c r="C218" s="24" t="s">
        <v>635</v>
      </c>
      <c r="D218" s="25">
        <v>1411.36</v>
      </c>
      <c r="E218" s="25">
        <v>987.02809157934905</v>
      </c>
      <c r="F218" s="25">
        <v>1143</v>
      </c>
      <c r="G218" s="25">
        <v>1311.75</v>
      </c>
      <c r="H218" s="25">
        <v>1437.98</v>
      </c>
      <c r="I218" s="25">
        <v>1251.97</v>
      </c>
      <c r="J218" s="25">
        <v>1229.17</v>
      </c>
      <c r="K218" s="25">
        <v>1568.43</v>
      </c>
      <c r="L218" s="25">
        <v>1329.24</v>
      </c>
      <c r="M218" s="25">
        <v>1540.82</v>
      </c>
      <c r="N218" s="25">
        <v>1264.1199999999999</v>
      </c>
      <c r="O218" s="25">
        <v>1496.2</v>
      </c>
      <c r="P218" s="111">
        <v>15971.068091579349</v>
      </c>
    </row>
    <row r="219" spans="1:16" s="2" customFormat="1">
      <c r="A219" s="26">
        <v>311890</v>
      </c>
      <c r="B219" s="27">
        <v>189</v>
      </c>
      <c r="C219" s="28" t="s">
        <v>147</v>
      </c>
      <c r="D219" s="29">
        <v>0</v>
      </c>
      <c r="E219" s="29">
        <v>0</v>
      </c>
      <c r="F219" s="29">
        <v>0</v>
      </c>
      <c r="G219" s="29">
        <v>0</v>
      </c>
      <c r="H219" s="29">
        <v>0</v>
      </c>
      <c r="I219" s="29">
        <v>0</v>
      </c>
      <c r="J219" s="29">
        <v>0</v>
      </c>
      <c r="K219" s="29">
        <v>0</v>
      </c>
      <c r="L219" s="29">
        <v>0</v>
      </c>
      <c r="M219" s="29">
        <v>0</v>
      </c>
      <c r="N219" s="29">
        <v>0</v>
      </c>
      <c r="O219" s="29">
        <v>0</v>
      </c>
      <c r="P219" s="112">
        <v>0</v>
      </c>
    </row>
    <row r="220" spans="1:16" s="2" customFormat="1">
      <c r="A220" s="22">
        <v>311900</v>
      </c>
      <c r="B220" s="23">
        <v>190</v>
      </c>
      <c r="C220" s="24" t="s">
        <v>636</v>
      </c>
      <c r="D220" s="25">
        <v>0</v>
      </c>
      <c r="E220" s="25">
        <v>0</v>
      </c>
      <c r="F220" s="25">
        <v>0</v>
      </c>
      <c r="G220" s="25">
        <v>0</v>
      </c>
      <c r="H220" s="25">
        <v>0</v>
      </c>
      <c r="I220" s="25">
        <v>0</v>
      </c>
      <c r="J220" s="25">
        <v>0</v>
      </c>
      <c r="K220" s="25">
        <v>0</v>
      </c>
      <c r="L220" s="25">
        <v>0</v>
      </c>
      <c r="M220" s="25">
        <v>0</v>
      </c>
      <c r="N220" s="25">
        <v>0</v>
      </c>
      <c r="O220" s="25">
        <v>0</v>
      </c>
      <c r="P220" s="111">
        <v>0</v>
      </c>
    </row>
    <row r="221" spans="1:16" s="2" customFormat="1">
      <c r="A221" s="26">
        <v>311910</v>
      </c>
      <c r="B221" s="27">
        <v>191</v>
      </c>
      <c r="C221" s="28" t="s">
        <v>148</v>
      </c>
      <c r="D221" s="29">
        <v>256.19</v>
      </c>
      <c r="E221" s="29">
        <v>179.33630415954499</v>
      </c>
      <c r="F221" s="29">
        <v>207.47</v>
      </c>
      <c r="G221" s="29">
        <v>238.11</v>
      </c>
      <c r="H221" s="29">
        <v>261.02</v>
      </c>
      <c r="I221" s="29">
        <v>227.26</v>
      </c>
      <c r="J221" s="29">
        <v>223.12</v>
      </c>
      <c r="K221" s="29">
        <v>284.7</v>
      </c>
      <c r="L221" s="29">
        <v>241.28</v>
      </c>
      <c r="M221" s="29">
        <v>279.91000000000003</v>
      </c>
      <c r="N221" s="29">
        <v>229.67</v>
      </c>
      <c r="O221" s="29">
        <v>271.83</v>
      </c>
      <c r="P221" s="112">
        <v>2899.8963041595448</v>
      </c>
    </row>
    <row r="222" spans="1:16" s="2" customFormat="1">
      <c r="A222" s="22">
        <v>311920</v>
      </c>
      <c r="B222" s="23">
        <v>192</v>
      </c>
      <c r="C222" s="24" t="s">
        <v>149</v>
      </c>
      <c r="D222" s="25">
        <v>0</v>
      </c>
      <c r="E222" s="25">
        <v>0</v>
      </c>
      <c r="F222" s="25">
        <v>0</v>
      </c>
      <c r="G222" s="25">
        <v>0</v>
      </c>
      <c r="H222" s="25">
        <v>0</v>
      </c>
      <c r="I222" s="25">
        <v>0</v>
      </c>
      <c r="J222" s="25">
        <v>0</v>
      </c>
      <c r="K222" s="25">
        <v>0</v>
      </c>
      <c r="L222" s="25">
        <v>0</v>
      </c>
      <c r="M222" s="25">
        <v>0</v>
      </c>
      <c r="N222" s="25">
        <v>0</v>
      </c>
      <c r="O222" s="25">
        <v>0</v>
      </c>
      <c r="P222" s="111">
        <v>0</v>
      </c>
    </row>
    <row r="223" spans="1:16" s="2" customFormat="1">
      <c r="A223" s="26">
        <v>311930</v>
      </c>
      <c r="B223" s="27">
        <v>193</v>
      </c>
      <c r="C223" s="28" t="s">
        <v>150</v>
      </c>
      <c r="D223" s="29">
        <v>0</v>
      </c>
      <c r="E223" s="29">
        <v>0</v>
      </c>
      <c r="F223" s="29">
        <v>0</v>
      </c>
      <c r="G223" s="29">
        <v>0</v>
      </c>
      <c r="H223" s="29">
        <v>0</v>
      </c>
      <c r="I223" s="29">
        <v>0</v>
      </c>
      <c r="J223" s="29">
        <v>0</v>
      </c>
      <c r="K223" s="29">
        <v>0</v>
      </c>
      <c r="L223" s="29">
        <v>0</v>
      </c>
      <c r="M223" s="29">
        <v>0</v>
      </c>
      <c r="N223" s="29">
        <v>0</v>
      </c>
      <c r="O223" s="29">
        <v>0</v>
      </c>
      <c r="P223" s="112">
        <v>0</v>
      </c>
    </row>
    <row r="224" spans="1:16" s="2" customFormat="1">
      <c r="A224" s="22">
        <v>311940</v>
      </c>
      <c r="B224" s="23">
        <v>194</v>
      </c>
      <c r="C224" s="24" t="s">
        <v>151</v>
      </c>
      <c r="D224" s="25">
        <v>0</v>
      </c>
      <c r="E224" s="25">
        <v>0</v>
      </c>
      <c r="F224" s="25">
        <v>0</v>
      </c>
      <c r="G224" s="25">
        <v>0</v>
      </c>
      <c r="H224" s="25">
        <v>0</v>
      </c>
      <c r="I224" s="25">
        <v>0</v>
      </c>
      <c r="J224" s="25">
        <v>0</v>
      </c>
      <c r="K224" s="25">
        <v>0</v>
      </c>
      <c r="L224" s="25">
        <v>0</v>
      </c>
      <c r="M224" s="25">
        <v>0</v>
      </c>
      <c r="N224" s="25">
        <v>0</v>
      </c>
      <c r="O224" s="25">
        <v>0</v>
      </c>
      <c r="P224" s="111">
        <v>0</v>
      </c>
    </row>
    <row r="225" spans="1:16" s="2" customFormat="1">
      <c r="A225" s="26">
        <v>311950</v>
      </c>
      <c r="B225" s="27">
        <v>195</v>
      </c>
      <c r="C225" s="28" t="s">
        <v>152</v>
      </c>
      <c r="D225" s="29">
        <v>18365.62</v>
      </c>
      <c r="E225" s="29">
        <v>12885.291496887001</v>
      </c>
      <c r="F225" s="29">
        <v>14868.4</v>
      </c>
      <c r="G225" s="29">
        <v>17063.62</v>
      </c>
      <c r="H225" s="29">
        <v>18705.669999999998</v>
      </c>
      <c r="I225" s="29">
        <v>16285.96</v>
      </c>
      <c r="J225" s="29">
        <v>15989.41</v>
      </c>
      <c r="K225" s="29">
        <v>20402.560000000001</v>
      </c>
      <c r="L225" s="29">
        <v>17291.080000000002</v>
      </c>
      <c r="M225" s="29">
        <v>20059.150000000001</v>
      </c>
      <c r="N225" s="29">
        <v>16458.72</v>
      </c>
      <c r="O225" s="29">
        <v>19480.45</v>
      </c>
      <c r="P225" s="112">
        <v>207855.931496887</v>
      </c>
    </row>
    <row r="226" spans="1:16" s="2" customFormat="1">
      <c r="A226" s="22">
        <v>311960</v>
      </c>
      <c r="B226" s="23">
        <v>196</v>
      </c>
      <c r="C226" s="24" t="s">
        <v>153</v>
      </c>
      <c r="D226" s="25">
        <v>0</v>
      </c>
      <c r="E226" s="25">
        <v>0</v>
      </c>
      <c r="F226" s="25">
        <v>0</v>
      </c>
      <c r="G226" s="25">
        <v>0</v>
      </c>
      <c r="H226" s="25">
        <v>0</v>
      </c>
      <c r="I226" s="25">
        <v>0</v>
      </c>
      <c r="J226" s="25">
        <v>0</v>
      </c>
      <c r="K226" s="25">
        <v>0</v>
      </c>
      <c r="L226" s="25">
        <v>0</v>
      </c>
      <c r="M226" s="25">
        <v>0</v>
      </c>
      <c r="N226" s="25">
        <v>0</v>
      </c>
      <c r="O226" s="25">
        <v>0</v>
      </c>
      <c r="P226" s="111">
        <v>0</v>
      </c>
    </row>
    <row r="227" spans="1:16" s="2" customFormat="1">
      <c r="A227" s="26">
        <v>311970</v>
      </c>
      <c r="B227" s="27">
        <v>197</v>
      </c>
      <c r="C227" s="28" t="s">
        <v>154</v>
      </c>
      <c r="D227" s="29">
        <v>0</v>
      </c>
      <c r="E227" s="29">
        <v>0</v>
      </c>
      <c r="F227" s="29">
        <v>0</v>
      </c>
      <c r="G227" s="29">
        <v>0</v>
      </c>
      <c r="H227" s="29">
        <v>0</v>
      </c>
      <c r="I227" s="29">
        <v>0</v>
      </c>
      <c r="J227" s="29">
        <v>0</v>
      </c>
      <c r="K227" s="29">
        <v>0</v>
      </c>
      <c r="L227" s="29">
        <v>0</v>
      </c>
      <c r="M227" s="29">
        <v>0</v>
      </c>
      <c r="N227" s="29">
        <v>0</v>
      </c>
      <c r="O227" s="29">
        <v>0</v>
      </c>
      <c r="P227" s="112">
        <v>0</v>
      </c>
    </row>
    <row r="228" spans="1:16" s="2" customFormat="1">
      <c r="A228" s="22">
        <v>311980</v>
      </c>
      <c r="B228" s="23">
        <v>198</v>
      </c>
      <c r="C228" s="24" t="s">
        <v>637</v>
      </c>
      <c r="D228" s="25">
        <v>0</v>
      </c>
      <c r="E228" s="25">
        <v>0</v>
      </c>
      <c r="F228" s="25">
        <v>0</v>
      </c>
      <c r="G228" s="25">
        <v>0</v>
      </c>
      <c r="H228" s="25">
        <v>0</v>
      </c>
      <c r="I228" s="25">
        <v>0</v>
      </c>
      <c r="J228" s="25">
        <v>0</v>
      </c>
      <c r="K228" s="25">
        <v>0</v>
      </c>
      <c r="L228" s="25">
        <v>0</v>
      </c>
      <c r="M228" s="25">
        <v>0</v>
      </c>
      <c r="N228" s="25">
        <v>0</v>
      </c>
      <c r="O228" s="25">
        <v>0</v>
      </c>
      <c r="P228" s="111">
        <v>0</v>
      </c>
    </row>
    <row r="229" spans="1:16" s="2" customFormat="1">
      <c r="A229" s="26">
        <v>311990</v>
      </c>
      <c r="B229" s="27">
        <v>199</v>
      </c>
      <c r="C229" s="28" t="s">
        <v>638</v>
      </c>
      <c r="D229" s="29">
        <v>0</v>
      </c>
      <c r="E229" s="29">
        <v>0</v>
      </c>
      <c r="F229" s="29">
        <v>0</v>
      </c>
      <c r="G229" s="29">
        <v>0</v>
      </c>
      <c r="H229" s="29">
        <v>0</v>
      </c>
      <c r="I229" s="29">
        <v>0</v>
      </c>
      <c r="J229" s="29">
        <v>0</v>
      </c>
      <c r="K229" s="29">
        <v>0</v>
      </c>
      <c r="L229" s="29">
        <v>0</v>
      </c>
      <c r="M229" s="29">
        <v>0</v>
      </c>
      <c r="N229" s="29">
        <v>0</v>
      </c>
      <c r="O229" s="29">
        <v>0</v>
      </c>
      <c r="P229" s="112">
        <v>0</v>
      </c>
    </row>
    <row r="230" spans="1:16" s="2" customFormat="1">
      <c r="A230" s="22">
        <v>311995</v>
      </c>
      <c r="B230" s="23">
        <v>784</v>
      </c>
      <c r="C230" s="24" t="s">
        <v>639</v>
      </c>
      <c r="D230" s="25">
        <v>0</v>
      </c>
      <c r="E230" s="25">
        <v>0</v>
      </c>
      <c r="F230" s="25">
        <v>0</v>
      </c>
      <c r="G230" s="25">
        <v>0</v>
      </c>
      <c r="H230" s="25">
        <v>0</v>
      </c>
      <c r="I230" s="25">
        <v>0</v>
      </c>
      <c r="J230" s="25">
        <v>0</v>
      </c>
      <c r="K230" s="25">
        <v>0</v>
      </c>
      <c r="L230" s="25">
        <v>0</v>
      </c>
      <c r="M230" s="25">
        <v>0</v>
      </c>
      <c r="N230" s="25">
        <v>0</v>
      </c>
      <c r="O230" s="25">
        <v>0</v>
      </c>
      <c r="P230" s="111">
        <v>0</v>
      </c>
    </row>
    <row r="231" spans="1:16" s="2" customFormat="1">
      <c r="A231" s="26">
        <v>312000</v>
      </c>
      <c r="B231" s="27">
        <v>200</v>
      </c>
      <c r="C231" s="28" t="s">
        <v>640</v>
      </c>
      <c r="D231" s="29">
        <v>0</v>
      </c>
      <c r="E231" s="29">
        <v>0</v>
      </c>
      <c r="F231" s="29">
        <v>0</v>
      </c>
      <c r="G231" s="29">
        <v>0</v>
      </c>
      <c r="H231" s="29">
        <v>0</v>
      </c>
      <c r="I231" s="29">
        <v>0</v>
      </c>
      <c r="J231" s="29">
        <v>0</v>
      </c>
      <c r="K231" s="29">
        <v>0</v>
      </c>
      <c r="L231" s="29">
        <v>0</v>
      </c>
      <c r="M231" s="29">
        <v>0</v>
      </c>
      <c r="N231" s="29">
        <v>0</v>
      </c>
      <c r="O231" s="29">
        <v>0</v>
      </c>
      <c r="P231" s="112">
        <v>0</v>
      </c>
    </row>
    <row r="232" spans="1:16" s="2" customFormat="1">
      <c r="A232" s="22">
        <v>312010</v>
      </c>
      <c r="B232" s="23">
        <v>201</v>
      </c>
      <c r="C232" s="24" t="s">
        <v>641</v>
      </c>
      <c r="D232" s="25">
        <v>0</v>
      </c>
      <c r="E232" s="25">
        <v>0</v>
      </c>
      <c r="F232" s="25">
        <v>0</v>
      </c>
      <c r="G232" s="25">
        <v>0</v>
      </c>
      <c r="H232" s="25">
        <v>0</v>
      </c>
      <c r="I232" s="25">
        <v>0</v>
      </c>
      <c r="J232" s="25">
        <v>0</v>
      </c>
      <c r="K232" s="25">
        <v>0</v>
      </c>
      <c r="L232" s="25">
        <v>0</v>
      </c>
      <c r="M232" s="25">
        <v>0</v>
      </c>
      <c r="N232" s="25">
        <v>0</v>
      </c>
      <c r="O232" s="25">
        <v>0</v>
      </c>
      <c r="P232" s="111">
        <v>0</v>
      </c>
    </row>
    <row r="233" spans="1:16" s="2" customFormat="1">
      <c r="A233" s="26">
        <v>312015</v>
      </c>
      <c r="B233" s="27">
        <v>785</v>
      </c>
      <c r="C233" s="28" t="s">
        <v>642</v>
      </c>
      <c r="D233" s="29">
        <v>0</v>
      </c>
      <c r="E233" s="29">
        <v>0</v>
      </c>
      <c r="F233" s="29">
        <v>0</v>
      </c>
      <c r="G233" s="29">
        <v>0</v>
      </c>
      <c r="H233" s="29">
        <v>0</v>
      </c>
      <c r="I233" s="29">
        <v>0</v>
      </c>
      <c r="J233" s="29">
        <v>0</v>
      </c>
      <c r="K233" s="29">
        <v>0</v>
      </c>
      <c r="L233" s="29">
        <v>0</v>
      </c>
      <c r="M233" s="29">
        <v>0</v>
      </c>
      <c r="N233" s="29">
        <v>0</v>
      </c>
      <c r="O233" s="29">
        <v>0</v>
      </c>
      <c r="P233" s="112">
        <v>0</v>
      </c>
    </row>
    <row r="234" spans="1:16" s="2" customFormat="1">
      <c r="A234" s="22">
        <v>312020</v>
      </c>
      <c r="B234" s="23">
        <v>202</v>
      </c>
      <c r="C234" s="24" t="s">
        <v>155</v>
      </c>
      <c r="D234" s="25">
        <v>0</v>
      </c>
      <c r="E234" s="25">
        <v>0</v>
      </c>
      <c r="F234" s="25">
        <v>0</v>
      </c>
      <c r="G234" s="25">
        <v>0</v>
      </c>
      <c r="H234" s="25">
        <v>0</v>
      </c>
      <c r="I234" s="25">
        <v>0</v>
      </c>
      <c r="J234" s="25">
        <v>0</v>
      </c>
      <c r="K234" s="25">
        <v>0</v>
      </c>
      <c r="L234" s="25">
        <v>0</v>
      </c>
      <c r="M234" s="25">
        <v>0</v>
      </c>
      <c r="N234" s="25">
        <v>0</v>
      </c>
      <c r="O234" s="25">
        <v>0</v>
      </c>
      <c r="P234" s="111">
        <v>0</v>
      </c>
    </row>
    <row r="235" spans="1:16" s="2" customFormat="1">
      <c r="A235" s="26">
        <v>312030</v>
      </c>
      <c r="B235" s="27">
        <v>203</v>
      </c>
      <c r="C235" s="28" t="s">
        <v>643</v>
      </c>
      <c r="D235" s="29">
        <v>0</v>
      </c>
      <c r="E235" s="29">
        <v>0</v>
      </c>
      <c r="F235" s="29">
        <v>0</v>
      </c>
      <c r="G235" s="29">
        <v>0</v>
      </c>
      <c r="H235" s="29">
        <v>0</v>
      </c>
      <c r="I235" s="29">
        <v>0</v>
      </c>
      <c r="J235" s="29">
        <v>0</v>
      </c>
      <c r="K235" s="29">
        <v>0</v>
      </c>
      <c r="L235" s="29">
        <v>0</v>
      </c>
      <c r="M235" s="29">
        <v>0</v>
      </c>
      <c r="N235" s="29">
        <v>0</v>
      </c>
      <c r="O235" s="29">
        <v>0</v>
      </c>
      <c r="P235" s="112">
        <v>0</v>
      </c>
    </row>
    <row r="236" spans="1:16" s="2" customFormat="1">
      <c r="A236" s="22">
        <v>312040</v>
      </c>
      <c r="B236" s="23">
        <v>204</v>
      </c>
      <c r="C236" s="24" t="s">
        <v>156</v>
      </c>
      <c r="D236" s="25">
        <v>0</v>
      </c>
      <c r="E236" s="25">
        <v>0</v>
      </c>
      <c r="F236" s="25">
        <v>0</v>
      </c>
      <c r="G236" s="25">
        <v>0</v>
      </c>
      <c r="H236" s="25">
        <v>0</v>
      </c>
      <c r="I236" s="25">
        <v>0</v>
      </c>
      <c r="J236" s="25">
        <v>0</v>
      </c>
      <c r="K236" s="25">
        <v>0</v>
      </c>
      <c r="L236" s="25">
        <v>0</v>
      </c>
      <c r="M236" s="25">
        <v>0</v>
      </c>
      <c r="N236" s="25">
        <v>0</v>
      </c>
      <c r="O236" s="25">
        <v>0</v>
      </c>
      <c r="P236" s="111">
        <v>0</v>
      </c>
    </row>
    <row r="237" spans="1:16" s="2" customFormat="1">
      <c r="A237" s="26">
        <v>312050</v>
      </c>
      <c r="B237" s="27">
        <v>205</v>
      </c>
      <c r="C237" s="28" t="s">
        <v>157</v>
      </c>
      <c r="D237" s="29">
        <v>0</v>
      </c>
      <c r="E237" s="29">
        <v>0</v>
      </c>
      <c r="F237" s="29">
        <v>0</v>
      </c>
      <c r="G237" s="29">
        <v>0</v>
      </c>
      <c r="H237" s="29">
        <v>0</v>
      </c>
      <c r="I237" s="29">
        <v>0</v>
      </c>
      <c r="J237" s="29">
        <v>0</v>
      </c>
      <c r="K237" s="29">
        <v>0</v>
      </c>
      <c r="L237" s="29">
        <v>0</v>
      </c>
      <c r="M237" s="29">
        <v>0</v>
      </c>
      <c r="N237" s="29">
        <v>0</v>
      </c>
      <c r="O237" s="29">
        <v>0</v>
      </c>
      <c r="P237" s="112">
        <v>0</v>
      </c>
    </row>
    <row r="238" spans="1:16" s="2" customFormat="1">
      <c r="A238" s="22">
        <v>312060</v>
      </c>
      <c r="B238" s="23">
        <v>206</v>
      </c>
      <c r="C238" s="24" t="s">
        <v>644</v>
      </c>
      <c r="D238" s="25">
        <v>0</v>
      </c>
      <c r="E238" s="25">
        <v>0</v>
      </c>
      <c r="F238" s="25">
        <v>0</v>
      </c>
      <c r="G238" s="25">
        <v>0</v>
      </c>
      <c r="H238" s="25">
        <v>0</v>
      </c>
      <c r="I238" s="25">
        <v>0</v>
      </c>
      <c r="J238" s="25">
        <v>0</v>
      </c>
      <c r="K238" s="25">
        <v>0</v>
      </c>
      <c r="L238" s="25">
        <v>0</v>
      </c>
      <c r="M238" s="25">
        <v>0</v>
      </c>
      <c r="N238" s="25">
        <v>0</v>
      </c>
      <c r="O238" s="25">
        <v>0</v>
      </c>
      <c r="P238" s="111">
        <v>0</v>
      </c>
    </row>
    <row r="239" spans="1:16" s="2" customFormat="1">
      <c r="A239" s="26">
        <v>312070</v>
      </c>
      <c r="B239" s="27">
        <v>207</v>
      </c>
      <c r="C239" s="28" t="s">
        <v>453</v>
      </c>
      <c r="D239" s="29">
        <v>0</v>
      </c>
      <c r="E239" s="29">
        <v>0</v>
      </c>
      <c r="F239" s="29">
        <v>0</v>
      </c>
      <c r="G239" s="29">
        <v>0</v>
      </c>
      <c r="H239" s="29">
        <v>0</v>
      </c>
      <c r="I239" s="29">
        <v>0</v>
      </c>
      <c r="J239" s="29">
        <v>0</v>
      </c>
      <c r="K239" s="29">
        <v>0</v>
      </c>
      <c r="L239" s="29">
        <v>0</v>
      </c>
      <c r="M239" s="29">
        <v>0</v>
      </c>
      <c r="N239" s="29">
        <v>0</v>
      </c>
      <c r="O239" s="29">
        <v>0</v>
      </c>
      <c r="P239" s="112">
        <v>0</v>
      </c>
    </row>
    <row r="240" spans="1:16" s="2" customFormat="1">
      <c r="A240" s="22">
        <v>312080</v>
      </c>
      <c r="B240" s="23">
        <v>208</v>
      </c>
      <c r="C240" s="24" t="s">
        <v>645</v>
      </c>
      <c r="D240" s="25">
        <v>0</v>
      </c>
      <c r="E240" s="25">
        <v>0</v>
      </c>
      <c r="F240" s="25">
        <v>0</v>
      </c>
      <c r="G240" s="25">
        <v>0</v>
      </c>
      <c r="H240" s="25">
        <v>0</v>
      </c>
      <c r="I240" s="25">
        <v>0</v>
      </c>
      <c r="J240" s="25">
        <v>0</v>
      </c>
      <c r="K240" s="25">
        <v>0</v>
      </c>
      <c r="L240" s="25">
        <v>0</v>
      </c>
      <c r="M240" s="25">
        <v>0</v>
      </c>
      <c r="N240" s="25">
        <v>0</v>
      </c>
      <c r="O240" s="25">
        <v>0</v>
      </c>
      <c r="P240" s="111">
        <v>0</v>
      </c>
    </row>
    <row r="241" spans="1:16" s="2" customFormat="1">
      <c r="A241" s="26">
        <v>312083</v>
      </c>
      <c r="B241" s="27">
        <v>786</v>
      </c>
      <c r="C241" s="28" t="s">
        <v>158</v>
      </c>
      <c r="D241" s="29">
        <v>0</v>
      </c>
      <c r="E241" s="29">
        <v>0</v>
      </c>
      <c r="F241" s="29">
        <v>0</v>
      </c>
      <c r="G241" s="29">
        <v>0</v>
      </c>
      <c r="H241" s="29">
        <v>0</v>
      </c>
      <c r="I241" s="29">
        <v>0</v>
      </c>
      <c r="J241" s="29">
        <v>0</v>
      </c>
      <c r="K241" s="29">
        <v>0</v>
      </c>
      <c r="L241" s="29">
        <v>0</v>
      </c>
      <c r="M241" s="29">
        <v>0</v>
      </c>
      <c r="N241" s="29">
        <v>0</v>
      </c>
      <c r="O241" s="29">
        <v>0</v>
      </c>
      <c r="P241" s="112">
        <v>0</v>
      </c>
    </row>
    <row r="242" spans="1:16" s="2" customFormat="1">
      <c r="A242" s="22">
        <v>312087</v>
      </c>
      <c r="B242" s="23">
        <v>787</v>
      </c>
      <c r="C242" s="24" t="s">
        <v>469</v>
      </c>
      <c r="D242" s="25">
        <v>2988.04</v>
      </c>
      <c r="E242" s="25">
        <v>2099.99789561946</v>
      </c>
      <c r="F242" s="25">
        <v>2419.87</v>
      </c>
      <c r="G242" s="25">
        <v>2777.15</v>
      </c>
      <c r="H242" s="25">
        <v>3044.4</v>
      </c>
      <c r="I242" s="25">
        <v>2650.58</v>
      </c>
      <c r="J242" s="25">
        <v>2602.3200000000002</v>
      </c>
      <c r="K242" s="25">
        <v>3320.57</v>
      </c>
      <c r="L242" s="25">
        <v>2814.17</v>
      </c>
      <c r="M242" s="25">
        <v>3264.68</v>
      </c>
      <c r="N242" s="25">
        <v>2678.7</v>
      </c>
      <c r="O242" s="25">
        <v>3170.49</v>
      </c>
      <c r="P242" s="111">
        <v>33830.967895619462</v>
      </c>
    </row>
    <row r="243" spans="1:16" s="2" customFormat="1">
      <c r="A243" s="26">
        <v>312090</v>
      </c>
      <c r="B243" s="27">
        <v>209</v>
      </c>
      <c r="C243" s="28" t="s">
        <v>159</v>
      </c>
      <c r="D243" s="29">
        <v>0</v>
      </c>
      <c r="E243" s="29">
        <v>0</v>
      </c>
      <c r="F243" s="29">
        <v>0</v>
      </c>
      <c r="G243" s="29">
        <v>0</v>
      </c>
      <c r="H243" s="29">
        <v>0</v>
      </c>
      <c r="I243" s="29">
        <v>0</v>
      </c>
      <c r="J243" s="29">
        <v>0</v>
      </c>
      <c r="K243" s="29">
        <v>0</v>
      </c>
      <c r="L243" s="29">
        <v>0</v>
      </c>
      <c r="M243" s="29">
        <v>0</v>
      </c>
      <c r="N243" s="29">
        <v>0</v>
      </c>
      <c r="O243" s="29">
        <v>0</v>
      </c>
      <c r="P243" s="112">
        <v>0</v>
      </c>
    </row>
    <row r="244" spans="1:16" s="2" customFormat="1">
      <c r="A244" s="22">
        <v>312100</v>
      </c>
      <c r="B244" s="23">
        <v>210</v>
      </c>
      <c r="C244" s="24" t="s">
        <v>160</v>
      </c>
      <c r="D244" s="25">
        <v>0</v>
      </c>
      <c r="E244" s="25">
        <v>0</v>
      </c>
      <c r="F244" s="25">
        <v>0</v>
      </c>
      <c r="G244" s="25">
        <v>0</v>
      </c>
      <c r="H244" s="25">
        <v>0</v>
      </c>
      <c r="I244" s="25">
        <v>0</v>
      </c>
      <c r="J244" s="25">
        <v>0</v>
      </c>
      <c r="K244" s="25">
        <v>0</v>
      </c>
      <c r="L244" s="25">
        <v>0</v>
      </c>
      <c r="M244" s="25">
        <v>0</v>
      </c>
      <c r="N244" s="25">
        <v>0</v>
      </c>
      <c r="O244" s="25">
        <v>0</v>
      </c>
      <c r="P244" s="111">
        <v>0</v>
      </c>
    </row>
    <row r="245" spans="1:16" s="2" customFormat="1">
      <c r="A245" s="26">
        <v>312110</v>
      </c>
      <c r="B245" s="27">
        <v>211</v>
      </c>
      <c r="C245" s="28" t="s">
        <v>161</v>
      </c>
      <c r="D245" s="29">
        <v>0</v>
      </c>
      <c r="E245" s="29">
        <v>0</v>
      </c>
      <c r="F245" s="29">
        <v>0</v>
      </c>
      <c r="G245" s="29">
        <v>0</v>
      </c>
      <c r="H245" s="29">
        <v>0</v>
      </c>
      <c r="I245" s="29">
        <v>0</v>
      </c>
      <c r="J245" s="29">
        <v>0</v>
      </c>
      <c r="K245" s="29">
        <v>0</v>
      </c>
      <c r="L245" s="29">
        <v>0</v>
      </c>
      <c r="M245" s="29">
        <v>0</v>
      </c>
      <c r="N245" s="29">
        <v>0</v>
      </c>
      <c r="O245" s="29">
        <v>0</v>
      </c>
      <c r="P245" s="112">
        <v>0</v>
      </c>
    </row>
    <row r="246" spans="1:16" s="2" customFormat="1">
      <c r="A246" s="22">
        <v>312120</v>
      </c>
      <c r="B246" s="23">
        <v>212</v>
      </c>
      <c r="C246" s="24" t="s">
        <v>646</v>
      </c>
      <c r="D246" s="25">
        <v>0</v>
      </c>
      <c r="E246" s="25">
        <v>0</v>
      </c>
      <c r="F246" s="25">
        <v>0</v>
      </c>
      <c r="G246" s="25">
        <v>0</v>
      </c>
      <c r="H246" s="25">
        <v>0</v>
      </c>
      <c r="I246" s="25">
        <v>0</v>
      </c>
      <c r="J246" s="25">
        <v>0</v>
      </c>
      <c r="K246" s="25">
        <v>0</v>
      </c>
      <c r="L246" s="25">
        <v>0</v>
      </c>
      <c r="M246" s="25">
        <v>0</v>
      </c>
      <c r="N246" s="25">
        <v>0</v>
      </c>
      <c r="O246" s="25">
        <v>0</v>
      </c>
      <c r="P246" s="111">
        <v>0</v>
      </c>
    </row>
    <row r="247" spans="1:16" s="2" customFormat="1">
      <c r="A247" s="26">
        <v>312125</v>
      </c>
      <c r="B247" s="27">
        <v>864</v>
      </c>
      <c r="C247" s="28" t="s">
        <v>162</v>
      </c>
      <c r="D247" s="29">
        <v>0</v>
      </c>
      <c r="E247" s="29">
        <v>0</v>
      </c>
      <c r="F247" s="29">
        <v>0</v>
      </c>
      <c r="G247" s="29">
        <v>0</v>
      </c>
      <c r="H247" s="29">
        <v>0</v>
      </c>
      <c r="I247" s="29">
        <v>0</v>
      </c>
      <c r="J247" s="29">
        <v>0</v>
      </c>
      <c r="K247" s="29">
        <v>0</v>
      </c>
      <c r="L247" s="29">
        <v>0</v>
      </c>
      <c r="M247" s="29">
        <v>0</v>
      </c>
      <c r="N247" s="29">
        <v>0</v>
      </c>
      <c r="O247" s="29">
        <v>0</v>
      </c>
      <c r="P247" s="112">
        <v>0</v>
      </c>
    </row>
    <row r="248" spans="1:16" s="2" customFormat="1">
      <c r="A248" s="22">
        <v>312130</v>
      </c>
      <c r="B248" s="23">
        <v>213</v>
      </c>
      <c r="C248" s="24" t="s">
        <v>163</v>
      </c>
      <c r="D248" s="25">
        <v>0</v>
      </c>
      <c r="E248" s="25">
        <v>0</v>
      </c>
      <c r="F248" s="25">
        <v>0</v>
      </c>
      <c r="G248" s="25">
        <v>0</v>
      </c>
      <c r="H248" s="25">
        <v>0</v>
      </c>
      <c r="I248" s="25">
        <v>0</v>
      </c>
      <c r="J248" s="25">
        <v>0</v>
      </c>
      <c r="K248" s="25">
        <v>0</v>
      </c>
      <c r="L248" s="25">
        <v>0</v>
      </c>
      <c r="M248" s="25">
        <v>0</v>
      </c>
      <c r="N248" s="25">
        <v>0</v>
      </c>
      <c r="O248" s="25">
        <v>0</v>
      </c>
      <c r="P248" s="111">
        <v>0</v>
      </c>
    </row>
    <row r="249" spans="1:16" s="2" customFormat="1">
      <c r="A249" s="26">
        <v>312140</v>
      </c>
      <c r="B249" s="27">
        <v>214</v>
      </c>
      <c r="C249" s="28" t="s">
        <v>470</v>
      </c>
      <c r="D249" s="29">
        <v>0</v>
      </c>
      <c r="E249" s="29">
        <v>0</v>
      </c>
      <c r="F249" s="29">
        <v>0</v>
      </c>
      <c r="G249" s="29">
        <v>0</v>
      </c>
      <c r="H249" s="29">
        <v>0</v>
      </c>
      <c r="I249" s="29">
        <v>0</v>
      </c>
      <c r="J249" s="29">
        <v>0</v>
      </c>
      <c r="K249" s="29">
        <v>0</v>
      </c>
      <c r="L249" s="29">
        <v>0</v>
      </c>
      <c r="M249" s="29">
        <v>0</v>
      </c>
      <c r="N249" s="29">
        <v>0</v>
      </c>
      <c r="O249" s="29">
        <v>0</v>
      </c>
      <c r="P249" s="112">
        <v>0</v>
      </c>
    </row>
    <row r="250" spans="1:16" s="2" customFormat="1">
      <c r="A250" s="22">
        <v>312150</v>
      </c>
      <c r="B250" s="23">
        <v>215</v>
      </c>
      <c r="C250" s="24" t="s">
        <v>507</v>
      </c>
      <c r="D250" s="25">
        <v>0</v>
      </c>
      <c r="E250" s="25">
        <v>0</v>
      </c>
      <c r="F250" s="25">
        <v>0</v>
      </c>
      <c r="G250" s="25">
        <v>0</v>
      </c>
      <c r="H250" s="25">
        <v>0</v>
      </c>
      <c r="I250" s="25">
        <v>0</v>
      </c>
      <c r="J250" s="25">
        <v>0</v>
      </c>
      <c r="K250" s="25">
        <v>0</v>
      </c>
      <c r="L250" s="25">
        <v>0</v>
      </c>
      <c r="M250" s="25">
        <v>0</v>
      </c>
      <c r="N250" s="25">
        <v>0</v>
      </c>
      <c r="O250" s="25">
        <v>0</v>
      </c>
      <c r="P250" s="111">
        <v>0</v>
      </c>
    </row>
    <row r="251" spans="1:16" s="2" customFormat="1">
      <c r="A251" s="26">
        <v>312160</v>
      </c>
      <c r="B251" s="27">
        <v>216</v>
      </c>
      <c r="C251" s="28" t="s">
        <v>164</v>
      </c>
      <c r="D251" s="29">
        <v>331.66</v>
      </c>
      <c r="E251" s="29">
        <v>231.65964797630701</v>
      </c>
      <c r="F251" s="29">
        <v>268.60000000000002</v>
      </c>
      <c r="G251" s="29">
        <v>308.26</v>
      </c>
      <c r="H251" s="29">
        <v>337.92</v>
      </c>
      <c r="I251" s="29">
        <v>294.20999999999998</v>
      </c>
      <c r="J251" s="29">
        <v>288.85000000000002</v>
      </c>
      <c r="K251" s="29">
        <v>368.57</v>
      </c>
      <c r="L251" s="29">
        <v>312.37</v>
      </c>
      <c r="M251" s="29">
        <v>362.37</v>
      </c>
      <c r="N251" s="29">
        <v>297.33</v>
      </c>
      <c r="O251" s="29">
        <v>351.92</v>
      </c>
      <c r="P251" s="112">
        <v>3753.719647976307</v>
      </c>
    </row>
    <row r="252" spans="1:16" s="2" customFormat="1">
      <c r="A252" s="22">
        <v>312170</v>
      </c>
      <c r="B252" s="23">
        <v>217</v>
      </c>
      <c r="C252" s="24" t="s">
        <v>471</v>
      </c>
      <c r="D252" s="25">
        <v>0</v>
      </c>
      <c r="E252" s="25">
        <v>0</v>
      </c>
      <c r="F252" s="25">
        <v>0</v>
      </c>
      <c r="G252" s="25">
        <v>0</v>
      </c>
      <c r="H252" s="25">
        <v>0</v>
      </c>
      <c r="I252" s="25">
        <v>0</v>
      </c>
      <c r="J252" s="25">
        <v>0</v>
      </c>
      <c r="K252" s="25">
        <v>0</v>
      </c>
      <c r="L252" s="25">
        <v>0</v>
      </c>
      <c r="M252" s="25">
        <v>0</v>
      </c>
      <c r="N252" s="25">
        <v>0</v>
      </c>
      <c r="O252" s="25">
        <v>0</v>
      </c>
      <c r="P252" s="111">
        <v>0</v>
      </c>
    </row>
    <row r="253" spans="1:16" s="2" customFormat="1">
      <c r="A253" s="26">
        <v>312180</v>
      </c>
      <c r="B253" s="27">
        <v>218</v>
      </c>
      <c r="C253" s="28" t="s">
        <v>647</v>
      </c>
      <c r="D253" s="29">
        <v>0</v>
      </c>
      <c r="E253" s="29">
        <v>0</v>
      </c>
      <c r="F253" s="29">
        <v>0</v>
      </c>
      <c r="G253" s="29">
        <v>0</v>
      </c>
      <c r="H253" s="29">
        <v>0</v>
      </c>
      <c r="I253" s="29">
        <v>0</v>
      </c>
      <c r="J253" s="29">
        <v>0</v>
      </c>
      <c r="K253" s="29">
        <v>0</v>
      </c>
      <c r="L253" s="29">
        <v>0</v>
      </c>
      <c r="M253" s="29">
        <v>0</v>
      </c>
      <c r="N253" s="29">
        <v>0</v>
      </c>
      <c r="O253" s="29">
        <v>0</v>
      </c>
      <c r="P253" s="112">
        <v>0</v>
      </c>
    </row>
    <row r="254" spans="1:16" s="2" customFormat="1">
      <c r="A254" s="22">
        <v>312190</v>
      </c>
      <c r="B254" s="23">
        <v>219</v>
      </c>
      <c r="C254" s="24" t="s">
        <v>648</v>
      </c>
      <c r="D254" s="25">
        <v>0</v>
      </c>
      <c r="E254" s="25">
        <v>0</v>
      </c>
      <c r="F254" s="25">
        <v>0</v>
      </c>
      <c r="G254" s="25">
        <v>0</v>
      </c>
      <c r="H254" s="25">
        <v>0</v>
      </c>
      <c r="I254" s="25">
        <v>0</v>
      </c>
      <c r="J254" s="25">
        <v>0</v>
      </c>
      <c r="K254" s="25">
        <v>0</v>
      </c>
      <c r="L254" s="25">
        <v>0</v>
      </c>
      <c r="M254" s="25">
        <v>0</v>
      </c>
      <c r="N254" s="25">
        <v>0</v>
      </c>
      <c r="O254" s="25">
        <v>0</v>
      </c>
      <c r="P254" s="111">
        <v>0</v>
      </c>
    </row>
    <row r="255" spans="1:16" s="2" customFormat="1">
      <c r="A255" s="26">
        <v>312200</v>
      </c>
      <c r="B255" s="27">
        <v>220</v>
      </c>
      <c r="C255" s="28" t="s">
        <v>165</v>
      </c>
      <c r="D255" s="29">
        <v>0</v>
      </c>
      <c r="E255" s="29">
        <v>0</v>
      </c>
      <c r="F255" s="29">
        <v>0</v>
      </c>
      <c r="G255" s="29">
        <v>0</v>
      </c>
      <c r="H255" s="29">
        <v>0</v>
      </c>
      <c r="I255" s="29">
        <v>0</v>
      </c>
      <c r="J255" s="29">
        <v>0</v>
      </c>
      <c r="K255" s="29">
        <v>0</v>
      </c>
      <c r="L255" s="29">
        <v>0</v>
      </c>
      <c r="M255" s="29">
        <v>0</v>
      </c>
      <c r="N255" s="29">
        <v>0</v>
      </c>
      <c r="O255" s="29">
        <v>0</v>
      </c>
      <c r="P255" s="112">
        <v>0</v>
      </c>
    </row>
    <row r="256" spans="1:16" s="2" customFormat="1">
      <c r="A256" s="22">
        <v>312210</v>
      </c>
      <c r="B256" s="23">
        <v>221</v>
      </c>
      <c r="C256" s="24" t="s">
        <v>459</v>
      </c>
      <c r="D256" s="25">
        <v>0</v>
      </c>
      <c r="E256" s="25">
        <v>0</v>
      </c>
      <c r="F256" s="25">
        <v>0</v>
      </c>
      <c r="G256" s="25">
        <v>0</v>
      </c>
      <c r="H256" s="25">
        <v>0</v>
      </c>
      <c r="I256" s="25">
        <v>0</v>
      </c>
      <c r="J256" s="25">
        <v>0</v>
      </c>
      <c r="K256" s="25">
        <v>0</v>
      </c>
      <c r="L256" s="25">
        <v>0</v>
      </c>
      <c r="M256" s="25">
        <v>0</v>
      </c>
      <c r="N256" s="25">
        <v>0</v>
      </c>
      <c r="O256" s="25">
        <v>0</v>
      </c>
      <c r="P256" s="111">
        <v>0</v>
      </c>
    </row>
    <row r="257" spans="1:16" s="2" customFormat="1">
      <c r="A257" s="26">
        <v>312220</v>
      </c>
      <c r="B257" s="27">
        <v>222</v>
      </c>
      <c r="C257" s="28" t="s">
        <v>649</v>
      </c>
      <c r="D257" s="29">
        <v>0</v>
      </c>
      <c r="E257" s="29">
        <v>0</v>
      </c>
      <c r="F257" s="29">
        <v>0</v>
      </c>
      <c r="G257" s="29">
        <v>0</v>
      </c>
      <c r="H257" s="29">
        <v>0</v>
      </c>
      <c r="I257" s="29">
        <v>0</v>
      </c>
      <c r="J257" s="29">
        <v>0</v>
      </c>
      <c r="K257" s="29">
        <v>0</v>
      </c>
      <c r="L257" s="29">
        <v>0</v>
      </c>
      <c r="M257" s="29">
        <v>0</v>
      </c>
      <c r="N257" s="29">
        <v>0</v>
      </c>
      <c r="O257" s="29">
        <v>0</v>
      </c>
      <c r="P257" s="112">
        <v>0</v>
      </c>
    </row>
    <row r="258" spans="1:16" s="2" customFormat="1">
      <c r="A258" s="22">
        <v>312230</v>
      </c>
      <c r="B258" s="23">
        <v>223</v>
      </c>
      <c r="C258" s="24" t="s">
        <v>650</v>
      </c>
      <c r="D258" s="25">
        <v>0</v>
      </c>
      <c r="E258" s="25">
        <v>0</v>
      </c>
      <c r="F258" s="25">
        <v>0</v>
      </c>
      <c r="G258" s="25">
        <v>0</v>
      </c>
      <c r="H258" s="25">
        <v>0</v>
      </c>
      <c r="I258" s="25">
        <v>0</v>
      </c>
      <c r="J258" s="25">
        <v>0</v>
      </c>
      <c r="K258" s="25">
        <v>0</v>
      </c>
      <c r="L258" s="25">
        <v>0</v>
      </c>
      <c r="M258" s="25">
        <v>0</v>
      </c>
      <c r="N258" s="25">
        <v>0</v>
      </c>
      <c r="O258" s="25">
        <v>0</v>
      </c>
      <c r="P258" s="111">
        <v>0</v>
      </c>
    </row>
    <row r="259" spans="1:16" s="2" customFormat="1">
      <c r="A259" s="26">
        <v>312235</v>
      </c>
      <c r="B259" s="27">
        <v>788</v>
      </c>
      <c r="C259" s="28" t="s">
        <v>166</v>
      </c>
      <c r="D259" s="29">
        <v>6011.87</v>
      </c>
      <c r="E259" s="29">
        <v>4227.5475670078604</v>
      </c>
      <c r="F259" s="29">
        <v>4868.72</v>
      </c>
      <c r="G259" s="29">
        <v>5587.55</v>
      </c>
      <c r="H259" s="29">
        <v>6125.25</v>
      </c>
      <c r="I259" s="29">
        <v>5332.9</v>
      </c>
      <c r="J259" s="29">
        <v>5235.8</v>
      </c>
      <c r="K259" s="29">
        <v>6680.9</v>
      </c>
      <c r="L259" s="29">
        <v>5662.03</v>
      </c>
      <c r="M259" s="29">
        <v>6568.45</v>
      </c>
      <c r="N259" s="29">
        <v>5389.48</v>
      </c>
      <c r="O259" s="29">
        <v>6378.95</v>
      </c>
      <c r="P259" s="112">
        <v>68069.447567007854</v>
      </c>
    </row>
    <row r="260" spans="1:16" s="2" customFormat="1">
      <c r="A260" s="22">
        <v>312240</v>
      </c>
      <c r="B260" s="23">
        <v>224</v>
      </c>
      <c r="C260" s="24" t="s">
        <v>167</v>
      </c>
      <c r="D260" s="25">
        <v>0</v>
      </c>
      <c r="E260" s="25">
        <v>0</v>
      </c>
      <c r="F260" s="25">
        <v>0</v>
      </c>
      <c r="G260" s="25">
        <v>0</v>
      </c>
      <c r="H260" s="25">
        <v>0</v>
      </c>
      <c r="I260" s="25">
        <v>0</v>
      </c>
      <c r="J260" s="25">
        <v>0</v>
      </c>
      <c r="K260" s="25">
        <v>0</v>
      </c>
      <c r="L260" s="25">
        <v>0</v>
      </c>
      <c r="M260" s="25">
        <v>0</v>
      </c>
      <c r="N260" s="25">
        <v>0</v>
      </c>
      <c r="O260" s="25">
        <v>0</v>
      </c>
      <c r="P260" s="111">
        <v>0</v>
      </c>
    </row>
    <row r="261" spans="1:16" s="2" customFormat="1">
      <c r="A261" s="26">
        <v>312245</v>
      </c>
      <c r="B261" s="27">
        <v>731</v>
      </c>
      <c r="C261" s="28" t="s">
        <v>651</v>
      </c>
      <c r="D261" s="29">
        <v>0</v>
      </c>
      <c r="E261" s="29">
        <v>0</v>
      </c>
      <c r="F261" s="29">
        <v>0</v>
      </c>
      <c r="G261" s="29">
        <v>0</v>
      </c>
      <c r="H261" s="29">
        <v>0</v>
      </c>
      <c r="I261" s="29">
        <v>0</v>
      </c>
      <c r="J261" s="29">
        <v>0</v>
      </c>
      <c r="K261" s="29">
        <v>0</v>
      </c>
      <c r="L261" s="29">
        <v>0</v>
      </c>
      <c r="M261" s="29">
        <v>0</v>
      </c>
      <c r="N261" s="29">
        <v>0</v>
      </c>
      <c r="O261" s="29">
        <v>0</v>
      </c>
      <c r="P261" s="112">
        <v>0</v>
      </c>
    </row>
    <row r="262" spans="1:16" s="2" customFormat="1">
      <c r="A262" s="22">
        <v>312247</v>
      </c>
      <c r="B262" s="23">
        <v>789</v>
      </c>
      <c r="C262" s="24" t="s">
        <v>168</v>
      </c>
      <c r="D262" s="25">
        <v>0</v>
      </c>
      <c r="E262" s="25">
        <v>0</v>
      </c>
      <c r="F262" s="25">
        <v>0</v>
      </c>
      <c r="G262" s="25">
        <v>0</v>
      </c>
      <c r="H262" s="25">
        <v>0</v>
      </c>
      <c r="I262" s="25">
        <v>0</v>
      </c>
      <c r="J262" s="25">
        <v>0</v>
      </c>
      <c r="K262" s="25">
        <v>0</v>
      </c>
      <c r="L262" s="25">
        <v>0</v>
      </c>
      <c r="M262" s="25">
        <v>0</v>
      </c>
      <c r="N262" s="25">
        <v>0</v>
      </c>
      <c r="O262" s="25">
        <v>0</v>
      </c>
      <c r="P262" s="111">
        <v>0</v>
      </c>
    </row>
    <row r="263" spans="1:16" s="2" customFormat="1">
      <c r="A263" s="26">
        <v>312250</v>
      </c>
      <c r="B263" s="27">
        <v>225</v>
      </c>
      <c r="C263" s="28" t="s">
        <v>169</v>
      </c>
      <c r="D263" s="29">
        <v>0</v>
      </c>
      <c r="E263" s="29">
        <v>0</v>
      </c>
      <c r="F263" s="29">
        <v>0</v>
      </c>
      <c r="G263" s="29">
        <v>0</v>
      </c>
      <c r="H263" s="29">
        <v>0</v>
      </c>
      <c r="I263" s="29">
        <v>0</v>
      </c>
      <c r="J263" s="29">
        <v>0</v>
      </c>
      <c r="K263" s="29">
        <v>0</v>
      </c>
      <c r="L263" s="29">
        <v>0</v>
      </c>
      <c r="M263" s="29">
        <v>0</v>
      </c>
      <c r="N263" s="29">
        <v>0</v>
      </c>
      <c r="O263" s="29">
        <v>0</v>
      </c>
      <c r="P263" s="112">
        <v>0</v>
      </c>
    </row>
    <row r="264" spans="1:16" s="2" customFormat="1">
      <c r="A264" s="22">
        <v>312260</v>
      </c>
      <c r="B264" s="23">
        <v>226</v>
      </c>
      <c r="C264" s="24" t="s">
        <v>170</v>
      </c>
      <c r="D264" s="25">
        <v>0</v>
      </c>
      <c r="E264" s="25">
        <v>0</v>
      </c>
      <c r="F264" s="25">
        <v>0</v>
      </c>
      <c r="G264" s="25">
        <v>0</v>
      </c>
      <c r="H264" s="25">
        <v>0</v>
      </c>
      <c r="I264" s="25">
        <v>0</v>
      </c>
      <c r="J264" s="25">
        <v>0</v>
      </c>
      <c r="K264" s="25">
        <v>0</v>
      </c>
      <c r="L264" s="25">
        <v>0</v>
      </c>
      <c r="M264" s="25">
        <v>0</v>
      </c>
      <c r="N264" s="25">
        <v>0</v>
      </c>
      <c r="O264" s="25">
        <v>0</v>
      </c>
      <c r="P264" s="111">
        <v>0</v>
      </c>
    </row>
    <row r="265" spans="1:16" s="2" customFormat="1">
      <c r="A265" s="26">
        <v>312270</v>
      </c>
      <c r="B265" s="27">
        <v>227</v>
      </c>
      <c r="C265" s="28" t="s">
        <v>652</v>
      </c>
      <c r="D265" s="29">
        <v>0</v>
      </c>
      <c r="E265" s="29">
        <v>0</v>
      </c>
      <c r="F265" s="29">
        <v>0</v>
      </c>
      <c r="G265" s="29">
        <v>0</v>
      </c>
      <c r="H265" s="29">
        <v>0</v>
      </c>
      <c r="I265" s="29">
        <v>0</v>
      </c>
      <c r="J265" s="29">
        <v>0</v>
      </c>
      <c r="K265" s="29">
        <v>0</v>
      </c>
      <c r="L265" s="29">
        <v>0</v>
      </c>
      <c r="M265" s="29">
        <v>0</v>
      </c>
      <c r="N265" s="29">
        <v>0</v>
      </c>
      <c r="O265" s="29">
        <v>0</v>
      </c>
      <c r="P265" s="112">
        <v>0</v>
      </c>
    </row>
    <row r="266" spans="1:16" s="2" customFormat="1">
      <c r="A266" s="22">
        <v>312280</v>
      </c>
      <c r="B266" s="23">
        <v>228</v>
      </c>
      <c r="C266" s="24" t="s">
        <v>653</v>
      </c>
      <c r="D266" s="25">
        <v>0</v>
      </c>
      <c r="E266" s="25">
        <v>0</v>
      </c>
      <c r="F266" s="25">
        <v>0</v>
      </c>
      <c r="G266" s="25">
        <v>0</v>
      </c>
      <c r="H266" s="25">
        <v>0</v>
      </c>
      <c r="I266" s="25">
        <v>0</v>
      </c>
      <c r="J266" s="25">
        <v>0</v>
      </c>
      <c r="K266" s="25">
        <v>0</v>
      </c>
      <c r="L266" s="25">
        <v>0</v>
      </c>
      <c r="M266" s="25">
        <v>0</v>
      </c>
      <c r="N266" s="25">
        <v>0</v>
      </c>
      <c r="O266" s="25">
        <v>0</v>
      </c>
      <c r="P266" s="111">
        <v>0</v>
      </c>
    </row>
    <row r="267" spans="1:16" s="2" customFormat="1">
      <c r="A267" s="26">
        <v>312290</v>
      </c>
      <c r="B267" s="27">
        <v>229</v>
      </c>
      <c r="C267" s="28" t="s">
        <v>654</v>
      </c>
      <c r="D267" s="29">
        <v>0</v>
      </c>
      <c r="E267" s="29">
        <v>0</v>
      </c>
      <c r="F267" s="29">
        <v>0</v>
      </c>
      <c r="G267" s="29">
        <v>0</v>
      </c>
      <c r="H267" s="29">
        <v>0</v>
      </c>
      <c r="I267" s="29">
        <v>0</v>
      </c>
      <c r="J267" s="29">
        <v>0</v>
      </c>
      <c r="K267" s="29">
        <v>0</v>
      </c>
      <c r="L267" s="29">
        <v>0</v>
      </c>
      <c r="M267" s="29">
        <v>0</v>
      </c>
      <c r="N267" s="29">
        <v>0</v>
      </c>
      <c r="O267" s="29">
        <v>0</v>
      </c>
      <c r="P267" s="112">
        <v>0</v>
      </c>
    </row>
    <row r="268" spans="1:16" s="2" customFormat="1">
      <c r="A268" s="22">
        <v>312300</v>
      </c>
      <c r="B268" s="23">
        <v>230</v>
      </c>
      <c r="C268" s="24" t="s">
        <v>472</v>
      </c>
      <c r="D268" s="25">
        <v>0</v>
      </c>
      <c r="E268" s="25">
        <v>0</v>
      </c>
      <c r="F268" s="25">
        <v>0</v>
      </c>
      <c r="G268" s="25">
        <v>0</v>
      </c>
      <c r="H268" s="25">
        <v>0</v>
      </c>
      <c r="I268" s="25">
        <v>0</v>
      </c>
      <c r="J268" s="25">
        <v>0</v>
      </c>
      <c r="K268" s="25">
        <v>0</v>
      </c>
      <c r="L268" s="25">
        <v>0</v>
      </c>
      <c r="M268" s="25">
        <v>0</v>
      </c>
      <c r="N268" s="25">
        <v>0</v>
      </c>
      <c r="O268" s="25">
        <v>0</v>
      </c>
      <c r="P268" s="111">
        <v>0</v>
      </c>
    </row>
    <row r="269" spans="1:16" s="2" customFormat="1">
      <c r="A269" s="26">
        <v>312310</v>
      </c>
      <c r="B269" s="27">
        <v>231</v>
      </c>
      <c r="C269" s="28" t="s">
        <v>655</v>
      </c>
      <c r="D269" s="29">
        <v>0</v>
      </c>
      <c r="E269" s="29">
        <v>0</v>
      </c>
      <c r="F269" s="29">
        <v>0</v>
      </c>
      <c r="G269" s="29">
        <v>0</v>
      </c>
      <c r="H269" s="29">
        <v>0</v>
      </c>
      <c r="I269" s="29">
        <v>0</v>
      </c>
      <c r="J269" s="29">
        <v>0</v>
      </c>
      <c r="K269" s="29">
        <v>0</v>
      </c>
      <c r="L269" s="29">
        <v>0</v>
      </c>
      <c r="M269" s="29">
        <v>0</v>
      </c>
      <c r="N269" s="29">
        <v>0</v>
      </c>
      <c r="O269" s="29">
        <v>0</v>
      </c>
      <c r="P269" s="112">
        <v>0</v>
      </c>
    </row>
    <row r="270" spans="1:16" s="2" customFormat="1">
      <c r="A270" s="22">
        <v>312320</v>
      </c>
      <c r="B270" s="23">
        <v>232</v>
      </c>
      <c r="C270" s="24" t="s">
        <v>656</v>
      </c>
      <c r="D270" s="25">
        <v>0</v>
      </c>
      <c r="E270" s="25">
        <v>0</v>
      </c>
      <c r="F270" s="25">
        <v>0</v>
      </c>
      <c r="G270" s="25">
        <v>0</v>
      </c>
      <c r="H270" s="25">
        <v>0</v>
      </c>
      <c r="I270" s="25">
        <v>0</v>
      </c>
      <c r="J270" s="25">
        <v>0</v>
      </c>
      <c r="K270" s="25">
        <v>0</v>
      </c>
      <c r="L270" s="25">
        <v>0</v>
      </c>
      <c r="M270" s="25">
        <v>0</v>
      </c>
      <c r="N270" s="25">
        <v>0</v>
      </c>
      <c r="O270" s="25">
        <v>0</v>
      </c>
      <c r="P270" s="111">
        <v>0</v>
      </c>
    </row>
    <row r="271" spans="1:16" s="2" customFormat="1">
      <c r="A271" s="26">
        <v>312330</v>
      </c>
      <c r="B271" s="27">
        <v>233</v>
      </c>
      <c r="C271" s="28" t="s">
        <v>508</v>
      </c>
      <c r="D271" s="29">
        <v>0</v>
      </c>
      <c r="E271" s="29">
        <v>0</v>
      </c>
      <c r="F271" s="29">
        <v>0</v>
      </c>
      <c r="G271" s="29">
        <v>0</v>
      </c>
      <c r="H271" s="29">
        <v>0</v>
      </c>
      <c r="I271" s="29">
        <v>0</v>
      </c>
      <c r="J271" s="29">
        <v>0</v>
      </c>
      <c r="K271" s="29">
        <v>0</v>
      </c>
      <c r="L271" s="29">
        <v>0</v>
      </c>
      <c r="M271" s="29">
        <v>0</v>
      </c>
      <c r="N271" s="29">
        <v>0</v>
      </c>
      <c r="O271" s="29">
        <v>0</v>
      </c>
      <c r="P271" s="112">
        <v>0</v>
      </c>
    </row>
    <row r="272" spans="1:16" s="2" customFormat="1">
      <c r="A272" s="22">
        <v>312340</v>
      </c>
      <c r="B272" s="23">
        <v>234</v>
      </c>
      <c r="C272" s="24" t="s">
        <v>657</v>
      </c>
      <c r="D272" s="25">
        <v>0</v>
      </c>
      <c r="E272" s="25">
        <v>0</v>
      </c>
      <c r="F272" s="25">
        <v>0</v>
      </c>
      <c r="G272" s="25">
        <v>0</v>
      </c>
      <c r="H272" s="25">
        <v>0</v>
      </c>
      <c r="I272" s="25">
        <v>0</v>
      </c>
      <c r="J272" s="25">
        <v>0</v>
      </c>
      <c r="K272" s="25">
        <v>0</v>
      </c>
      <c r="L272" s="25">
        <v>0</v>
      </c>
      <c r="M272" s="25">
        <v>0</v>
      </c>
      <c r="N272" s="25">
        <v>0</v>
      </c>
      <c r="O272" s="25">
        <v>0</v>
      </c>
      <c r="P272" s="111">
        <v>0</v>
      </c>
    </row>
    <row r="273" spans="1:16" s="2" customFormat="1">
      <c r="A273" s="26">
        <v>312350</v>
      </c>
      <c r="B273" s="27">
        <v>235</v>
      </c>
      <c r="C273" s="28" t="s">
        <v>171</v>
      </c>
      <c r="D273" s="29">
        <v>0</v>
      </c>
      <c r="E273" s="29">
        <v>0</v>
      </c>
      <c r="F273" s="29">
        <v>0</v>
      </c>
      <c r="G273" s="29">
        <v>0</v>
      </c>
      <c r="H273" s="29">
        <v>0</v>
      </c>
      <c r="I273" s="29">
        <v>0</v>
      </c>
      <c r="J273" s="29">
        <v>0</v>
      </c>
      <c r="K273" s="29">
        <v>0</v>
      </c>
      <c r="L273" s="29">
        <v>0</v>
      </c>
      <c r="M273" s="29">
        <v>0</v>
      </c>
      <c r="N273" s="29">
        <v>0</v>
      </c>
      <c r="O273" s="29">
        <v>0</v>
      </c>
      <c r="P273" s="112">
        <v>0</v>
      </c>
    </row>
    <row r="274" spans="1:16" s="2" customFormat="1">
      <c r="A274" s="22">
        <v>312352</v>
      </c>
      <c r="B274" s="23">
        <v>732</v>
      </c>
      <c r="C274" s="24" t="s">
        <v>658</v>
      </c>
      <c r="D274" s="25">
        <v>0</v>
      </c>
      <c r="E274" s="25">
        <v>0</v>
      </c>
      <c r="F274" s="25">
        <v>0</v>
      </c>
      <c r="G274" s="25">
        <v>0</v>
      </c>
      <c r="H274" s="25">
        <v>0</v>
      </c>
      <c r="I274" s="25">
        <v>0</v>
      </c>
      <c r="J274" s="25">
        <v>0</v>
      </c>
      <c r="K274" s="25">
        <v>0</v>
      </c>
      <c r="L274" s="25">
        <v>0</v>
      </c>
      <c r="M274" s="25">
        <v>0</v>
      </c>
      <c r="N274" s="25">
        <v>0</v>
      </c>
      <c r="O274" s="25">
        <v>0</v>
      </c>
      <c r="P274" s="111">
        <v>0</v>
      </c>
    </row>
    <row r="275" spans="1:16" s="2" customFormat="1">
      <c r="A275" s="26">
        <v>312360</v>
      </c>
      <c r="B275" s="27">
        <v>236</v>
      </c>
      <c r="C275" s="28" t="s">
        <v>659</v>
      </c>
      <c r="D275" s="29">
        <v>0</v>
      </c>
      <c r="E275" s="29">
        <v>0</v>
      </c>
      <c r="F275" s="29">
        <v>0</v>
      </c>
      <c r="G275" s="29">
        <v>0</v>
      </c>
      <c r="H275" s="29">
        <v>0</v>
      </c>
      <c r="I275" s="29">
        <v>0</v>
      </c>
      <c r="J275" s="29">
        <v>0</v>
      </c>
      <c r="K275" s="29">
        <v>0</v>
      </c>
      <c r="L275" s="29">
        <v>0</v>
      </c>
      <c r="M275" s="29">
        <v>0</v>
      </c>
      <c r="N275" s="29">
        <v>0</v>
      </c>
      <c r="O275" s="29">
        <v>0</v>
      </c>
      <c r="P275" s="112">
        <v>0</v>
      </c>
    </row>
    <row r="276" spans="1:16" s="2" customFormat="1">
      <c r="A276" s="22">
        <v>312370</v>
      </c>
      <c r="B276" s="23">
        <v>237</v>
      </c>
      <c r="C276" s="24" t="s">
        <v>172</v>
      </c>
      <c r="D276" s="25">
        <v>0</v>
      </c>
      <c r="E276" s="25">
        <v>0</v>
      </c>
      <c r="F276" s="25">
        <v>0</v>
      </c>
      <c r="G276" s="25">
        <v>0</v>
      </c>
      <c r="H276" s="25">
        <v>0</v>
      </c>
      <c r="I276" s="25">
        <v>0</v>
      </c>
      <c r="J276" s="25">
        <v>0</v>
      </c>
      <c r="K276" s="25">
        <v>0</v>
      </c>
      <c r="L276" s="25">
        <v>0</v>
      </c>
      <c r="M276" s="25">
        <v>0</v>
      </c>
      <c r="N276" s="25">
        <v>0</v>
      </c>
      <c r="O276" s="25">
        <v>0</v>
      </c>
      <c r="P276" s="111">
        <v>0</v>
      </c>
    </row>
    <row r="277" spans="1:16" s="2" customFormat="1">
      <c r="A277" s="26">
        <v>312380</v>
      </c>
      <c r="B277" s="27">
        <v>238</v>
      </c>
      <c r="C277" s="28" t="s">
        <v>173</v>
      </c>
      <c r="D277" s="29">
        <v>974.28</v>
      </c>
      <c r="E277" s="29">
        <v>683.98092675979399</v>
      </c>
      <c r="F277" s="29">
        <v>789.02</v>
      </c>
      <c r="G277" s="29">
        <v>905.51</v>
      </c>
      <c r="H277" s="29">
        <v>992.65</v>
      </c>
      <c r="I277" s="29">
        <v>864.25</v>
      </c>
      <c r="J277" s="29">
        <v>848.51</v>
      </c>
      <c r="K277" s="29">
        <v>1082.7</v>
      </c>
      <c r="L277" s="29">
        <v>917.59</v>
      </c>
      <c r="M277" s="29">
        <v>1064.48</v>
      </c>
      <c r="N277" s="29">
        <v>873.41</v>
      </c>
      <c r="O277" s="29">
        <v>1033.77</v>
      </c>
      <c r="P277" s="112">
        <v>11030.150926759794</v>
      </c>
    </row>
    <row r="278" spans="1:16" s="2" customFormat="1">
      <c r="A278" s="22">
        <v>312385</v>
      </c>
      <c r="B278" s="23">
        <v>733</v>
      </c>
      <c r="C278" s="24" t="s">
        <v>174</v>
      </c>
      <c r="D278" s="25">
        <v>0</v>
      </c>
      <c r="E278" s="25">
        <v>0</v>
      </c>
      <c r="F278" s="25">
        <v>0</v>
      </c>
      <c r="G278" s="25">
        <v>0</v>
      </c>
      <c r="H278" s="25">
        <v>0</v>
      </c>
      <c r="I278" s="25">
        <v>0</v>
      </c>
      <c r="J278" s="25">
        <v>0</v>
      </c>
      <c r="K278" s="25">
        <v>0</v>
      </c>
      <c r="L278" s="25">
        <v>0</v>
      </c>
      <c r="M278" s="25">
        <v>0</v>
      </c>
      <c r="N278" s="25">
        <v>0</v>
      </c>
      <c r="O278" s="25">
        <v>0</v>
      </c>
      <c r="P278" s="111">
        <v>0</v>
      </c>
    </row>
    <row r="279" spans="1:16" s="2" customFormat="1">
      <c r="A279" s="26">
        <v>312390</v>
      </c>
      <c r="B279" s="27">
        <v>239</v>
      </c>
      <c r="C279" s="28" t="s">
        <v>473</v>
      </c>
      <c r="D279" s="29">
        <v>0</v>
      </c>
      <c r="E279" s="29">
        <v>0</v>
      </c>
      <c r="F279" s="29">
        <v>0</v>
      </c>
      <c r="G279" s="29">
        <v>0</v>
      </c>
      <c r="H279" s="29">
        <v>0</v>
      </c>
      <c r="I279" s="29">
        <v>0</v>
      </c>
      <c r="J279" s="29">
        <v>0</v>
      </c>
      <c r="K279" s="29">
        <v>0</v>
      </c>
      <c r="L279" s="29">
        <v>0</v>
      </c>
      <c r="M279" s="29">
        <v>0</v>
      </c>
      <c r="N279" s="29">
        <v>0</v>
      </c>
      <c r="O279" s="29">
        <v>0</v>
      </c>
      <c r="P279" s="112">
        <v>0</v>
      </c>
    </row>
    <row r="280" spans="1:16" s="2" customFormat="1">
      <c r="A280" s="22">
        <v>312400</v>
      </c>
      <c r="B280" s="23">
        <v>240</v>
      </c>
      <c r="C280" s="24" t="s">
        <v>660</v>
      </c>
      <c r="D280" s="25">
        <v>0</v>
      </c>
      <c r="E280" s="25">
        <v>0</v>
      </c>
      <c r="F280" s="25">
        <v>0</v>
      </c>
      <c r="G280" s="25">
        <v>0</v>
      </c>
      <c r="H280" s="25">
        <v>0</v>
      </c>
      <c r="I280" s="25">
        <v>0</v>
      </c>
      <c r="J280" s="25">
        <v>0</v>
      </c>
      <c r="K280" s="25">
        <v>0</v>
      </c>
      <c r="L280" s="25">
        <v>0</v>
      </c>
      <c r="M280" s="25">
        <v>0</v>
      </c>
      <c r="N280" s="25">
        <v>0</v>
      </c>
      <c r="O280" s="25">
        <v>0</v>
      </c>
      <c r="P280" s="111">
        <v>0</v>
      </c>
    </row>
    <row r="281" spans="1:16" s="2" customFormat="1">
      <c r="A281" s="26">
        <v>312410</v>
      </c>
      <c r="B281" s="27">
        <v>241</v>
      </c>
      <c r="C281" s="28" t="s">
        <v>175</v>
      </c>
      <c r="D281" s="29">
        <v>0</v>
      </c>
      <c r="E281" s="29">
        <v>0</v>
      </c>
      <c r="F281" s="29">
        <v>0</v>
      </c>
      <c r="G281" s="29">
        <v>0</v>
      </c>
      <c r="H281" s="29">
        <v>0</v>
      </c>
      <c r="I281" s="29">
        <v>0</v>
      </c>
      <c r="J281" s="29">
        <v>0</v>
      </c>
      <c r="K281" s="29">
        <v>0</v>
      </c>
      <c r="L281" s="29">
        <v>0</v>
      </c>
      <c r="M281" s="29">
        <v>0</v>
      </c>
      <c r="N281" s="29">
        <v>0</v>
      </c>
      <c r="O281" s="29">
        <v>0</v>
      </c>
      <c r="P281" s="112">
        <v>0</v>
      </c>
    </row>
    <row r="282" spans="1:16" s="2" customFormat="1">
      <c r="A282" s="22">
        <v>312420</v>
      </c>
      <c r="B282" s="23">
        <v>242</v>
      </c>
      <c r="C282" s="24" t="s">
        <v>176</v>
      </c>
      <c r="D282" s="25">
        <v>0</v>
      </c>
      <c r="E282" s="25">
        <v>0</v>
      </c>
      <c r="F282" s="25">
        <v>0</v>
      </c>
      <c r="G282" s="25">
        <v>0</v>
      </c>
      <c r="H282" s="25">
        <v>0</v>
      </c>
      <c r="I282" s="25">
        <v>0</v>
      </c>
      <c r="J282" s="25">
        <v>0</v>
      </c>
      <c r="K282" s="25">
        <v>0</v>
      </c>
      <c r="L282" s="25">
        <v>0</v>
      </c>
      <c r="M282" s="25">
        <v>0</v>
      </c>
      <c r="N282" s="25">
        <v>0</v>
      </c>
      <c r="O282" s="25">
        <v>0</v>
      </c>
      <c r="P282" s="111">
        <v>0</v>
      </c>
    </row>
    <row r="283" spans="1:16" s="2" customFormat="1">
      <c r="A283" s="26">
        <v>312430</v>
      </c>
      <c r="B283" s="27">
        <v>243</v>
      </c>
      <c r="C283" s="28" t="s">
        <v>177</v>
      </c>
      <c r="D283" s="29">
        <v>30631.25</v>
      </c>
      <c r="E283" s="29">
        <v>21327.603518599899</v>
      </c>
      <c r="F283" s="29">
        <v>24806.22</v>
      </c>
      <c r="G283" s="29">
        <v>28468.41</v>
      </c>
      <c r="H283" s="29">
        <v>31207.87</v>
      </c>
      <c r="I283" s="29">
        <v>27170.93</v>
      </c>
      <c r="J283" s="29">
        <v>26673.22</v>
      </c>
      <c r="K283" s="29">
        <v>34034.58</v>
      </c>
      <c r="L283" s="29">
        <v>28844.16</v>
      </c>
      <c r="M283" s="29">
        <v>33461.72</v>
      </c>
      <c r="N283" s="29">
        <v>27455.66</v>
      </c>
      <c r="O283" s="29">
        <v>32496.37</v>
      </c>
      <c r="P283" s="112">
        <v>346577.99351859989</v>
      </c>
    </row>
    <row r="284" spans="1:16" s="2" customFormat="1">
      <c r="A284" s="22">
        <v>312440</v>
      </c>
      <c r="B284" s="23">
        <v>244</v>
      </c>
      <c r="C284" s="24" t="s">
        <v>661</v>
      </c>
      <c r="D284" s="25">
        <v>0</v>
      </c>
      <c r="E284" s="25">
        <v>0</v>
      </c>
      <c r="F284" s="25">
        <v>0</v>
      </c>
      <c r="G284" s="25">
        <v>0</v>
      </c>
      <c r="H284" s="25">
        <v>0</v>
      </c>
      <c r="I284" s="25">
        <v>0</v>
      </c>
      <c r="J284" s="25">
        <v>0</v>
      </c>
      <c r="K284" s="25">
        <v>0</v>
      </c>
      <c r="L284" s="25">
        <v>0</v>
      </c>
      <c r="M284" s="25">
        <v>0</v>
      </c>
      <c r="N284" s="25">
        <v>0</v>
      </c>
      <c r="O284" s="25">
        <v>0</v>
      </c>
      <c r="P284" s="111">
        <v>0</v>
      </c>
    </row>
    <row r="285" spans="1:16" s="2" customFormat="1">
      <c r="A285" s="26">
        <v>312450</v>
      </c>
      <c r="B285" s="27">
        <v>245</v>
      </c>
      <c r="C285" s="28" t="s">
        <v>178</v>
      </c>
      <c r="D285" s="29">
        <v>0</v>
      </c>
      <c r="E285" s="29">
        <v>0</v>
      </c>
      <c r="F285" s="29">
        <v>0</v>
      </c>
      <c r="G285" s="29">
        <v>0</v>
      </c>
      <c r="H285" s="29">
        <v>0</v>
      </c>
      <c r="I285" s="29">
        <v>0</v>
      </c>
      <c r="J285" s="29">
        <v>0</v>
      </c>
      <c r="K285" s="29">
        <v>0</v>
      </c>
      <c r="L285" s="29">
        <v>0</v>
      </c>
      <c r="M285" s="29">
        <v>0</v>
      </c>
      <c r="N285" s="29">
        <v>0</v>
      </c>
      <c r="O285" s="29">
        <v>0</v>
      </c>
      <c r="P285" s="112">
        <v>0</v>
      </c>
    </row>
    <row r="286" spans="1:16" s="2" customFormat="1">
      <c r="A286" s="22">
        <v>312460</v>
      </c>
      <c r="B286" s="23">
        <v>246</v>
      </c>
      <c r="C286" s="24" t="s">
        <v>179</v>
      </c>
      <c r="D286" s="25">
        <v>0</v>
      </c>
      <c r="E286" s="25">
        <v>0</v>
      </c>
      <c r="F286" s="25">
        <v>0</v>
      </c>
      <c r="G286" s="25">
        <v>0</v>
      </c>
      <c r="H286" s="25">
        <v>0</v>
      </c>
      <c r="I286" s="25">
        <v>0</v>
      </c>
      <c r="J286" s="25">
        <v>0</v>
      </c>
      <c r="K286" s="25">
        <v>0</v>
      </c>
      <c r="L286" s="25">
        <v>0</v>
      </c>
      <c r="M286" s="25">
        <v>0</v>
      </c>
      <c r="N286" s="25">
        <v>0</v>
      </c>
      <c r="O286" s="25">
        <v>0</v>
      </c>
      <c r="P286" s="111">
        <v>0</v>
      </c>
    </row>
    <row r="287" spans="1:16" s="2" customFormat="1">
      <c r="A287" s="26">
        <v>312470</v>
      </c>
      <c r="B287" s="27">
        <v>247</v>
      </c>
      <c r="C287" s="28" t="s">
        <v>662</v>
      </c>
      <c r="D287" s="29">
        <v>0</v>
      </c>
      <c r="E287" s="29">
        <v>0</v>
      </c>
      <c r="F287" s="29">
        <v>0</v>
      </c>
      <c r="G287" s="29">
        <v>0</v>
      </c>
      <c r="H287" s="29">
        <v>0</v>
      </c>
      <c r="I287" s="29">
        <v>0</v>
      </c>
      <c r="J287" s="29">
        <v>0</v>
      </c>
      <c r="K287" s="29">
        <v>0</v>
      </c>
      <c r="L287" s="29">
        <v>0</v>
      </c>
      <c r="M287" s="29">
        <v>0</v>
      </c>
      <c r="N287" s="29">
        <v>0</v>
      </c>
      <c r="O287" s="29">
        <v>0</v>
      </c>
      <c r="P287" s="112">
        <v>0</v>
      </c>
    </row>
    <row r="288" spans="1:16" s="2" customFormat="1">
      <c r="A288" s="22">
        <v>312480</v>
      </c>
      <c r="B288" s="23">
        <v>248</v>
      </c>
      <c r="C288" s="24" t="s">
        <v>509</v>
      </c>
      <c r="D288" s="25">
        <v>0</v>
      </c>
      <c r="E288" s="25">
        <v>0</v>
      </c>
      <c r="F288" s="25">
        <v>0</v>
      </c>
      <c r="G288" s="25">
        <v>0</v>
      </c>
      <c r="H288" s="25">
        <v>0</v>
      </c>
      <c r="I288" s="25">
        <v>0</v>
      </c>
      <c r="J288" s="25">
        <v>0</v>
      </c>
      <c r="K288" s="25">
        <v>0</v>
      </c>
      <c r="L288" s="25">
        <v>0</v>
      </c>
      <c r="M288" s="25">
        <v>0</v>
      </c>
      <c r="N288" s="25">
        <v>0</v>
      </c>
      <c r="O288" s="25">
        <v>0</v>
      </c>
      <c r="P288" s="111">
        <v>0</v>
      </c>
    </row>
    <row r="289" spans="1:16" s="2" customFormat="1">
      <c r="A289" s="26">
        <v>312490</v>
      </c>
      <c r="B289" s="27">
        <v>249</v>
      </c>
      <c r="C289" s="28" t="s">
        <v>663</v>
      </c>
      <c r="D289" s="29">
        <v>0</v>
      </c>
      <c r="E289" s="29">
        <v>0</v>
      </c>
      <c r="F289" s="29">
        <v>0</v>
      </c>
      <c r="G289" s="29">
        <v>0</v>
      </c>
      <c r="H289" s="29">
        <v>0</v>
      </c>
      <c r="I289" s="29">
        <v>0</v>
      </c>
      <c r="J289" s="29">
        <v>0</v>
      </c>
      <c r="K289" s="29">
        <v>0</v>
      </c>
      <c r="L289" s="29">
        <v>0</v>
      </c>
      <c r="M289" s="29">
        <v>0</v>
      </c>
      <c r="N289" s="29">
        <v>0</v>
      </c>
      <c r="O289" s="29">
        <v>0</v>
      </c>
      <c r="P289" s="112">
        <v>0</v>
      </c>
    </row>
    <row r="290" spans="1:16" s="2" customFormat="1">
      <c r="A290" s="22">
        <v>312500</v>
      </c>
      <c r="B290" s="23">
        <v>250</v>
      </c>
      <c r="C290" s="24" t="s">
        <v>664</v>
      </c>
      <c r="D290" s="25">
        <v>0</v>
      </c>
      <c r="E290" s="25">
        <v>0</v>
      </c>
      <c r="F290" s="25">
        <v>0</v>
      </c>
      <c r="G290" s="25">
        <v>0</v>
      </c>
      <c r="H290" s="25">
        <v>0</v>
      </c>
      <c r="I290" s="25">
        <v>0</v>
      </c>
      <c r="J290" s="25">
        <v>0</v>
      </c>
      <c r="K290" s="25">
        <v>0</v>
      </c>
      <c r="L290" s="25">
        <v>0</v>
      </c>
      <c r="M290" s="25">
        <v>0</v>
      </c>
      <c r="N290" s="25">
        <v>0</v>
      </c>
      <c r="O290" s="25">
        <v>0</v>
      </c>
      <c r="P290" s="111">
        <v>0</v>
      </c>
    </row>
    <row r="291" spans="1:16" s="2" customFormat="1">
      <c r="A291" s="26">
        <v>312510</v>
      </c>
      <c r="B291" s="27">
        <v>251</v>
      </c>
      <c r="C291" s="28" t="s">
        <v>180</v>
      </c>
      <c r="D291" s="29">
        <v>0</v>
      </c>
      <c r="E291" s="29">
        <v>0</v>
      </c>
      <c r="F291" s="29">
        <v>0</v>
      </c>
      <c r="G291" s="29">
        <v>0</v>
      </c>
      <c r="H291" s="29">
        <v>0</v>
      </c>
      <c r="I291" s="29">
        <v>0</v>
      </c>
      <c r="J291" s="29">
        <v>0</v>
      </c>
      <c r="K291" s="29">
        <v>0</v>
      </c>
      <c r="L291" s="29">
        <v>0</v>
      </c>
      <c r="M291" s="29">
        <v>0</v>
      </c>
      <c r="N291" s="29">
        <v>0</v>
      </c>
      <c r="O291" s="29">
        <v>0</v>
      </c>
      <c r="P291" s="112">
        <v>0</v>
      </c>
    </row>
    <row r="292" spans="1:16" s="2" customFormat="1">
      <c r="A292" s="22">
        <v>312520</v>
      </c>
      <c r="B292" s="23">
        <v>252</v>
      </c>
      <c r="C292" s="24" t="s">
        <v>181</v>
      </c>
      <c r="D292" s="25">
        <v>0</v>
      </c>
      <c r="E292" s="25">
        <v>0</v>
      </c>
      <c r="F292" s="25">
        <v>0</v>
      </c>
      <c r="G292" s="25">
        <v>0</v>
      </c>
      <c r="H292" s="25">
        <v>0</v>
      </c>
      <c r="I292" s="25">
        <v>0</v>
      </c>
      <c r="J292" s="25">
        <v>0</v>
      </c>
      <c r="K292" s="25">
        <v>0</v>
      </c>
      <c r="L292" s="25">
        <v>0</v>
      </c>
      <c r="M292" s="25">
        <v>0</v>
      </c>
      <c r="N292" s="25">
        <v>0</v>
      </c>
      <c r="O292" s="25">
        <v>0</v>
      </c>
      <c r="P292" s="111">
        <v>0</v>
      </c>
    </row>
    <row r="293" spans="1:16" s="2" customFormat="1">
      <c r="A293" s="26">
        <v>312530</v>
      </c>
      <c r="B293" s="27">
        <v>253</v>
      </c>
      <c r="C293" s="28" t="s">
        <v>182</v>
      </c>
      <c r="D293" s="29">
        <v>0</v>
      </c>
      <c r="E293" s="29">
        <v>0</v>
      </c>
      <c r="F293" s="29">
        <v>0</v>
      </c>
      <c r="G293" s="29">
        <v>0</v>
      </c>
      <c r="H293" s="29">
        <v>0</v>
      </c>
      <c r="I293" s="29">
        <v>0</v>
      </c>
      <c r="J293" s="29">
        <v>0</v>
      </c>
      <c r="K293" s="29">
        <v>0</v>
      </c>
      <c r="L293" s="29">
        <v>0</v>
      </c>
      <c r="M293" s="29">
        <v>0</v>
      </c>
      <c r="N293" s="29">
        <v>0</v>
      </c>
      <c r="O293" s="29">
        <v>0</v>
      </c>
      <c r="P293" s="112">
        <v>0</v>
      </c>
    </row>
    <row r="294" spans="1:16" s="2" customFormat="1">
      <c r="A294" s="22">
        <v>312540</v>
      </c>
      <c r="B294" s="23">
        <v>254</v>
      </c>
      <c r="C294" s="24" t="s">
        <v>665</v>
      </c>
      <c r="D294" s="25">
        <v>0</v>
      </c>
      <c r="E294" s="25">
        <v>0</v>
      </c>
      <c r="F294" s="25">
        <v>0</v>
      </c>
      <c r="G294" s="25">
        <v>0</v>
      </c>
      <c r="H294" s="25">
        <v>0</v>
      </c>
      <c r="I294" s="25">
        <v>0</v>
      </c>
      <c r="J294" s="25">
        <v>0</v>
      </c>
      <c r="K294" s="25">
        <v>0</v>
      </c>
      <c r="L294" s="25">
        <v>0</v>
      </c>
      <c r="M294" s="25">
        <v>0</v>
      </c>
      <c r="N294" s="25">
        <v>0</v>
      </c>
      <c r="O294" s="25">
        <v>0</v>
      </c>
      <c r="P294" s="111">
        <v>0</v>
      </c>
    </row>
    <row r="295" spans="1:16" s="2" customFormat="1">
      <c r="A295" s="26">
        <v>312550</v>
      </c>
      <c r="B295" s="27">
        <v>255</v>
      </c>
      <c r="C295" s="28" t="s">
        <v>666</v>
      </c>
      <c r="D295" s="29">
        <v>0</v>
      </c>
      <c r="E295" s="29">
        <v>0</v>
      </c>
      <c r="F295" s="29">
        <v>0</v>
      </c>
      <c r="G295" s="29">
        <v>0</v>
      </c>
      <c r="H295" s="29">
        <v>0</v>
      </c>
      <c r="I295" s="29">
        <v>0</v>
      </c>
      <c r="J295" s="29">
        <v>0</v>
      </c>
      <c r="K295" s="29">
        <v>0</v>
      </c>
      <c r="L295" s="29">
        <v>0</v>
      </c>
      <c r="M295" s="29">
        <v>0</v>
      </c>
      <c r="N295" s="29">
        <v>0</v>
      </c>
      <c r="O295" s="29">
        <v>0</v>
      </c>
      <c r="P295" s="112">
        <v>0</v>
      </c>
    </row>
    <row r="296" spans="1:16" s="2" customFormat="1">
      <c r="A296" s="22">
        <v>312560</v>
      </c>
      <c r="B296" s="23">
        <v>256</v>
      </c>
      <c r="C296" s="24" t="s">
        <v>183</v>
      </c>
      <c r="D296" s="25">
        <v>0</v>
      </c>
      <c r="E296" s="25">
        <v>0</v>
      </c>
      <c r="F296" s="25">
        <v>0</v>
      </c>
      <c r="G296" s="25">
        <v>0</v>
      </c>
      <c r="H296" s="25">
        <v>0</v>
      </c>
      <c r="I296" s="25">
        <v>0</v>
      </c>
      <c r="J296" s="25">
        <v>0</v>
      </c>
      <c r="K296" s="25">
        <v>0</v>
      </c>
      <c r="L296" s="25">
        <v>0</v>
      </c>
      <c r="M296" s="25">
        <v>0</v>
      </c>
      <c r="N296" s="25">
        <v>0</v>
      </c>
      <c r="O296" s="25">
        <v>0</v>
      </c>
      <c r="P296" s="111">
        <v>0</v>
      </c>
    </row>
    <row r="297" spans="1:16" s="2" customFormat="1">
      <c r="A297" s="26">
        <v>312570</v>
      </c>
      <c r="B297" s="27">
        <v>257</v>
      </c>
      <c r="C297" s="28" t="s">
        <v>667</v>
      </c>
      <c r="D297" s="29">
        <v>0</v>
      </c>
      <c r="E297" s="29">
        <v>0</v>
      </c>
      <c r="F297" s="29">
        <v>0</v>
      </c>
      <c r="G297" s="29">
        <v>0</v>
      </c>
      <c r="H297" s="29">
        <v>0</v>
      </c>
      <c r="I297" s="29">
        <v>0</v>
      </c>
      <c r="J297" s="29">
        <v>0</v>
      </c>
      <c r="K297" s="29">
        <v>0</v>
      </c>
      <c r="L297" s="29">
        <v>0</v>
      </c>
      <c r="M297" s="29">
        <v>0</v>
      </c>
      <c r="N297" s="29">
        <v>0</v>
      </c>
      <c r="O297" s="29">
        <v>0</v>
      </c>
      <c r="P297" s="112">
        <v>0</v>
      </c>
    </row>
    <row r="298" spans="1:16" s="2" customFormat="1">
      <c r="A298" s="22">
        <v>312580</v>
      </c>
      <c r="B298" s="23">
        <v>258</v>
      </c>
      <c r="C298" s="24" t="s">
        <v>184</v>
      </c>
      <c r="D298" s="25">
        <v>0</v>
      </c>
      <c r="E298" s="25">
        <v>0</v>
      </c>
      <c r="F298" s="25">
        <v>0</v>
      </c>
      <c r="G298" s="25">
        <v>0</v>
      </c>
      <c r="H298" s="25">
        <v>0</v>
      </c>
      <c r="I298" s="25">
        <v>0</v>
      </c>
      <c r="J298" s="25">
        <v>0</v>
      </c>
      <c r="K298" s="25">
        <v>0</v>
      </c>
      <c r="L298" s="25">
        <v>0</v>
      </c>
      <c r="M298" s="25">
        <v>0</v>
      </c>
      <c r="N298" s="25">
        <v>0</v>
      </c>
      <c r="O298" s="25">
        <v>0</v>
      </c>
      <c r="P298" s="111">
        <v>0</v>
      </c>
    </row>
    <row r="299" spans="1:16" s="2" customFormat="1">
      <c r="A299" s="26">
        <v>312590</v>
      </c>
      <c r="B299" s="27">
        <v>259</v>
      </c>
      <c r="C299" s="28" t="s">
        <v>185</v>
      </c>
      <c r="D299" s="29">
        <v>0</v>
      </c>
      <c r="E299" s="29">
        <v>0</v>
      </c>
      <c r="F299" s="29">
        <v>0</v>
      </c>
      <c r="G299" s="29">
        <v>0</v>
      </c>
      <c r="H299" s="29">
        <v>0</v>
      </c>
      <c r="I299" s="29">
        <v>0</v>
      </c>
      <c r="J299" s="29">
        <v>0</v>
      </c>
      <c r="K299" s="29">
        <v>0</v>
      </c>
      <c r="L299" s="29">
        <v>0</v>
      </c>
      <c r="M299" s="29">
        <v>0</v>
      </c>
      <c r="N299" s="29">
        <v>0</v>
      </c>
      <c r="O299" s="29">
        <v>0</v>
      </c>
      <c r="P299" s="112">
        <v>0</v>
      </c>
    </row>
    <row r="300" spans="1:16" s="2" customFormat="1">
      <c r="A300" s="22">
        <v>312595</v>
      </c>
      <c r="B300" s="23">
        <v>734</v>
      </c>
      <c r="C300" s="24" t="s">
        <v>186</v>
      </c>
      <c r="D300" s="25">
        <v>0</v>
      </c>
      <c r="E300" s="25">
        <v>0</v>
      </c>
      <c r="F300" s="25">
        <v>0</v>
      </c>
      <c r="G300" s="25">
        <v>0</v>
      </c>
      <c r="H300" s="25">
        <v>0</v>
      </c>
      <c r="I300" s="25">
        <v>0</v>
      </c>
      <c r="J300" s="25">
        <v>0</v>
      </c>
      <c r="K300" s="25">
        <v>0</v>
      </c>
      <c r="L300" s="25">
        <v>0</v>
      </c>
      <c r="M300" s="25">
        <v>0</v>
      </c>
      <c r="N300" s="25">
        <v>0</v>
      </c>
      <c r="O300" s="25">
        <v>0</v>
      </c>
      <c r="P300" s="111">
        <v>0</v>
      </c>
    </row>
    <row r="301" spans="1:16" s="2" customFormat="1">
      <c r="A301" s="26">
        <v>312600</v>
      </c>
      <c r="B301" s="27">
        <v>260</v>
      </c>
      <c r="C301" s="28" t="s">
        <v>187</v>
      </c>
      <c r="D301" s="29">
        <v>0</v>
      </c>
      <c r="E301" s="29">
        <v>0</v>
      </c>
      <c r="F301" s="29">
        <v>0</v>
      </c>
      <c r="G301" s="29">
        <v>0</v>
      </c>
      <c r="H301" s="29">
        <v>0</v>
      </c>
      <c r="I301" s="29">
        <v>0</v>
      </c>
      <c r="J301" s="29">
        <v>0</v>
      </c>
      <c r="K301" s="29">
        <v>0</v>
      </c>
      <c r="L301" s="29">
        <v>0</v>
      </c>
      <c r="M301" s="29">
        <v>0</v>
      </c>
      <c r="N301" s="29">
        <v>0</v>
      </c>
      <c r="O301" s="29">
        <v>0</v>
      </c>
      <c r="P301" s="112">
        <v>0</v>
      </c>
    </row>
    <row r="302" spans="1:16" s="2" customFormat="1">
      <c r="A302" s="22">
        <v>312610</v>
      </c>
      <c r="B302" s="23">
        <v>261</v>
      </c>
      <c r="C302" s="24" t="s">
        <v>188</v>
      </c>
      <c r="D302" s="25">
        <v>0</v>
      </c>
      <c r="E302" s="25">
        <v>0</v>
      </c>
      <c r="F302" s="25">
        <v>0</v>
      </c>
      <c r="G302" s="25">
        <v>0</v>
      </c>
      <c r="H302" s="25">
        <v>0</v>
      </c>
      <c r="I302" s="25">
        <v>0</v>
      </c>
      <c r="J302" s="25">
        <v>0</v>
      </c>
      <c r="K302" s="25">
        <v>0</v>
      </c>
      <c r="L302" s="25">
        <v>0</v>
      </c>
      <c r="M302" s="25">
        <v>0</v>
      </c>
      <c r="N302" s="25">
        <v>0</v>
      </c>
      <c r="O302" s="25">
        <v>0</v>
      </c>
      <c r="P302" s="111">
        <v>0</v>
      </c>
    </row>
    <row r="303" spans="1:16" s="2" customFormat="1">
      <c r="A303" s="26">
        <v>312620</v>
      </c>
      <c r="B303" s="27">
        <v>262</v>
      </c>
      <c r="C303" s="28" t="s">
        <v>189</v>
      </c>
      <c r="D303" s="29">
        <v>0</v>
      </c>
      <c r="E303" s="29">
        <v>0</v>
      </c>
      <c r="F303" s="29">
        <v>0</v>
      </c>
      <c r="G303" s="29">
        <v>0</v>
      </c>
      <c r="H303" s="29">
        <v>0</v>
      </c>
      <c r="I303" s="29">
        <v>0</v>
      </c>
      <c r="J303" s="29">
        <v>0</v>
      </c>
      <c r="K303" s="29">
        <v>0</v>
      </c>
      <c r="L303" s="29">
        <v>0</v>
      </c>
      <c r="M303" s="29">
        <v>0</v>
      </c>
      <c r="N303" s="29">
        <v>0</v>
      </c>
      <c r="O303" s="29">
        <v>0</v>
      </c>
      <c r="P303" s="112">
        <v>0</v>
      </c>
    </row>
    <row r="304" spans="1:16" s="2" customFormat="1">
      <c r="A304" s="22">
        <v>312630</v>
      </c>
      <c r="B304" s="23">
        <v>263</v>
      </c>
      <c r="C304" s="24" t="s">
        <v>474</v>
      </c>
      <c r="D304" s="25">
        <v>0</v>
      </c>
      <c r="E304" s="25">
        <v>0</v>
      </c>
      <c r="F304" s="25">
        <v>0</v>
      </c>
      <c r="G304" s="25">
        <v>0</v>
      </c>
      <c r="H304" s="25">
        <v>0</v>
      </c>
      <c r="I304" s="25">
        <v>0</v>
      </c>
      <c r="J304" s="25">
        <v>0</v>
      </c>
      <c r="K304" s="25">
        <v>0</v>
      </c>
      <c r="L304" s="25">
        <v>0</v>
      </c>
      <c r="M304" s="25">
        <v>0</v>
      </c>
      <c r="N304" s="25">
        <v>0</v>
      </c>
      <c r="O304" s="25">
        <v>0</v>
      </c>
      <c r="P304" s="111">
        <v>0</v>
      </c>
    </row>
    <row r="305" spans="1:16" s="2" customFormat="1">
      <c r="A305" s="26">
        <v>312640</v>
      </c>
      <c r="B305" s="27">
        <v>264</v>
      </c>
      <c r="C305" s="28" t="s">
        <v>475</v>
      </c>
      <c r="D305" s="29">
        <v>0</v>
      </c>
      <c r="E305" s="29">
        <v>0</v>
      </c>
      <c r="F305" s="29">
        <v>0</v>
      </c>
      <c r="G305" s="29">
        <v>0</v>
      </c>
      <c r="H305" s="29">
        <v>0</v>
      </c>
      <c r="I305" s="29">
        <v>0</v>
      </c>
      <c r="J305" s="29">
        <v>0</v>
      </c>
      <c r="K305" s="29">
        <v>0</v>
      </c>
      <c r="L305" s="29">
        <v>0</v>
      </c>
      <c r="M305" s="29">
        <v>0</v>
      </c>
      <c r="N305" s="29">
        <v>0</v>
      </c>
      <c r="O305" s="29">
        <v>0</v>
      </c>
      <c r="P305" s="112">
        <v>0</v>
      </c>
    </row>
    <row r="306" spans="1:16" s="2" customFormat="1">
      <c r="A306" s="22">
        <v>312650</v>
      </c>
      <c r="B306" s="23">
        <v>265</v>
      </c>
      <c r="C306" s="24" t="s">
        <v>668</v>
      </c>
      <c r="D306" s="25">
        <v>33806.300000000003</v>
      </c>
      <c r="E306" s="25">
        <v>23459.8729873827</v>
      </c>
      <c r="F306" s="25">
        <v>27373.61</v>
      </c>
      <c r="G306" s="25">
        <v>31415.14</v>
      </c>
      <c r="H306" s="25">
        <v>34438.239999999998</v>
      </c>
      <c r="I306" s="25">
        <v>29983.42</v>
      </c>
      <c r="J306" s="25">
        <v>29437.46</v>
      </c>
      <c r="K306" s="25">
        <v>37562.32</v>
      </c>
      <c r="L306" s="25">
        <v>31833.91</v>
      </c>
      <c r="M306" s="25">
        <v>36930.089999999997</v>
      </c>
      <c r="N306" s="25">
        <v>30301.49</v>
      </c>
      <c r="O306" s="25">
        <v>35864.67</v>
      </c>
      <c r="P306" s="111">
        <v>382406.52298738266</v>
      </c>
    </row>
    <row r="307" spans="1:16" s="2" customFormat="1">
      <c r="A307" s="26">
        <v>312660</v>
      </c>
      <c r="B307" s="27">
        <v>266</v>
      </c>
      <c r="C307" s="28" t="s">
        <v>190</v>
      </c>
      <c r="D307" s="29">
        <v>38.83</v>
      </c>
      <c r="E307" s="29">
        <v>27.251976226269299</v>
      </c>
      <c r="F307" s="29">
        <v>31.45</v>
      </c>
      <c r="G307" s="29">
        <v>36.090000000000003</v>
      </c>
      <c r="H307" s="29">
        <v>39.56</v>
      </c>
      <c r="I307" s="29">
        <v>34.450000000000003</v>
      </c>
      <c r="J307" s="29">
        <v>33.82</v>
      </c>
      <c r="K307" s="29">
        <v>43.15</v>
      </c>
      <c r="L307" s="29">
        <v>36.57</v>
      </c>
      <c r="M307" s="29">
        <v>42.43</v>
      </c>
      <c r="N307" s="29">
        <v>34.81</v>
      </c>
      <c r="O307" s="29">
        <v>41.2</v>
      </c>
      <c r="P307" s="112">
        <v>439.61197622626923</v>
      </c>
    </row>
    <row r="308" spans="1:16" s="2" customFormat="1">
      <c r="A308" s="22">
        <v>312670</v>
      </c>
      <c r="B308" s="23">
        <v>267</v>
      </c>
      <c r="C308" s="24" t="s">
        <v>669</v>
      </c>
      <c r="D308" s="25">
        <v>22534.85</v>
      </c>
      <c r="E308" s="25">
        <v>15768.715991867301</v>
      </c>
      <c r="F308" s="25">
        <v>18245.29</v>
      </c>
      <c r="G308" s="25">
        <v>20937.87</v>
      </c>
      <c r="H308" s="25">
        <v>22952.44</v>
      </c>
      <c r="I308" s="25">
        <v>19983.39</v>
      </c>
      <c r="J308" s="25">
        <v>19619.509999999998</v>
      </c>
      <c r="K308" s="25">
        <v>25034.58</v>
      </c>
      <c r="L308" s="25">
        <v>21216.7</v>
      </c>
      <c r="M308" s="25">
        <v>24613.21</v>
      </c>
      <c r="N308" s="25">
        <v>20195.37</v>
      </c>
      <c r="O308" s="25">
        <v>23903.13</v>
      </c>
      <c r="P308" s="111">
        <v>255005.0559918673</v>
      </c>
    </row>
    <row r="309" spans="1:16" s="2" customFormat="1">
      <c r="A309" s="26">
        <v>312675</v>
      </c>
      <c r="B309" s="27">
        <v>790</v>
      </c>
      <c r="C309" s="28" t="s">
        <v>670</v>
      </c>
      <c r="D309" s="29">
        <v>0</v>
      </c>
      <c r="E309" s="29">
        <v>0</v>
      </c>
      <c r="F309" s="29">
        <v>0</v>
      </c>
      <c r="G309" s="29">
        <v>0</v>
      </c>
      <c r="H309" s="29">
        <v>0</v>
      </c>
      <c r="I309" s="29">
        <v>0</v>
      </c>
      <c r="J309" s="29">
        <v>0</v>
      </c>
      <c r="K309" s="29">
        <v>0</v>
      </c>
      <c r="L309" s="29">
        <v>0</v>
      </c>
      <c r="M309" s="29">
        <v>0</v>
      </c>
      <c r="N309" s="29">
        <v>0</v>
      </c>
      <c r="O309" s="29">
        <v>0</v>
      </c>
      <c r="P309" s="112">
        <v>0</v>
      </c>
    </row>
    <row r="310" spans="1:16" s="2" customFormat="1">
      <c r="A310" s="22">
        <v>312680</v>
      </c>
      <c r="B310" s="23">
        <v>268</v>
      </c>
      <c r="C310" s="24" t="s">
        <v>191</v>
      </c>
      <c r="D310" s="25">
        <v>0</v>
      </c>
      <c r="E310" s="25">
        <v>0</v>
      </c>
      <c r="F310" s="25">
        <v>0</v>
      </c>
      <c r="G310" s="25">
        <v>0</v>
      </c>
      <c r="H310" s="25">
        <v>0</v>
      </c>
      <c r="I310" s="25">
        <v>0</v>
      </c>
      <c r="J310" s="25">
        <v>0</v>
      </c>
      <c r="K310" s="25">
        <v>0</v>
      </c>
      <c r="L310" s="25">
        <v>0</v>
      </c>
      <c r="M310" s="25">
        <v>0</v>
      </c>
      <c r="N310" s="25">
        <v>0</v>
      </c>
      <c r="O310" s="25">
        <v>0</v>
      </c>
      <c r="P310" s="111">
        <v>0</v>
      </c>
    </row>
    <row r="311" spans="1:16" s="2" customFormat="1">
      <c r="A311" s="26">
        <v>312690</v>
      </c>
      <c r="B311" s="27">
        <v>269</v>
      </c>
      <c r="C311" s="28" t="s">
        <v>671</v>
      </c>
      <c r="D311" s="29">
        <v>0</v>
      </c>
      <c r="E311" s="29">
        <v>0</v>
      </c>
      <c r="F311" s="29">
        <v>0</v>
      </c>
      <c r="G311" s="29">
        <v>0</v>
      </c>
      <c r="H311" s="29">
        <v>0</v>
      </c>
      <c r="I311" s="29">
        <v>0</v>
      </c>
      <c r="J311" s="29">
        <v>0</v>
      </c>
      <c r="K311" s="29">
        <v>0</v>
      </c>
      <c r="L311" s="29">
        <v>0</v>
      </c>
      <c r="M311" s="29">
        <v>0</v>
      </c>
      <c r="N311" s="29">
        <v>0</v>
      </c>
      <c r="O311" s="29">
        <v>0</v>
      </c>
      <c r="P311" s="112">
        <v>0</v>
      </c>
    </row>
    <row r="312" spans="1:16" s="2" customFormat="1">
      <c r="A312" s="22">
        <v>312695</v>
      </c>
      <c r="B312" s="23">
        <v>791</v>
      </c>
      <c r="C312" s="24" t="s">
        <v>192</v>
      </c>
      <c r="D312" s="25">
        <v>0</v>
      </c>
      <c r="E312" s="25">
        <v>0</v>
      </c>
      <c r="F312" s="25">
        <v>0</v>
      </c>
      <c r="G312" s="25">
        <v>0</v>
      </c>
      <c r="H312" s="25">
        <v>0</v>
      </c>
      <c r="I312" s="25">
        <v>0</v>
      </c>
      <c r="J312" s="25">
        <v>0</v>
      </c>
      <c r="K312" s="25">
        <v>0</v>
      </c>
      <c r="L312" s="25">
        <v>0</v>
      </c>
      <c r="M312" s="25">
        <v>0</v>
      </c>
      <c r="N312" s="25">
        <v>0</v>
      </c>
      <c r="O312" s="25">
        <v>0</v>
      </c>
      <c r="P312" s="111">
        <v>0</v>
      </c>
    </row>
    <row r="313" spans="1:16" s="2" customFormat="1">
      <c r="A313" s="26">
        <v>312700</v>
      </c>
      <c r="B313" s="27">
        <v>270</v>
      </c>
      <c r="C313" s="28" t="s">
        <v>193</v>
      </c>
      <c r="D313" s="29">
        <v>0</v>
      </c>
      <c r="E313" s="29">
        <v>0</v>
      </c>
      <c r="F313" s="29">
        <v>0</v>
      </c>
      <c r="G313" s="29">
        <v>0</v>
      </c>
      <c r="H313" s="29">
        <v>0</v>
      </c>
      <c r="I313" s="29">
        <v>0</v>
      </c>
      <c r="J313" s="29">
        <v>0</v>
      </c>
      <c r="K313" s="29">
        <v>0</v>
      </c>
      <c r="L313" s="29">
        <v>0</v>
      </c>
      <c r="M313" s="29">
        <v>0</v>
      </c>
      <c r="N313" s="29">
        <v>0</v>
      </c>
      <c r="O313" s="29">
        <v>0</v>
      </c>
      <c r="P313" s="112">
        <v>0</v>
      </c>
    </row>
    <row r="314" spans="1:16" s="2" customFormat="1">
      <c r="A314" s="22">
        <v>312705</v>
      </c>
      <c r="B314" s="23">
        <v>468</v>
      </c>
      <c r="C314" s="24" t="s">
        <v>522</v>
      </c>
      <c r="D314" s="25">
        <v>0</v>
      </c>
      <c r="E314" s="25">
        <v>0</v>
      </c>
      <c r="F314" s="25">
        <v>0</v>
      </c>
      <c r="G314" s="25">
        <v>0</v>
      </c>
      <c r="H314" s="25">
        <v>0</v>
      </c>
      <c r="I314" s="25">
        <v>0</v>
      </c>
      <c r="J314" s="25">
        <v>0</v>
      </c>
      <c r="K314" s="25">
        <v>0</v>
      </c>
      <c r="L314" s="25">
        <v>0</v>
      </c>
      <c r="M314" s="25">
        <v>0</v>
      </c>
      <c r="N314" s="25">
        <v>0</v>
      </c>
      <c r="O314" s="25">
        <v>0</v>
      </c>
      <c r="P314" s="111">
        <v>0</v>
      </c>
    </row>
    <row r="315" spans="1:16" s="2" customFormat="1">
      <c r="A315" s="26">
        <v>312707</v>
      </c>
      <c r="B315" s="27">
        <v>792</v>
      </c>
      <c r="C315" s="28" t="s">
        <v>476</v>
      </c>
      <c r="D315" s="29">
        <v>736.29</v>
      </c>
      <c r="E315" s="29">
        <v>514.93304261508194</v>
      </c>
      <c r="F315" s="29">
        <v>596.28</v>
      </c>
      <c r="G315" s="29">
        <v>684.32</v>
      </c>
      <c r="H315" s="29">
        <v>750.17</v>
      </c>
      <c r="I315" s="29">
        <v>653.13</v>
      </c>
      <c r="J315" s="29">
        <v>641.24</v>
      </c>
      <c r="K315" s="29">
        <v>818.23</v>
      </c>
      <c r="L315" s="29">
        <v>693.44</v>
      </c>
      <c r="M315" s="29">
        <v>804.45</v>
      </c>
      <c r="N315" s="29">
        <v>660.06</v>
      </c>
      <c r="O315" s="29">
        <v>781.25</v>
      </c>
      <c r="P315" s="112">
        <v>8333.7930426150833</v>
      </c>
    </row>
    <row r="316" spans="1:16" s="2" customFormat="1">
      <c r="A316" s="22">
        <v>312710</v>
      </c>
      <c r="B316" s="23">
        <v>271</v>
      </c>
      <c r="C316" s="24" t="s">
        <v>194</v>
      </c>
      <c r="D316" s="25">
        <v>0</v>
      </c>
      <c r="E316" s="25">
        <v>0</v>
      </c>
      <c r="F316" s="25">
        <v>0</v>
      </c>
      <c r="G316" s="25">
        <v>0</v>
      </c>
      <c r="H316" s="25">
        <v>0</v>
      </c>
      <c r="I316" s="25">
        <v>0</v>
      </c>
      <c r="J316" s="25">
        <v>0</v>
      </c>
      <c r="K316" s="25">
        <v>0</v>
      </c>
      <c r="L316" s="25">
        <v>0</v>
      </c>
      <c r="M316" s="25">
        <v>0</v>
      </c>
      <c r="N316" s="25">
        <v>0</v>
      </c>
      <c r="O316" s="25">
        <v>0</v>
      </c>
      <c r="P316" s="111">
        <v>0</v>
      </c>
    </row>
    <row r="317" spans="1:16" s="2" customFormat="1">
      <c r="A317" s="26">
        <v>312720</v>
      </c>
      <c r="B317" s="27">
        <v>272</v>
      </c>
      <c r="C317" s="28" t="s">
        <v>672</v>
      </c>
      <c r="D317" s="29">
        <v>0</v>
      </c>
      <c r="E317" s="29">
        <v>0</v>
      </c>
      <c r="F317" s="29">
        <v>0</v>
      </c>
      <c r="G317" s="29">
        <v>0</v>
      </c>
      <c r="H317" s="29">
        <v>0</v>
      </c>
      <c r="I317" s="29">
        <v>0</v>
      </c>
      <c r="J317" s="29">
        <v>0</v>
      </c>
      <c r="K317" s="29">
        <v>0</v>
      </c>
      <c r="L317" s="29">
        <v>0</v>
      </c>
      <c r="M317" s="29">
        <v>0</v>
      </c>
      <c r="N317" s="29">
        <v>0</v>
      </c>
      <c r="O317" s="29">
        <v>0</v>
      </c>
      <c r="P317" s="112">
        <v>0</v>
      </c>
    </row>
    <row r="318" spans="1:16" s="2" customFormat="1">
      <c r="A318" s="22">
        <v>312730</v>
      </c>
      <c r="B318" s="23">
        <v>273</v>
      </c>
      <c r="C318" s="24" t="s">
        <v>673</v>
      </c>
      <c r="D318" s="25">
        <v>0</v>
      </c>
      <c r="E318" s="25">
        <v>0</v>
      </c>
      <c r="F318" s="25">
        <v>0</v>
      </c>
      <c r="G318" s="25">
        <v>0</v>
      </c>
      <c r="H318" s="25">
        <v>0</v>
      </c>
      <c r="I318" s="25">
        <v>0</v>
      </c>
      <c r="J318" s="25">
        <v>0</v>
      </c>
      <c r="K318" s="25">
        <v>0</v>
      </c>
      <c r="L318" s="25">
        <v>0</v>
      </c>
      <c r="M318" s="25">
        <v>0</v>
      </c>
      <c r="N318" s="25">
        <v>0</v>
      </c>
      <c r="O318" s="25">
        <v>0</v>
      </c>
      <c r="P318" s="111">
        <v>0</v>
      </c>
    </row>
    <row r="319" spans="1:16" s="2" customFormat="1">
      <c r="A319" s="26">
        <v>312733</v>
      </c>
      <c r="B319" s="27">
        <v>793</v>
      </c>
      <c r="C319" s="28" t="s">
        <v>195</v>
      </c>
      <c r="D319" s="29">
        <v>43861.79</v>
      </c>
      <c r="E319" s="29">
        <v>30582.8188931601</v>
      </c>
      <c r="F319" s="29">
        <v>35520.949999999997</v>
      </c>
      <c r="G319" s="29">
        <v>40756.54</v>
      </c>
      <c r="H319" s="29">
        <v>44676.480000000003</v>
      </c>
      <c r="I319" s="29">
        <v>38897.279999999999</v>
      </c>
      <c r="J319" s="29">
        <v>38179.550000000003</v>
      </c>
      <c r="K319" s="29">
        <v>48715.48</v>
      </c>
      <c r="L319" s="29">
        <v>41286.17</v>
      </c>
      <c r="M319" s="29">
        <v>47858.41</v>
      </c>
      <c r="N319" s="29">
        <v>39263.83</v>
      </c>
      <c r="O319" s="29">
        <v>46472.46</v>
      </c>
      <c r="P319" s="112">
        <v>496071.75889316015</v>
      </c>
    </row>
    <row r="320" spans="1:16" s="2" customFormat="1">
      <c r="A320" s="22">
        <v>312735</v>
      </c>
      <c r="B320" s="23">
        <v>794</v>
      </c>
      <c r="C320" s="24" t="s">
        <v>674</v>
      </c>
      <c r="D320" s="25">
        <v>1037.07</v>
      </c>
      <c r="E320" s="25">
        <v>725.28730728561004</v>
      </c>
      <c r="F320" s="25">
        <v>839.87</v>
      </c>
      <c r="G320" s="25">
        <v>963.87</v>
      </c>
      <c r="H320" s="25">
        <v>1056.6300000000001</v>
      </c>
      <c r="I320" s="25">
        <v>919.95</v>
      </c>
      <c r="J320" s="25">
        <v>903.19</v>
      </c>
      <c r="K320" s="25">
        <v>1152.48</v>
      </c>
      <c r="L320" s="25">
        <v>976.72</v>
      </c>
      <c r="M320" s="25">
        <v>1133.08</v>
      </c>
      <c r="N320" s="25">
        <v>929.7</v>
      </c>
      <c r="O320" s="25">
        <v>1100.3900000000001</v>
      </c>
      <c r="P320" s="111">
        <v>11738.237307285608</v>
      </c>
    </row>
    <row r="321" spans="1:16" s="2" customFormat="1">
      <c r="A321" s="26">
        <v>312737</v>
      </c>
      <c r="B321" s="27">
        <v>795</v>
      </c>
      <c r="C321" s="28" t="s">
        <v>196</v>
      </c>
      <c r="D321" s="29">
        <v>0</v>
      </c>
      <c r="E321" s="29">
        <v>0</v>
      </c>
      <c r="F321" s="29">
        <v>0</v>
      </c>
      <c r="G321" s="29">
        <v>0</v>
      </c>
      <c r="H321" s="29">
        <v>0</v>
      </c>
      <c r="I321" s="29">
        <v>0</v>
      </c>
      <c r="J321" s="29">
        <v>0</v>
      </c>
      <c r="K321" s="29">
        <v>0</v>
      </c>
      <c r="L321" s="29">
        <v>0</v>
      </c>
      <c r="M321" s="29">
        <v>0</v>
      </c>
      <c r="N321" s="29">
        <v>0</v>
      </c>
      <c r="O321" s="29">
        <v>0</v>
      </c>
      <c r="P321" s="112">
        <v>0</v>
      </c>
    </row>
    <row r="322" spans="1:16" s="2" customFormat="1">
      <c r="A322" s="22">
        <v>312738</v>
      </c>
      <c r="B322" s="23">
        <v>796</v>
      </c>
      <c r="C322" s="24" t="s">
        <v>675</v>
      </c>
      <c r="D322" s="25">
        <v>0</v>
      </c>
      <c r="E322" s="25">
        <v>0</v>
      </c>
      <c r="F322" s="25">
        <v>0</v>
      </c>
      <c r="G322" s="25">
        <v>0</v>
      </c>
      <c r="H322" s="25">
        <v>0</v>
      </c>
      <c r="I322" s="25">
        <v>0</v>
      </c>
      <c r="J322" s="25">
        <v>0</v>
      </c>
      <c r="K322" s="25">
        <v>0</v>
      </c>
      <c r="L322" s="25">
        <v>0</v>
      </c>
      <c r="M322" s="25">
        <v>0</v>
      </c>
      <c r="N322" s="25">
        <v>0</v>
      </c>
      <c r="O322" s="25">
        <v>0</v>
      </c>
      <c r="P322" s="111">
        <v>0</v>
      </c>
    </row>
    <row r="323" spans="1:16" s="2" customFormat="1">
      <c r="A323" s="26">
        <v>312740</v>
      </c>
      <c r="B323" s="27">
        <v>274</v>
      </c>
      <c r="C323" s="28" t="s">
        <v>676</v>
      </c>
      <c r="D323" s="29">
        <v>0</v>
      </c>
      <c r="E323" s="29">
        <v>0</v>
      </c>
      <c r="F323" s="29">
        <v>0</v>
      </c>
      <c r="G323" s="29">
        <v>0</v>
      </c>
      <c r="H323" s="29">
        <v>0</v>
      </c>
      <c r="I323" s="29">
        <v>0</v>
      </c>
      <c r="J323" s="29">
        <v>0</v>
      </c>
      <c r="K323" s="29">
        <v>0</v>
      </c>
      <c r="L323" s="29">
        <v>0</v>
      </c>
      <c r="M323" s="29">
        <v>0</v>
      </c>
      <c r="N323" s="29">
        <v>0</v>
      </c>
      <c r="O323" s="29">
        <v>0</v>
      </c>
      <c r="P323" s="112">
        <v>0</v>
      </c>
    </row>
    <row r="324" spans="1:16" s="2" customFormat="1">
      <c r="A324" s="22">
        <v>312750</v>
      </c>
      <c r="B324" s="23">
        <v>275</v>
      </c>
      <c r="C324" s="24" t="s">
        <v>197</v>
      </c>
      <c r="D324" s="25">
        <v>0</v>
      </c>
      <c r="E324" s="25">
        <v>0</v>
      </c>
      <c r="F324" s="25">
        <v>0</v>
      </c>
      <c r="G324" s="25">
        <v>0</v>
      </c>
      <c r="H324" s="25">
        <v>0</v>
      </c>
      <c r="I324" s="25">
        <v>0</v>
      </c>
      <c r="J324" s="25">
        <v>0</v>
      </c>
      <c r="K324" s="25">
        <v>0</v>
      </c>
      <c r="L324" s="25">
        <v>0</v>
      </c>
      <c r="M324" s="25">
        <v>0</v>
      </c>
      <c r="N324" s="25">
        <v>0</v>
      </c>
      <c r="O324" s="25">
        <v>0</v>
      </c>
      <c r="P324" s="111">
        <v>0</v>
      </c>
    </row>
    <row r="325" spans="1:16" s="2" customFormat="1">
      <c r="A325" s="26">
        <v>312760</v>
      </c>
      <c r="B325" s="27">
        <v>276</v>
      </c>
      <c r="C325" s="28" t="s">
        <v>198</v>
      </c>
      <c r="D325" s="29">
        <v>913.27</v>
      </c>
      <c r="E325" s="29">
        <v>641.76321692947602</v>
      </c>
      <c r="F325" s="29">
        <v>739.61</v>
      </c>
      <c r="G325" s="29">
        <v>848.81</v>
      </c>
      <c r="H325" s="29">
        <v>930.49</v>
      </c>
      <c r="I325" s="29">
        <v>810.13</v>
      </c>
      <c r="J325" s="29">
        <v>795.38</v>
      </c>
      <c r="K325" s="29">
        <v>1014.9</v>
      </c>
      <c r="L325" s="29">
        <v>860.13</v>
      </c>
      <c r="M325" s="29">
        <v>997.82</v>
      </c>
      <c r="N325" s="29">
        <v>818.72</v>
      </c>
      <c r="O325" s="29">
        <v>969.03</v>
      </c>
      <c r="P325" s="112">
        <v>10340.053216929477</v>
      </c>
    </row>
    <row r="326" spans="1:16" s="2" customFormat="1">
      <c r="A326" s="22">
        <v>312770</v>
      </c>
      <c r="B326" s="23">
        <v>277</v>
      </c>
      <c r="C326" s="24" t="s">
        <v>199</v>
      </c>
      <c r="D326" s="25">
        <v>0</v>
      </c>
      <c r="E326" s="25">
        <v>0</v>
      </c>
      <c r="F326" s="25">
        <v>0</v>
      </c>
      <c r="G326" s="25">
        <v>0</v>
      </c>
      <c r="H326" s="25">
        <v>0</v>
      </c>
      <c r="I326" s="25">
        <v>0</v>
      </c>
      <c r="J326" s="25">
        <v>0</v>
      </c>
      <c r="K326" s="25">
        <v>0</v>
      </c>
      <c r="L326" s="25">
        <v>0</v>
      </c>
      <c r="M326" s="25">
        <v>0</v>
      </c>
      <c r="N326" s="25">
        <v>0</v>
      </c>
      <c r="O326" s="25">
        <v>0</v>
      </c>
      <c r="P326" s="111">
        <v>0</v>
      </c>
    </row>
    <row r="327" spans="1:16" s="2" customFormat="1">
      <c r="A327" s="26">
        <v>312780</v>
      </c>
      <c r="B327" s="27">
        <v>278</v>
      </c>
      <c r="C327" s="28" t="s">
        <v>677</v>
      </c>
      <c r="D327" s="29">
        <v>636.26</v>
      </c>
      <c r="E327" s="29">
        <v>445.69673995641699</v>
      </c>
      <c r="F327" s="29">
        <v>515.28</v>
      </c>
      <c r="G327" s="29">
        <v>591.35</v>
      </c>
      <c r="H327" s="29">
        <v>648.26</v>
      </c>
      <c r="I327" s="29">
        <v>564.4</v>
      </c>
      <c r="J327" s="29">
        <v>554.13</v>
      </c>
      <c r="K327" s="29">
        <v>707.07</v>
      </c>
      <c r="L327" s="29">
        <v>599.24</v>
      </c>
      <c r="M327" s="29">
        <v>695.17</v>
      </c>
      <c r="N327" s="29">
        <v>570.39</v>
      </c>
      <c r="O327" s="29">
        <v>675.11</v>
      </c>
      <c r="P327" s="112">
        <v>7202.3567399564172</v>
      </c>
    </row>
    <row r="328" spans="1:16" s="2" customFormat="1">
      <c r="A328" s="22">
        <v>312790</v>
      </c>
      <c r="B328" s="23">
        <v>279</v>
      </c>
      <c r="C328" s="24" t="s">
        <v>200</v>
      </c>
      <c r="D328" s="25">
        <v>0</v>
      </c>
      <c r="E328" s="25">
        <v>0</v>
      </c>
      <c r="F328" s="25">
        <v>0</v>
      </c>
      <c r="G328" s="25">
        <v>0</v>
      </c>
      <c r="H328" s="25">
        <v>0</v>
      </c>
      <c r="I328" s="25">
        <v>0</v>
      </c>
      <c r="J328" s="25">
        <v>0</v>
      </c>
      <c r="K328" s="25">
        <v>0</v>
      </c>
      <c r="L328" s="25">
        <v>0</v>
      </c>
      <c r="M328" s="25">
        <v>0</v>
      </c>
      <c r="N328" s="25">
        <v>0</v>
      </c>
      <c r="O328" s="25">
        <v>0</v>
      </c>
      <c r="P328" s="111">
        <v>0</v>
      </c>
    </row>
    <row r="329" spans="1:16" s="2" customFormat="1">
      <c r="A329" s="26">
        <v>312800</v>
      </c>
      <c r="B329" s="27">
        <v>280</v>
      </c>
      <c r="C329" s="28" t="s">
        <v>678</v>
      </c>
      <c r="D329" s="29">
        <v>0</v>
      </c>
      <c r="E329" s="29">
        <v>0</v>
      </c>
      <c r="F329" s="29">
        <v>0</v>
      </c>
      <c r="G329" s="29">
        <v>0</v>
      </c>
      <c r="H329" s="29">
        <v>0</v>
      </c>
      <c r="I329" s="29">
        <v>0</v>
      </c>
      <c r="J329" s="29">
        <v>0</v>
      </c>
      <c r="K329" s="29">
        <v>0</v>
      </c>
      <c r="L329" s="29">
        <v>0</v>
      </c>
      <c r="M329" s="29">
        <v>0</v>
      </c>
      <c r="N329" s="29">
        <v>0</v>
      </c>
      <c r="O329" s="29">
        <v>0</v>
      </c>
      <c r="P329" s="112">
        <v>0</v>
      </c>
    </row>
    <row r="330" spans="1:16" s="2" customFormat="1">
      <c r="A330" s="22">
        <v>312810</v>
      </c>
      <c r="B330" s="23">
        <v>281</v>
      </c>
      <c r="C330" s="24" t="s">
        <v>679</v>
      </c>
      <c r="D330" s="25">
        <v>0</v>
      </c>
      <c r="E330" s="25">
        <v>0</v>
      </c>
      <c r="F330" s="25">
        <v>0</v>
      </c>
      <c r="G330" s="25">
        <v>0</v>
      </c>
      <c r="H330" s="25">
        <v>0</v>
      </c>
      <c r="I330" s="25">
        <v>0</v>
      </c>
      <c r="J330" s="25">
        <v>0</v>
      </c>
      <c r="K330" s="25">
        <v>0</v>
      </c>
      <c r="L330" s="25">
        <v>0</v>
      </c>
      <c r="M330" s="25">
        <v>0</v>
      </c>
      <c r="N330" s="25">
        <v>0</v>
      </c>
      <c r="O330" s="25">
        <v>0</v>
      </c>
      <c r="P330" s="111">
        <v>0</v>
      </c>
    </row>
    <row r="331" spans="1:16" s="2" customFormat="1">
      <c r="A331" s="26">
        <v>312820</v>
      </c>
      <c r="B331" s="27">
        <v>282</v>
      </c>
      <c r="C331" s="28" t="s">
        <v>201</v>
      </c>
      <c r="D331" s="29">
        <v>0</v>
      </c>
      <c r="E331" s="29">
        <v>0</v>
      </c>
      <c r="F331" s="29">
        <v>0</v>
      </c>
      <c r="G331" s="29">
        <v>0</v>
      </c>
      <c r="H331" s="29">
        <v>0</v>
      </c>
      <c r="I331" s="29">
        <v>0</v>
      </c>
      <c r="J331" s="29">
        <v>0</v>
      </c>
      <c r="K331" s="29">
        <v>0</v>
      </c>
      <c r="L331" s="29">
        <v>0</v>
      </c>
      <c r="M331" s="29">
        <v>0</v>
      </c>
      <c r="N331" s="29">
        <v>0</v>
      </c>
      <c r="O331" s="29">
        <v>0</v>
      </c>
      <c r="P331" s="112">
        <v>0</v>
      </c>
    </row>
    <row r="332" spans="1:16" s="2" customFormat="1">
      <c r="A332" s="22">
        <v>312825</v>
      </c>
      <c r="B332" s="23">
        <v>797</v>
      </c>
      <c r="C332" s="24" t="s">
        <v>202</v>
      </c>
      <c r="D332" s="25">
        <v>0</v>
      </c>
      <c r="E332" s="25">
        <v>0</v>
      </c>
      <c r="F332" s="25">
        <v>0</v>
      </c>
      <c r="G332" s="25">
        <v>0</v>
      </c>
      <c r="H332" s="25">
        <v>0</v>
      </c>
      <c r="I332" s="25">
        <v>0</v>
      </c>
      <c r="J332" s="25">
        <v>0</v>
      </c>
      <c r="K332" s="25">
        <v>0</v>
      </c>
      <c r="L332" s="25">
        <v>0</v>
      </c>
      <c r="M332" s="25">
        <v>0</v>
      </c>
      <c r="N332" s="25">
        <v>0</v>
      </c>
      <c r="O332" s="25">
        <v>0</v>
      </c>
      <c r="P332" s="111">
        <v>0</v>
      </c>
    </row>
    <row r="333" spans="1:16" s="2" customFormat="1">
      <c r="A333" s="26">
        <v>312830</v>
      </c>
      <c r="B333" s="27">
        <v>283</v>
      </c>
      <c r="C333" s="28" t="s">
        <v>680</v>
      </c>
      <c r="D333" s="29">
        <v>0</v>
      </c>
      <c r="E333" s="29">
        <v>0</v>
      </c>
      <c r="F333" s="29">
        <v>0</v>
      </c>
      <c r="G333" s="29">
        <v>0</v>
      </c>
      <c r="H333" s="29">
        <v>0</v>
      </c>
      <c r="I333" s="29">
        <v>0</v>
      </c>
      <c r="J333" s="29">
        <v>0</v>
      </c>
      <c r="K333" s="29">
        <v>0</v>
      </c>
      <c r="L333" s="29">
        <v>0</v>
      </c>
      <c r="M333" s="29">
        <v>0</v>
      </c>
      <c r="N333" s="29">
        <v>0</v>
      </c>
      <c r="O333" s="29">
        <v>0</v>
      </c>
      <c r="P333" s="112">
        <v>0</v>
      </c>
    </row>
    <row r="334" spans="1:16" s="2" customFormat="1">
      <c r="A334" s="22">
        <v>312840</v>
      </c>
      <c r="B334" s="23">
        <v>284</v>
      </c>
      <c r="C334" s="24" t="s">
        <v>203</v>
      </c>
      <c r="D334" s="25">
        <v>0</v>
      </c>
      <c r="E334" s="25">
        <v>0</v>
      </c>
      <c r="F334" s="25">
        <v>0</v>
      </c>
      <c r="G334" s="25">
        <v>0</v>
      </c>
      <c r="H334" s="25">
        <v>0</v>
      </c>
      <c r="I334" s="25">
        <v>0</v>
      </c>
      <c r="J334" s="25">
        <v>0</v>
      </c>
      <c r="K334" s="25">
        <v>0</v>
      </c>
      <c r="L334" s="25">
        <v>0</v>
      </c>
      <c r="M334" s="25">
        <v>0</v>
      </c>
      <c r="N334" s="25">
        <v>0</v>
      </c>
      <c r="O334" s="25">
        <v>0</v>
      </c>
      <c r="P334" s="111">
        <v>0</v>
      </c>
    </row>
    <row r="335" spans="1:16" s="2" customFormat="1">
      <c r="A335" s="26">
        <v>312850</v>
      </c>
      <c r="B335" s="27">
        <v>285</v>
      </c>
      <c r="C335" s="28" t="s">
        <v>681</v>
      </c>
      <c r="D335" s="29">
        <v>0</v>
      </c>
      <c r="E335" s="29">
        <v>0</v>
      </c>
      <c r="F335" s="29">
        <v>0</v>
      </c>
      <c r="G335" s="29">
        <v>0</v>
      </c>
      <c r="H335" s="29">
        <v>0</v>
      </c>
      <c r="I335" s="29">
        <v>0</v>
      </c>
      <c r="J335" s="29">
        <v>0</v>
      </c>
      <c r="K335" s="29">
        <v>0</v>
      </c>
      <c r="L335" s="29">
        <v>0</v>
      </c>
      <c r="M335" s="29">
        <v>0</v>
      </c>
      <c r="N335" s="29">
        <v>0</v>
      </c>
      <c r="O335" s="29">
        <v>0</v>
      </c>
      <c r="P335" s="112">
        <v>0</v>
      </c>
    </row>
    <row r="336" spans="1:16" s="2" customFormat="1">
      <c r="A336" s="22">
        <v>312860</v>
      </c>
      <c r="B336" s="23">
        <v>286</v>
      </c>
      <c r="C336" s="24" t="s">
        <v>204</v>
      </c>
      <c r="D336" s="25">
        <v>0</v>
      </c>
      <c r="E336" s="25">
        <v>0</v>
      </c>
      <c r="F336" s="25">
        <v>0</v>
      </c>
      <c r="G336" s="25">
        <v>0</v>
      </c>
      <c r="H336" s="25">
        <v>0</v>
      </c>
      <c r="I336" s="25">
        <v>0</v>
      </c>
      <c r="J336" s="25">
        <v>0</v>
      </c>
      <c r="K336" s="25">
        <v>0</v>
      </c>
      <c r="L336" s="25">
        <v>0</v>
      </c>
      <c r="M336" s="25">
        <v>0</v>
      </c>
      <c r="N336" s="25">
        <v>0</v>
      </c>
      <c r="O336" s="25">
        <v>0</v>
      </c>
      <c r="P336" s="111">
        <v>0</v>
      </c>
    </row>
    <row r="337" spans="1:16" s="2" customFormat="1">
      <c r="A337" s="26">
        <v>312870</v>
      </c>
      <c r="B337" s="27">
        <v>287</v>
      </c>
      <c r="C337" s="28" t="s">
        <v>682</v>
      </c>
      <c r="D337" s="29">
        <v>0</v>
      </c>
      <c r="E337" s="29">
        <v>0</v>
      </c>
      <c r="F337" s="29">
        <v>0</v>
      </c>
      <c r="G337" s="29">
        <v>0</v>
      </c>
      <c r="H337" s="29">
        <v>0</v>
      </c>
      <c r="I337" s="29">
        <v>0</v>
      </c>
      <c r="J337" s="29">
        <v>0</v>
      </c>
      <c r="K337" s="29">
        <v>0</v>
      </c>
      <c r="L337" s="29">
        <v>0</v>
      </c>
      <c r="M337" s="29">
        <v>0</v>
      </c>
      <c r="N337" s="29">
        <v>0</v>
      </c>
      <c r="O337" s="29">
        <v>0</v>
      </c>
      <c r="P337" s="112">
        <v>0</v>
      </c>
    </row>
    <row r="338" spans="1:16" s="2" customFormat="1">
      <c r="A338" s="22">
        <v>312880</v>
      </c>
      <c r="B338" s="23">
        <v>288</v>
      </c>
      <c r="C338" s="24" t="s">
        <v>205</v>
      </c>
      <c r="D338" s="25">
        <v>0</v>
      </c>
      <c r="E338" s="25">
        <v>0</v>
      </c>
      <c r="F338" s="25">
        <v>0</v>
      </c>
      <c r="G338" s="25">
        <v>0</v>
      </c>
      <c r="H338" s="25">
        <v>0</v>
      </c>
      <c r="I338" s="25">
        <v>0</v>
      </c>
      <c r="J338" s="25">
        <v>0</v>
      </c>
      <c r="K338" s="25">
        <v>0</v>
      </c>
      <c r="L338" s="25">
        <v>0</v>
      </c>
      <c r="M338" s="25">
        <v>0</v>
      </c>
      <c r="N338" s="25">
        <v>0</v>
      </c>
      <c r="O338" s="25">
        <v>0</v>
      </c>
      <c r="P338" s="111">
        <v>0</v>
      </c>
    </row>
    <row r="339" spans="1:16" s="2" customFormat="1">
      <c r="A339" s="26">
        <v>312890</v>
      </c>
      <c r="B339" s="27">
        <v>289</v>
      </c>
      <c r="C339" s="28" t="s">
        <v>683</v>
      </c>
      <c r="D339" s="29">
        <v>0</v>
      </c>
      <c r="E339" s="29">
        <v>0</v>
      </c>
      <c r="F339" s="29">
        <v>0</v>
      </c>
      <c r="G339" s="29">
        <v>0</v>
      </c>
      <c r="H339" s="29">
        <v>0</v>
      </c>
      <c r="I339" s="29">
        <v>0</v>
      </c>
      <c r="J339" s="29">
        <v>0</v>
      </c>
      <c r="K339" s="29">
        <v>0</v>
      </c>
      <c r="L339" s="29">
        <v>0</v>
      </c>
      <c r="M339" s="29">
        <v>0</v>
      </c>
      <c r="N339" s="29">
        <v>0</v>
      </c>
      <c r="O339" s="29">
        <v>0</v>
      </c>
      <c r="P339" s="112">
        <v>0</v>
      </c>
    </row>
    <row r="340" spans="1:16" s="2" customFormat="1">
      <c r="A340" s="22">
        <v>312900</v>
      </c>
      <c r="B340" s="23">
        <v>290</v>
      </c>
      <c r="C340" s="24" t="s">
        <v>206</v>
      </c>
      <c r="D340" s="25">
        <v>0</v>
      </c>
      <c r="E340" s="25">
        <v>0</v>
      </c>
      <c r="F340" s="25">
        <v>0</v>
      </c>
      <c r="G340" s="25">
        <v>0</v>
      </c>
      <c r="H340" s="25">
        <v>0</v>
      </c>
      <c r="I340" s="25">
        <v>0</v>
      </c>
      <c r="J340" s="25">
        <v>0</v>
      </c>
      <c r="K340" s="25">
        <v>0</v>
      </c>
      <c r="L340" s="25">
        <v>0</v>
      </c>
      <c r="M340" s="25">
        <v>0</v>
      </c>
      <c r="N340" s="25">
        <v>0</v>
      </c>
      <c r="O340" s="25">
        <v>0</v>
      </c>
      <c r="P340" s="111">
        <v>0</v>
      </c>
    </row>
    <row r="341" spans="1:16" s="2" customFormat="1">
      <c r="A341" s="26">
        <v>312910</v>
      </c>
      <c r="B341" s="27">
        <v>291</v>
      </c>
      <c r="C341" s="28" t="s">
        <v>684</v>
      </c>
      <c r="D341" s="29">
        <v>0</v>
      </c>
      <c r="E341" s="29">
        <v>0</v>
      </c>
      <c r="F341" s="29">
        <v>0</v>
      </c>
      <c r="G341" s="29">
        <v>0</v>
      </c>
      <c r="H341" s="29">
        <v>0</v>
      </c>
      <c r="I341" s="29">
        <v>0</v>
      </c>
      <c r="J341" s="29">
        <v>0</v>
      </c>
      <c r="K341" s="29">
        <v>0</v>
      </c>
      <c r="L341" s="29">
        <v>0</v>
      </c>
      <c r="M341" s="29">
        <v>0</v>
      </c>
      <c r="N341" s="29">
        <v>0</v>
      </c>
      <c r="O341" s="29">
        <v>0</v>
      </c>
      <c r="P341" s="112">
        <v>0</v>
      </c>
    </row>
    <row r="342" spans="1:16" s="2" customFormat="1">
      <c r="A342" s="22">
        <v>312920</v>
      </c>
      <c r="B342" s="23">
        <v>292</v>
      </c>
      <c r="C342" s="24" t="s">
        <v>207</v>
      </c>
      <c r="D342" s="25">
        <v>0</v>
      </c>
      <c r="E342" s="25">
        <v>0</v>
      </c>
      <c r="F342" s="25">
        <v>0</v>
      </c>
      <c r="G342" s="25">
        <v>0</v>
      </c>
      <c r="H342" s="25">
        <v>0</v>
      </c>
      <c r="I342" s="25">
        <v>0</v>
      </c>
      <c r="J342" s="25">
        <v>0</v>
      </c>
      <c r="K342" s="25">
        <v>0</v>
      </c>
      <c r="L342" s="25">
        <v>0</v>
      </c>
      <c r="M342" s="25">
        <v>0</v>
      </c>
      <c r="N342" s="25">
        <v>0</v>
      </c>
      <c r="O342" s="25">
        <v>0</v>
      </c>
      <c r="P342" s="111">
        <v>0</v>
      </c>
    </row>
    <row r="343" spans="1:16" s="2" customFormat="1">
      <c r="A343" s="26">
        <v>312930</v>
      </c>
      <c r="B343" s="27">
        <v>293</v>
      </c>
      <c r="C343" s="28" t="s">
        <v>208</v>
      </c>
      <c r="D343" s="29">
        <v>0</v>
      </c>
      <c r="E343" s="29">
        <v>0</v>
      </c>
      <c r="F343" s="29">
        <v>0</v>
      </c>
      <c r="G343" s="29">
        <v>0</v>
      </c>
      <c r="H343" s="29">
        <v>0</v>
      </c>
      <c r="I343" s="29">
        <v>0</v>
      </c>
      <c r="J343" s="29">
        <v>0</v>
      </c>
      <c r="K343" s="29">
        <v>0</v>
      </c>
      <c r="L343" s="29">
        <v>0</v>
      </c>
      <c r="M343" s="29">
        <v>0</v>
      </c>
      <c r="N343" s="29">
        <v>0</v>
      </c>
      <c r="O343" s="29">
        <v>0</v>
      </c>
      <c r="P343" s="112">
        <v>0</v>
      </c>
    </row>
    <row r="344" spans="1:16" s="2" customFormat="1">
      <c r="A344" s="22">
        <v>312940</v>
      </c>
      <c r="B344" s="23">
        <v>294</v>
      </c>
      <c r="C344" s="24" t="s">
        <v>209</v>
      </c>
      <c r="D344" s="25">
        <v>0</v>
      </c>
      <c r="E344" s="25">
        <v>0</v>
      </c>
      <c r="F344" s="25">
        <v>0</v>
      </c>
      <c r="G344" s="25">
        <v>0</v>
      </c>
      <c r="H344" s="25">
        <v>0</v>
      </c>
      <c r="I344" s="25">
        <v>0</v>
      </c>
      <c r="J344" s="25">
        <v>0</v>
      </c>
      <c r="K344" s="25">
        <v>0</v>
      </c>
      <c r="L344" s="25">
        <v>0</v>
      </c>
      <c r="M344" s="25">
        <v>0</v>
      </c>
      <c r="N344" s="25">
        <v>0</v>
      </c>
      <c r="O344" s="25">
        <v>0</v>
      </c>
      <c r="P344" s="111">
        <v>0</v>
      </c>
    </row>
    <row r="345" spans="1:16" s="2" customFormat="1">
      <c r="A345" s="26">
        <v>312950</v>
      </c>
      <c r="B345" s="27">
        <v>295</v>
      </c>
      <c r="C345" s="28" t="s">
        <v>685</v>
      </c>
      <c r="D345" s="29">
        <v>0</v>
      </c>
      <c r="E345" s="29">
        <v>0</v>
      </c>
      <c r="F345" s="29">
        <v>0</v>
      </c>
      <c r="G345" s="29">
        <v>0</v>
      </c>
      <c r="H345" s="29">
        <v>0</v>
      </c>
      <c r="I345" s="29">
        <v>0</v>
      </c>
      <c r="J345" s="29">
        <v>0</v>
      </c>
      <c r="K345" s="29">
        <v>0</v>
      </c>
      <c r="L345" s="29">
        <v>0</v>
      </c>
      <c r="M345" s="29">
        <v>0</v>
      </c>
      <c r="N345" s="29">
        <v>0</v>
      </c>
      <c r="O345" s="29">
        <v>0</v>
      </c>
      <c r="P345" s="112">
        <v>0</v>
      </c>
    </row>
    <row r="346" spans="1:16" s="2" customFormat="1">
      <c r="A346" s="22">
        <v>312960</v>
      </c>
      <c r="B346" s="23">
        <v>296</v>
      </c>
      <c r="C346" s="24" t="s">
        <v>686</v>
      </c>
      <c r="D346" s="25">
        <v>8713.8700000000008</v>
      </c>
      <c r="E346" s="25">
        <v>6114.8813046544001</v>
      </c>
      <c r="F346" s="25">
        <v>7056.94</v>
      </c>
      <c r="G346" s="25">
        <v>8098.85</v>
      </c>
      <c r="H346" s="25">
        <v>8878.2099999999991</v>
      </c>
      <c r="I346" s="25">
        <v>7729.75</v>
      </c>
      <c r="J346" s="25">
        <v>7589</v>
      </c>
      <c r="K346" s="25">
        <v>9683.6</v>
      </c>
      <c r="L346" s="25">
        <v>8206.81</v>
      </c>
      <c r="M346" s="25">
        <v>9507.41</v>
      </c>
      <c r="N346" s="25">
        <v>7799.34</v>
      </c>
      <c r="O346" s="25">
        <v>9231.25</v>
      </c>
      <c r="P346" s="111">
        <v>98609.911304654393</v>
      </c>
    </row>
    <row r="347" spans="1:16" s="2" customFormat="1">
      <c r="A347" s="26">
        <v>312965</v>
      </c>
      <c r="B347" s="27">
        <v>798</v>
      </c>
      <c r="C347" s="28" t="s">
        <v>210</v>
      </c>
      <c r="D347" s="29">
        <v>13629.64</v>
      </c>
      <c r="E347" s="29">
        <v>9597.0861416827702</v>
      </c>
      <c r="F347" s="29">
        <v>11037.98</v>
      </c>
      <c r="G347" s="29">
        <v>12667.67</v>
      </c>
      <c r="H347" s="29">
        <v>13886.68</v>
      </c>
      <c r="I347" s="29">
        <v>12090.35</v>
      </c>
      <c r="J347" s="29">
        <v>11870.19</v>
      </c>
      <c r="K347" s="29">
        <v>15146.42</v>
      </c>
      <c r="L347" s="29">
        <v>12836.53</v>
      </c>
      <c r="M347" s="29">
        <v>14891.48</v>
      </c>
      <c r="N347" s="29">
        <v>12218.6</v>
      </c>
      <c r="O347" s="29">
        <v>14461.87</v>
      </c>
      <c r="P347" s="112">
        <v>154334.49614168276</v>
      </c>
    </row>
    <row r="348" spans="1:16" s="2" customFormat="1">
      <c r="A348" s="22">
        <v>312970</v>
      </c>
      <c r="B348" s="23">
        <v>297</v>
      </c>
      <c r="C348" s="24" t="s">
        <v>211</v>
      </c>
      <c r="D348" s="25">
        <v>0</v>
      </c>
      <c r="E348" s="25">
        <v>0</v>
      </c>
      <c r="F348" s="25">
        <v>0</v>
      </c>
      <c r="G348" s="25">
        <v>0</v>
      </c>
      <c r="H348" s="25">
        <v>0</v>
      </c>
      <c r="I348" s="25">
        <v>0</v>
      </c>
      <c r="J348" s="25">
        <v>0</v>
      </c>
      <c r="K348" s="25">
        <v>0</v>
      </c>
      <c r="L348" s="25">
        <v>0</v>
      </c>
      <c r="M348" s="25">
        <v>0</v>
      </c>
      <c r="N348" s="25">
        <v>0</v>
      </c>
      <c r="O348" s="25">
        <v>0</v>
      </c>
      <c r="P348" s="111">
        <v>0</v>
      </c>
    </row>
    <row r="349" spans="1:16" s="2" customFormat="1">
      <c r="A349" s="26">
        <v>312980</v>
      </c>
      <c r="B349" s="27">
        <v>298</v>
      </c>
      <c r="C349" s="28" t="s">
        <v>687</v>
      </c>
      <c r="D349" s="29">
        <v>0</v>
      </c>
      <c r="E349" s="29">
        <v>0</v>
      </c>
      <c r="F349" s="29">
        <v>0</v>
      </c>
      <c r="G349" s="29">
        <v>0</v>
      </c>
      <c r="H349" s="29">
        <v>0</v>
      </c>
      <c r="I349" s="29">
        <v>0</v>
      </c>
      <c r="J349" s="29">
        <v>0</v>
      </c>
      <c r="K349" s="29">
        <v>0</v>
      </c>
      <c r="L349" s="29">
        <v>0</v>
      </c>
      <c r="M349" s="29">
        <v>0</v>
      </c>
      <c r="N349" s="29">
        <v>0</v>
      </c>
      <c r="O349" s="29">
        <v>0</v>
      </c>
      <c r="P349" s="112">
        <v>0</v>
      </c>
    </row>
    <row r="350" spans="1:16" s="2" customFormat="1">
      <c r="A350" s="22">
        <v>312990</v>
      </c>
      <c r="B350" s="23">
        <v>299</v>
      </c>
      <c r="C350" s="24" t="s">
        <v>688</v>
      </c>
      <c r="D350" s="25">
        <v>0</v>
      </c>
      <c r="E350" s="25">
        <v>0</v>
      </c>
      <c r="F350" s="25">
        <v>0</v>
      </c>
      <c r="G350" s="25">
        <v>0</v>
      </c>
      <c r="H350" s="25">
        <v>0</v>
      </c>
      <c r="I350" s="25">
        <v>0</v>
      </c>
      <c r="J350" s="25">
        <v>0</v>
      </c>
      <c r="K350" s="25">
        <v>0</v>
      </c>
      <c r="L350" s="25">
        <v>0</v>
      </c>
      <c r="M350" s="25">
        <v>0</v>
      </c>
      <c r="N350" s="25">
        <v>0</v>
      </c>
      <c r="O350" s="25">
        <v>0</v>
      </c>
      <c r="P350" s="111">
        <v>0</v>
      </c>
    </row>
    <row r="351" spans="1:16" s="2" customFormat="1">
      <c r="A351" s="26">
        <v>313000</v>
      </c>
      <c r="B351" s="27">
        <v>300</v>
      </c>
      <c r="C351" s="28" t="s">
        <v>212</v>
      </c>
      <c r="D351" s="29">
        <v>0</v>
      </c>
      <c r="E351" s="29">
        <v>0</v>
      </c>
      <c r="F351" s="29">
        <v>0</v>
      </c>
      <c r="G351" s="29">
        <v>0</v>
      </c>
      <c r="H351" s="29">
        <v>0</v>
      </c>
      <c r="I351" s="29">
        <v>0</v>
      </c>
      <c r="J351" s="29">
        <v>0</v>
      </c>
      <c r="K351" s="29">
        <v>0</v>
      </c>
      <c r="L351" s="29">
        <v>0</v>
      </c>
      <c r="M351" s="29">
        <v>0</v>
      </c>
      <c r="N351" s="29">
        <v>0</v>
      </c>
      <c r="O351" s="29">
        <v>0</v>
      </c>
      <c r="P351" s="112">
        <v>0</v>
      </c>
    </row>
    <row r="352" spans="1:16" s="2" customFormat="1">
      <c r="A352" s="22">
        <v>313005</v>
      </c>
      <c r="B352" s="23">
        <v>736</v>
      </c>
      <c r="C352" s="24" t="s">
        <v>689</v>
      </c>
      <c r="D352" s="25">
        <v>10422.86</v>
      </c>
      <c r="E352" s="25">
        <v>7289.78332078105</v>
      </c>
      <c r="F352" s="25">
        <v>8440.89</v>
      </c>
      <c r="G352" s="25">
        <v>9687.1299999999992</v>
      </c>
      <c r="H352" s="25">
        <v>10619.33</v>
      </c>
      <c r="I352" s="25">
        <v>9245.65</v>
      </c>
      <c r="J352" s="25">
        <v>9077.2900000000009</v>
      </c>
      <c r="K352" s="25">
        <v>11582.66</v>
      </c>
      <c r="L352" s="25">
        <v>9816.26</v>
      </c>
      <c r="M352" s="25">
        <v>11387.71</v>
      </c>
      <c r="N352" s="25">
        <v>9343.7199999999993</v>
      </c>
      <c r="O352" s="25">
        <v>11059.18</v>
      </c>
      <c r="P352" s="111">
        <v>117972.46332078104</v>
      </c>
    </row>
    <row r="353" spans="1:16" s="2" customFormat="1">
      <c r="A353" s="26">
        <v>313010</v>
      </c>
      <c r="B353" s="27">
        <v>301</v>
      </c>
      <c r="C353" s="28" t="s">
        <v>690</v>
      </c>
      <c r="D353" s="29">
        <v>0</v>
      </c>
      <c r="E353" s="29">
        <v>0</v>
      </c>
      <c r="F353" s="29">
        <v>0</v>
      </c>
      <c r="G353" s="29">
        <v>0</v>
      </c>
      <c r="H353" s="29">
        <v>0</v>
      </c>
      <c r="I353" s="29">
        <v>0</v>
      </c>
      <c r="J353" s="29">
        <v>0</v>
      </c>
      <c r="K353" s="29">
        <v>0</v>
      </c>
      <c r="L353" s="29">
        <v>0</v>
      </c>
      <c r="M353" s="29">
        <v>0</v>
      </c>
      <c r="N353" s="29">
        <v>0</v>
      </c>
      <c r="O353" s="29">
        <v>0</v>
      </c>
      <c r="P353" s="112">
        <v>0</v>
      </c>
    </row>
    <row r="354" spans="1:16" s="2" customFormat="1">
      <c r="A354" s="22">
        <v>313020</v>
      </c>
      <c r="B354" s="23">
        <v>302</v>
      </c>
      <c r="C354" s="24" t="s">
        <v>213</v>
      </c>
      <c r="D354" s="25">
        <v>0</v>
      </c>
      <c r="E354" s="25">
        <v>0</v>
      </c>
      <c r="F354" s="25">
        <v>0</v>
      </c>
      <c r="G354" s="25">
        <v>0</v>
      </c>
      <c r="H354" s="25">
        <v>0</v>
      </c>
      <c r="I354" s="25">
        <v>0</v>
      </c>
      <c r="J354" s="25">
        <v>0</v>
      </c>
      <c r="K354" s="25">
        <v>0</v>
      </c>
      <c r="L354" s="25">
        <v>0</v>
      </c>
      <c r="M354" s="25">
        <v>0</v>
      </c>
      <c r="N354" s="25">
        <v>0</v>
      </c>
      <c r="O354" s="25">
        <v>0</v>
      </c>
      <c r="P354" s="111">
        <v>0</v>
      </c>
    </row>
    <row r="355" spans="1:16" s="2" customFormat="1">
      <c r="A355" s="26">
        <v>313030</v>
      </c>
      <c r="B355" s="27">
        <v>303</v>
      </c>
      <c r="C355" s="28" t="s">
        <v>214</v>
      </c>
      <c r="D355" s="29">
        <v>0</v>
      </c>
      <c r="E355" s="29">
        <v>0</v>
      </c>
      <c r="F355" s="29">
        <v>0</v>
      </c>
      <c r="G355" s="29">
        <v>0</v>
      </c>
      <c r="H355" s="29">
        <v>0</v>
      </c>
      <c r="I355" s="29">
        <v>0</v>
      </c>
      <c r="J355" s="29">
        <v>0</v>
      </c>
      <c r="K355" s="29">
        <v>0</v>
      </c>
      <c r="L355" s="29">
        <v>0</v>
      </c>
      <c r="M355" s="29">
        <v>0</v>
      </c>
      <c r="N355" s="29">
        <v>0</v>
      </c>
      <c r="O355" s="29">
        <v>0</v>
      </c>
      <c r="P355" s="112">
        <v>0</v>
      </c>
    </row>
    <row r="356" spans="1:16" s="2" customFormat="1">
      <c r="A356" s="22">
        <v>313040</v>
      </c>
      <c r="B356" s="23">
        <v>304</v>
      </c>
      <c r="C356" s="24" t="s">
        <v>215</v>
      </c>
      <c r="D356" s="25">
        <v>0</v>
      </c>
      <c r="E356" s="25">
        <v>0</v>
      </c>
      <c r="F356" s="25">
        <v>0</v>
      </c>
      <c r="G356" s="25">
        <v>0</v>
      </c>
      <c r="H356" s="25">
        <v>0</v>
      </c>
      <c r="I356" s="25">
        <v>0</v>
      </c>
      <c r="J356" s="25">
        <v>0</v>
      </c>
      <c r="K356" s="25">
        <v>0</v>
      </c>
      <c r="L356" s="25">
        <v>0</v>
      </c>
      <c r="M356" s="25">
        <v>0</v>
      </c>
      <c r="N356" s="25">
        <v>0</v>
      </c>
      <c r="O356" s="25">
        <v>0</v>
      </c>
      <c r="P356" s="111">
        <v>0</v>
      </c>
    </row>
    <row r="357" spans="1:16" s="2" customFormat="1">
      <c r="A357" s="26">
        <v>313050</v>
      </c>
      <c r="B357" s="27">
        <v>305</v>
      </c>
      <c r="C357" s="28" t="s">
        <v>691</v>
      </c>
      <c r="D357" s="29">
        <v>0</v>
      </c>
      <c r="E357" s="29">
        <v>0</v>
      </c>
      <c r="F357" s="29">
        <v>0</v>
      </c>
      <c r="G357" s="29">
        <v>0</v>
      </c>
      <c r="H357" s="29">
        <v>0</v>
      </c>
      <c r="I357" s="29">
        <v>0</v>
      </c>
      <c r="J357" s="29">
        <v>0</v>
      </c>
      <c r="K357" s="29">
        <v>0</v>
      </c>
      <c r="L357" s="29">
        <v>0</v>
      </c>
      <c r="M357" s="29">
        <v>0</v>
      </c>
      <c r="N357" s="29">
        <v>0</v>
      </c>
      <c r="O357" s="29">
        <v>0</v>
      </c>
      <c r="P357" s="112">
        <v>0</v>
      </c>
    </row>
    <row r="358" spans="1:16" s="2" customFormat="1">
      <c r="A358" s="22">
        <v>313055</v>
      </c>
      <c r="B358" s="23">
        <v>799</v>
      </c>
      <c r="C358" s="24" t="s">
        <v>692</v>
      </c>
      <c r="D358" s="25">
        <v>0</v>
      </c>
      <c r="E358" s="25">
        <v>0</v>
      </c>
      <c r="F358" s="25">
        <v>0</v>
      </c>
      <c r="G358" s="25">
        <v>0</v>
      </c>
      <c r="H358" s="25">
        <v>0</v>
      </c>
      <c r="I358" s="25">
        <v>0</v>
      </c>
      <c r="J358" s="25">
        <v>0</v>
      </c>
      <c r="K358" s="25">
        <v>0</v>
      </c>
      <c r="L358" s="25">
        <v>0</v>
      </c>
      <c r="M358" s="25">
        <v>0</v>
      </c>
      <c r="N358" s="25">
        <v>0</v>
      </c>
      <c r="O358" s="25">
        <v>0</v>
      </c>
      <c r="P358" s="111">
        <v>0</v>
      </c>
    </row>
    <row r="359" spans="1:16" s="2" customFormat="1">
      <c r="A359" s="26">
        <v>313060</v>
      </c>
      <c r="B359" s="27">
        <v>306</v>
      </c>
      <c r="C359" s="28" t="s">
        <v>216</v>
      </c>
      <c r="D359" s="29">
        <v>0</v>
      </c>
      <c r="E359" s="29">
        <v>0</v>
      </c>
      <c r="F359" s="29">
        <v>0</v>
      </c>
      <c r="G359" s="29">
        <v>0</v>
      </c>
      <c r="H359" s="29">
        <v>0</v>
      </c>
      <c r="I359" s="29">
        <v>0</v>
      </c>
      <c r="J359" s="29">
        <v>0</v>
      </c>
      <c r="K359" s="29">
        <v>0</v>
      </c>
      <c r="L359" s="29">
        <v>0</v>
      </c>
      <c r="M359" s="29">
        <v>0</v>
      </c>
      <c r="N359" s="29">
        <v>0</v>
      </c>
      <c r="O359" s="29">
        <v>0</v>
      </c>
      <c r="P359" s="112">
        <v>0</v>
      </c>
    </row>
    <row r="360" spans="1:16" s="2" customFormat="1">
      <c r="A360" s="22">
        <v>313065</v>
      </c>
      <c r="B360" s="23">
        <v>800</v>
      </c>
      <c r="C360" s="24" t="s">
        <v>217</v>
      </c>
      <c r="D360" s="25">
        <v>2246.04</v>
      </c>
      <c r="E360" s="25">
        <v>1578.8637040292101</v>
      </c>
      <c r="F360" s="25">
        <v>1818.96</v>
      </c>
      <c r="G360" s="25">
        <v>2087.5100000000002</v>
      </c>
      <c r="H360" s="25">
        <v>2288.4</v>
      </c>
      <c r="I360" s="25">
        <v>1992.38</v>
      </c>
      <c r="J360" s="25">
        <v>1956.1</v>
      </c>
      <c r="K360" s="25">
        <v>2495.9899999999998</v>
      </c>
      <c r="L360" s="25">
        <v>2115.34</v>
      </c>
      <c r="M360" s="25">
        <v>2453.98</v>
      </c>
      <c r="N360" s="25">
        <v>2013.51</v>
      </c>
      <c r="O360" s="25">
        <v>2383.1799999999998</v>
      </c>
      <c r="P360" s="111">
        <v>25430.253704029208</v>
      </c>
    </row>
    <row r="361" spans="1:16" s="2" customFormat="1">
      <c r="A361" s="26">
        <v>313070</v>
      </c>
      <c r="B361" s="27">
        <v>307</v>
      </c>
      <c r="C361" s="28" t="s">
        <v>693</v>
      </c>
      <c r="D361" s="29">
        <v>0</v>
      </c>
      <c r="E361" s="29">
        <v>0</v>
      </c>
      <c r="F361" s="29">
        <v>0</v>
      </c>
      <c r="G361" s="29">
        <v>0</v>
      </c>
      <c r="H361" s="29">
        <v>0</v>
      </c>
      <c r="I361" s="29">
        <v>0</v>
      </c>
      <c r="J361" s="29">
        <v>0</v>
      </c>
      <c r="K361" s="29">
        <v>0</v>
      </c>
      <c r="L361" s="29">
        <v>0</v>
      </c>
      <c r="M361" s="29">
        <v>0</v>
      </c>
      <c r="N361" s="29">
        <v>0</v>
      </c>
      <c r="O361" s="29">
        <v>0</v>
      </c>
      <c r="P361" s="112">
        <v>0</v>
      </c>
    </row>
    <row r="362" spans="1:16" s="2" customFormat="1">
      <c r="A362" s="22">
        <v>313080</v>
      </c>
      <c r="B362" s="23">
        <v>308</v>
      </c>
      <c r="C362" s="24" t="s">
        <v>694</v>
      </c>
      <c r="D362" s="25">
        <v>0</v>
      </c>
      <c r="E362" s="25">
        <v>0</v>
      </c>
      <c r="F362" s="25">
        <v>0</v>
      </c>
      <c r="G362" s="25">
        <v>0</v>
      </c>
      <c r="H362" s="25">
        <v>0</v>
      </c>
      <c r="I362" s="25">
        <v>0</v>
      </c>
      <c r="J362" s="25">
        <v>0</v>
      </c>
      <c r="K362" s="25">
        <v>0</v>
      </c>
      <c r="L362" s="25">
        <v>0</v>
      </c>
      <c r="M362" s="25">
        <v>0</v>
      </c>
      <c r="N362" s="25">
        <v>0</v>
      </c>
      <c r="O362" s="25">
        <v>0</v>
      </c>
      <c r="P362" s="111">
        <v>0</v>
      </c>
    </row>
    <row r="363" spans="1:16" s="2" customFormat="1">
      <c r="A363" s="26">
        <v>313090</v>
      </c>
      <c r="B363" s="27">
        <v>309</v>
      </c>
      <c r="C363" s="28" t="s">
        <v>218</v>
      </c>
      <c r="D363" s="29">
        <v>0</v>
      </c>
      <c r="E363" s="29">
        <v>0</v>
      </c>
      <c r="F363" s="29">
        <v>0</v>
      </c>
      <c r="G363" s="29">
        <v>0</v>
      </c>
      <c r="H363" s="29">
        <v>0</v>
      </c>
      <c r="I363" s="29">
        <v>0</v>
      </c>
      <c r="J363" s="29">
        <v>0</v>
      </c>
      <c r="K363" s="29">
        <v>0</v>
      </c>
      <c r="L363" s="29">
        <v>0</v>
      </c>
      <c r="M363" s="29">
        <v>0</v>
      </c>
      <c r="N363" s="29">
        <v>0</v>
      </c>
      <c r="O363" s="29">
        <v>0</v>
      </c>
      <c r="P363" s="112">
        <v>0</v>
      </c>
    </row>
    <row r="364" spans="1:16" s="2" customFormat="1">
      <c r="A364" s="22">
        <v>313100</v>
      </c>
      <c r="B364" s="23">
        <v>310</v>
      </c>
      <c r="C364" s="24" t="s">
        <v>695</v>
      </c>
      <c r="D364" s="25">
        <v>0</v>
      </c>
      <c r="E364" s="25">
        <v>0</v>
      </c>
      <c r="F364" s="25">
        <v>0</v>
      </c>
      <c r="G364" s="25">
        <v>0</v>
      </c>
      <c r="H364" s="25">
        <v>0</v>
      </c>
      <c r="I364" s="25">
        <v>0</v>
      </c>
      <c r="J364" s="25">
        <v>0</v>
      </c>
      <c r="K364" s="25">
        <v>0</v>
      </c>
      <c r="L364" s="25">
        <v>0</v>
      </c>
      <c r="M364" s="25">
        <v>0</v>
      </c>
      <c r="N364" s="25">
        <v>0</v>
      </c>
      <c r="O364" s="25">
        <v>0</v>
      </c>
      <c r="P364" s="111">
        <v>0</v>
      </c>
    </row>
    <row r="365" spans="1:16" s="2" customFormat="1">
      <c r="A365" s="26">
        <v>313110</v>
      </c>
      <c r="B365" s="27">
        <v>311</v>
      </c>
      <c r="C365" s="28" t="s">
        <v>219</v>
      </c>
      <c r="D365" s="29">
        <v>0</v>
      </c>
      <c r="E365" s="29">
        <v>0</v>
      </c>
      <c r="F365" s="29">
        <v>0</v>
      </c>
      <c r="G365" s="29">
        <v>0</v>
      </c>
      <c r="H365" s="29">
        <v>0</v>
      </c>
      <c r="I365" s="29">
        <v>0</v>
      </c>
      <c r="J365" s="29">
        <v>0</v>
      </c>
      <c r="K365" s="29">
        <v>0</v>
      </c>
      <c r="L365" s="29">
        <v>0</v>
      </c>
      <c r="M365" s="29">
        <v>0</v>
      </c>
      <c r="N365" s="29">
        <v>0</v>
      </c>
      <c r="O365" s="29">
        <v>0</v>
      </c>
      <c r="P365" s="112">
        <v>0</v>
      </c>
    </row>
    <row r="366" spans="1:16" s="2" customFormat="1">
      <c r="A366" s="22">
        <v>313115</v>
      </c>
      <c r="B366" s="23">
        <v>737</v>
      </c>
      <c r="C366" s="24" t="s">
        <v>220</v>
      </c>
      <c r="D366" s="25">
        <v>0</v>
      </c>
      <c r="E366" s="25">
        <v>0</v>
      </c>
      <c r="F366" s="25">
        <v>0</v>
      </c>
      <c r="G366" s="25">
        <v>0</v>
      </c>
      <c r="H366" s="25">
        <v>0</v>
      </c>
      <c r="I366" s="25">
        <v>0</v>
      </c>
      <c r="J366" s="25">
        <v>0</v>
      </c>
      <c r="K366" s="25">
        <v>0</v>
      </c>
      <c r="L366" s="25">
        <v>0</v>
      </c>
      <c r="M366" s="25">
        <v>0</v>
      </c>
      <c r="N366" s="25">
        <v>0</v>
      </c>
      <c r="O366" s="25">
        <v>0</v>
      </c>
      <c r="P366" s="111">
        <v>0</v>
      </c>
    </row>
    <row r="367" spans="1:16" s="2" customFormat="1">
      <c r="A367" s="26">
        <v>313120</v>
      </c>
      <c r="B367" s="27">
        <v>312</v>
      </c>
      <c r="C367" s="28" t="s">
        <v>221</v>
      </c>
      <c r="D367" s="29">
        <v>0</v>
      </c>
      <c r="E367" s="29">
        <v>0</v>
      </c>
      <c r="F367" s="29">
        <v>0</v>
      </c>
      <c r="G367" s="29">
        <v>0</v>
      </c>
      <c r="H367" s="29">
        <v>0</v>
      </c>
      <c r="I367" s="29">
        <v>0</v>
      </c>
      <c r="J367" s="29">
        <v>0</v>
      </c>
      <c r="K367" s="29">
        <v>0</v>
      </c>
      <c r="L367" s="29">
        <v>0</v>
      </c>
      <c r="M367" s="29">
        <v>0</v>
      </c>
      <c r="N367" s="29">
        <v>0</v>
      </c>
      <c r="O367" s="29">
        <v>0</v>
      </c>
      <c r="P367" s="112">
        <v>0</v>
      </c>
    </row>
    <row r="368" spans="1:16" s="2" customFormat="1">
      <c r="A368" s="22">
        <v>313130</v>
      </c>
      <c r="B368" s="23">
        <v>313</v>
      </c>
      <c r="C368" s="24" t="s">
        <v>222</v>
      </c>
      <c r="D368" s="25">
        <v>0</v>
      </c>
      <c r="E368" s="25">
        <v>0</v>
      </c>
      <c r="F368" s="25">
        <v>0</v>
      </c>
      <c r="G368" s="25">
        <v>0</v>
      </c>
      <c r="H368" s="25">
        <v>0</v>
      </c>
      <c r="I368" s="25">
        <v>0</v>
      </c>
      <c r="J368" s="25">
        <v>0</v>
      </c>
      <c r="K368" s="25">
        <v>0</v>
      </c>
      <c r="L368" s="25">
        <v>0</v>
      </c>
      <c r="M368" s="25">
        <v>0</v>
      </c>
      <c r="N368" s="25">
        <v>0</v>
      </c>
      <c r="O368" s="25">
        <v>0</v>
      </c>
      <c r="P368" s="111">
        <v>0</v>
      </c>
    </row>
    <row r="369" spans="1:16" s="2" customFormat="1">
      <c r="A369" s="26">
        <v>313140</v>
      </c>
      <c r="B369" s="27">
        <v>314</v>
      </c>
      <c r="C369" s="28" t="s">
        <v>696</v>
      </c>
      <c r="D369" s="29">
        <v>0</v>
      </c>
      <c r="E369" s="29">
        <v>0</v>
      </c>
      <c r="F369" s="29">
        <v>0</v>
      </c>
      <c r="G369" s="29">
        <v>0</v>
      </c>
      <c r="H369" s="29">
        <v>0</v>
      </c>
      <c r="I369" s="29">
        <v>0</v>
      </c>
      <c r="J369" s="29">
        <v>0</v>
      </c>
      <c r="K369" s="29">
        <v>0</v>
      </c>
      <c r="L369" s="29">
        <v>0</v>
      </c>
      <c r="M369" s="29">
        <v>0</v>
      </c>
      <c r="N369" s="29">
        <v>0</v>
      </c>
      <c r="O369" s="29">
        <v>0</v>
      </c>
      <c r="P369" s="112">
        <v>0</v>
      </c>
    </row>
    <row r="370" spans="1:16" s="2" customFormat="1">
      <c r="A370" s="22">
        <v>313150</v>
      </c>
      <c r="B370" s="23">
        <v>315</v>
      </c>
      <c r="C370" s="24" t="s">
        <v>697</v>
      </c>
      <c r="D370" s="25">
        <v>0</v>
      </c>
      <c r="E370" s="25">
        <v>0</v>
      </c>
      <c r="F370" s="25">
        <v>0</v>
      </c>
      <c r="G370" s="25">
        <v>0</v>
      </c>
      <c r="H370" s="25">
        <v>0</v>
      </c>
      <c r="I370" s="25">
        <v>0</v>
      </c>
      <c r="J370" s="25">
        <v>0</v>
      </c>
      <c r="K370" s="25">
        <v>0</v>
      </c>
      <c r="L370" s="25">
        <v>0</v>
      </c>
      <c r="M370" s="25">
        <v>0</v>
      </c>
      <c r="N370" s="25">
        <v>0</v>
      </c>
      <c r="O370" s="25">
        <v>0</v>
      </c>
      <c r="P370" s="111">
        <v>0</v>
      </c>
    </row>
    <row r="371" spans="1:16" s="2" customFormat="1">
      <c r="A371" s="26">
        <v>313160</v>
      </c>
      <c r="B371" s="27">
        <v>316</v>
      </c>
      <c r="C371" s="28" t="s">
        <v>698</v>
      </c>
      <c r="D371" s="29">
        <v>0</v>
      </c>
      <c r="E371" s="29">
        <v>0</v>
      </c>
      <c r="F371" s="29">
        <v>0</v>
      </c>
      <c r="G371" s="29">
        <v>0</v>
      </c>
      <c r="H371" s="29">
        <v>0</v>
      </c>
      <c r="I371" s="29">
        <v>0</v>
      </c>
      <c r="J371" s="29">
        <v>0</v>
      </c>
      <c r="K371" s="29">
        <v>0</v>
      </c>
      <c r="L371" s="29">
        <v>0</v>
      </c>
      <c r="M371" s="29">
        <v>0</v>
      </c>
      <c r="N371" s="29">
        <v>0</v>
      </c>
      <c r="O371" s="29">
        <v>0</v>
      </c>
      <c r="P371" s="112">
        <v>0</v>
      </c>
    </row>
    <row r="372" spans="1:16" s="2" customFormat="1">
      <c r="A372" s="22">
        <v>313170</v>
      </c>
      <c r="B372" s="23">
        <v>317</v>
      </c>
      <c r="C372" s="24" t="s">
        <v>223</v>
      </c>
      <c r="D372" s="25">
        <v>0</v>
      </c>
      <c r="E372" s="25">
        <v>0</v>
      </c>
      <c r="F372" s="25">
        <v>0</v>
      </c>
      <c r="G372" s="25">
        <v>0</v>
      </c>
      <c r="H372" s="25">
        <v>0</v>
      </c>
      <c r="I372" s="25">
        <v>0</v>
      </c>
      <c r="J372" s="25">
        <v>0</v>
      </c>
      <c r="K372" s="25">
        <v>0</v>
      </c>
      <c r="L372" s="25">
        <v>0</v>
      </c>
      <c r="M372" s="25">
        <v>0</v>
      </c>
      <c r="N372" s="25">
        <v>0</v>
      </c>
      <c r="O372" s="25">
        <v>0</v>
      </c>
      <c r="P372" s="111">
        <v>0</v>
      </c>
    </row>
    <row r="373" spans="1:16" s="2" customFormat="1">
      <c r="A373" s="26">
        <v>313180</v>
      </c>
      <c r="B373" s="27">
        <v>318</v>
      </c>
      <c r="C373" s="28" t="s">
        <v>699</v>
      </c>
      <c r="D373" s="29">
        <v>0</v>
      </c>
      <c r="E373" s="29">
        <v>0</v>
      </c>
      <c r="F373" s="29">
        <v>0</v>
      </c>
      <c r="G373" s="29">
        <v>0</v>
      </c>
      <c r="H373" s="29">
        <v>0</v>
      </c>
      <c r="I373" s="29">
        <v>0</v>
      </c>
      <c r="J373" s="29">
        <v>0</v>
      </c>
      <c r="K373" s="29">
        <v>0</v>
      </c>
      <c r="L373" s="29">
        <v>0</v>
      </c>
      <c r="M373" s="29">
        <v>0</v>
      </c>
      <c r="N373" s="29">
        <v>0</v>
      </c>
      <c r="O373" s="29">
        <v>0</v>
      </c>
      <c r="P373" s="112">
        <v>0</v>
      </c>
    </row>
    <row r="374" spans="1:16" s="2" customFormat="1">
      <c r="A374" s="22">
        <v>313190</v>
      </c>
      <c r="B374" s="23">
        <v>319</v>
      </c>
      <c r="C374" s="24" t="s">
        <v>224</v>
      </c>
      <c r="D374" s="25">
        <v>0</v>
      </c>
      <c r="E374" s="25">
        <v>0</v>
      </c>
      <c r="F374" s="25">
        <v>0</v>
      </c>
      <c r="G374" s="25">
        <v>0</v>
      </c>
      <c r="H374" s="25">
        <v>0</v>
      </c>
      <c r="I374" s="25">
        <v>0</v>
      </c>
      <c r="J374" s="25">
        <v>0</v>
      </c>
      <c r="K374" s="25">
        <v>0</v>
      </c>
      <c r="L374" s="25">
        <v>0</v>
      </c>
      <c r="M374" s="25">
        <v>0</v>
      </c>
      <c r="N374" s="25">
        <v>0</v>
      </c>
      <c r="O374" s="25">
        <v>0</v>
      </c>
      <c r="P374" s="111">
        <v>0</v>
      </c>
    </row>
    <row r="375" spans="1:16" s="2" customFormat="1">
      <c r="A375" s="26">
        <v>313200</v>
      </c>
      <c r="B375" s="27">
        <v>320</v>
      </c>
      <c r="C375" s="28" t="s">
        <v>225</v>
      </c>
      <c r="D375" s="29">
        <v>0</v>
      </c>
      <c r="E375" s="29">
        <v>0</v>
      </c>
      <c r="F375" s="29">
        <v>0</v>
      </c>
      <c r="G375" s="29">
        <v>0</v>
      </c>
      <c r="H375" s="29">
        <v>0</v>
      </c>
      <c r="I375" s="29">
        <v>0</v>
      </c>
      <c r="J375" s="29">
        <v>0</v>
      </c>
      <c r="K375" s="29">
        <v>0</v>
      </c>
      <c r="L375" s="29">
        <v>0</v>
      </c>
      <c r="M375" s="29">
        <v>0</v>
      </c>
      <c r="N375" s="29">
        <v>0</v>
      </c>
      <c r="O375" s="29">
        <v>0</v>
      </c>
      <c r="P375" s="112">
        <v>0</v>
      </c>
    </row>
    <row r="376" spans="1:16" s="2" customFormat="1">
      <c r="A376" s="22">
        <v>313210</v>
      </c>
      <c r="B376" s="23">
        <v>321</v>
      </c>
      <c r="C376" s="24" t="s">
        <v>226</v>
      </c>
      <c r="D376" s="25">
        <v>28240.73</v>
      </c>
      <c r="E376" s="25">
        <v>19753.868614522598</v>
      </c>
      <c r="F376" s="25">
        <v>22870.799999999999</v>
      </c>
      <c r="G376" s="25">
        <v>26247.52</v>
      </c>
      <c r="H376" s="25">
        <v>28773.33</v>
      </c>
      <c r="I376" s="25">
        <v>25051.31</v>
      </c>
      <c r="J376" s="25">
        <v>24595.15</v>
      </c>
      <c r="K376" s="25">
        <v>31383.51</v>
      </c>
      <c r="L376" s="25">
        <v>26597.4</v>
      </c>
      <c r="M376" s="25">
        <v>30852.68</v>
      </c>
      <c r="N376" s="25">
        <v>25314.61</v>
      </c>
      <c r="O376" s="25">
        <v>29962.23</v>
      </c>
      <c r="P376" s="111">
        <v>319643.13861452258</v>
      </c>
    </row>
    <row r="377" spans="1:16" s="2" customFormat="1">
      <c r="A377" s="26">
        <v>313220</v>
      </c>
      <c r="B377" s="27">
        <v>322</v>
      </c>
      <c r="C377" s="28" t="s">
        <v>227</v>
      </c>
      <c r="D377" s="29">
        <v>0</v>
      </c>
      <c r="E377" s="29">
        <v>0</v>
      </c>
      <c r="F377" s="29">
        <v>0</v>
      </c>
      <c r="G377" s="29">
        <v>0</v>
      </c>
      <c r="H377" s="29">
        <v>0</v>
      </c>
      <c r="I377" s="29">
        <v>0</v>
      </c>
      <c r="J377" s="29">
        <v>0</v>
      </c>
      <c r="K377" s="29">
        <v>0</v>
      </c>
      <c r="L377" s="29">
        <v>0</v>
      </c>
      <c r="M377" s="29">
        <v>0</v>
      </c>
      <c r="N377" s="29">
        <v>0</v>
      </c>
      <c r="O377" s="29">
        <v>0</v>
      </c>
      <c r="P377" s="112">
        <v>0</v>
      </c>
    </row>
    <row r="378" spans="1:16" s="2" customFormat="1">
      <c r="A378" s="22">
        <v>313230</v>
      </c>
      <c r="B378" s="23">
        <v>323</v>
      </c>
      <c r="C378" s="24" t="s">
        <v>700</v>
      </c>
      <c r="D378" s="25">
        <v>0</v>
      </c>
      <c r="E378" s="25">
        <v>0</v>
      </c>
      <c r="F378" s="25">
        <v>0</v>
      </c>
      <c r="G378" s="25">
        <v>0</v>
      </c>
      <c r="H378" s="25">
        <v>0</v>
      </c>
      <c r="I378" s="25">
        <v>0</v>
      </c>
      <c r="J378" s="25">
        <v>0</v>
      </c>
      <c r="K378" s="25">
        <v>0</v>
      </c>
      <c r="L378" s="25">
        <v>0</v>
      </c>
      <c r="M378" s="25">
        <v>0</v>
      </c>
      <c r="N378" s="25">
        <v>0</v>
      </c>
      <c r="O378" s="25">
        <v>0</v>
      </c>
      <c r="P378" s="111">
        <v>0</v>
      </c>
    </row>
    <row r="379" spans="1:16" s="2" customFormat="1">
      <c r="A379" s="26">
        <v>313240</v>
      </c>
      <c r="B379" s="27">
        <v>324</v>
      </c>
      <c r="C379" s="28" t="s">
        <v>701</v>
      </c>
      <c r="D379" s="29">
        <v>0</v>
      </c>
      <c r="E379" s="29">
        <v>0</v>
      </c>
      <c r="F379" s="29">
        <v>0</v>
      </c>
      <c r="G379" s="29">
        <v>0</v>
      </c>
      <c r="H379" s="29">
        <v>0</v>
      </c>
      <c r="I379" s="29">
        <v>0</v>
      </c>
      <c r="J379" s="29">
        <v>0</v>
      </c>
      <c r="K379" s="29">
        <v>0</v>
      </c>
      <c r="L379" s="29">
        <v>0</v>
      </c>
      <c r="M379" s="29">
        <v>0</v>
      </c>
      <c r="N379" s="29">
        <v>0</v>
      </c>
      <c r="O379" s="29">
        <v>0</v>
      </c>
      <c r="P379" s="112">
        <v>0</v>
      </c>
    </row>
    <row r="380" spans="1:16" s="2" customFormat="1">
      <c r="A380" s="22">
        <v>313250</v>
      </c>
      <c r="B380" s="23">
        <v>325</v>
      </c>
      <c r="C380" s="24" t="s">
        <v>228</v>
      </c>
      <c r="D380" s="25">
        <v>5.73</v>
      </c>
      <c r="E380" s="25">
        <v>3.99770872452505</v>
      </c>
      <c r="F380" s="25">
        <v>4.6399999999999997</v>
      </c>
      <c r="G380" s="25">
        <v>5.33</v>
      </c>
      <c r="H380" s="25">
        <v>5.84</v>
      </c>
      <c r="I380" s="25">
        <v>5.09</v>
      </c>
      <c r="J380" s="25">
        <v>4.99</v>
      </c>
      <c r="K380" s="25">
        <v>6.37</v>
      </c>
      <c r="L380" s="25">
        <v>5.4</v>
      </c>
      <c r="M380" s="25">
        <v>6.26</v>
      </c>
      <c r="N380" s="25">
        <v>5.14</v>
      </c>
      <c r="O380" s="25">
        <v>6.08</v>
      </c>
      <c r="P380" s="111">
        <v>64.867708724525045</v>
      </c>
    </row>
    <row r="381" spans="1:16" s="2" customFormat="1">
      <c r="A381" s="26">
        <v>313260</v>
      </c>
      <c r="B381" s="27">
        <v>326</v>
      </c>
      <c r="C381" s="28" t="s">
        <v>477</v>
      </c>
      <c r="D381" s="29">
        <v>0</v>
      </c>
      <c r="E381" s="29">
        <v>0</v>
      </c>
      <c r="F381" s="29">
        <v>0</v>
      </c>
      <c r="G381" s="29">
        <v>0</v>
      </c>
      <c r="H381" s="29">
        <v>0</v>
      </c>
      <c r="I381" s="29">
        <v>0</v>
      </c>
      <c r="J381" s="29">
        <v>0</v>
      </c>
      <c r="K381" s="29">
        <v>0</v>
      </c>
      <c r="L381" s="29">
        <v>0</v>
      </c>
      <c r="M381" s="29">
        <v>0</v>
      </c>
      <c r="N381" s="29">
        <v>0</v>
      </c>
      <c r="O381" s="29">
        <v>0</v>
      </c>
      <c r="P381" s="112">
        <v>0</v>
      </c>
    </row>
    <row r="382" spans="1:16" s="2" customFormat="1">
      <c r="A382" s="22">
        <v>313270</v>
      </c>
      <c r="B382" s="23">
        <v>327</v>
      </c>
      <c r="C382" s="24" t="s">
        <v>229</v>
      </c>
      <c r="D382" s="25">
        <v>0</v>
      </c>
      <c r="E382" s="25">
        <v>0</v>
      </c>
      <c r="F382" s="25">
        <v>0</v>
      </c>
      <c r="G382" s="25">
        <v>0</v>
      </c>
      <c r="H382" s="25">
        <v>0</v>
      </c>
      <c r="I382" s="25">
        <v>0</v>
      </c>
      <c r="J382" s="25">
        <v>0</v>
      </c>
      <c r="K382" s="25">
        <v>0</v>
      </c>
      <c r="L382" s="25">
        <v>0</v>
      </c>
      <c r="M382" s="25">
        <v>0</v>
      </c>
      <c r="N382" s="25">
        <v>0</v>
      </c>
      <c r="O382" s="25">
        <v>0</v>
      </c>
      <c r="P382" s="111">
        <v>0</v>
      </c>
    </row>
    <row r="383" spans="1:16" s="2" customFormat="1">
      <c r="A383" s="26">
        <v>313280</v>
      </c>
      <c r="B383" s="27">
        <v>328</v>
      </c>
      <c r="C383" s="28" t="s">
        <v>702</v>
      </c>
      <c r="D383" s="29">
        <v>0</v>
      </c>
      <c r="E383" s="29">
        <v>0</v>
      </c>
      <c r="F383" s="29">
        <v>0</v>
      </c>
      <c r="G383" s="29">
        <v>0</v>
      </c>
      <c r="H383" s="29">
        <v>0</v>
      </c>
      <c r="I383" s="29">
        <v>0</v>
      </c>
      <c r="J383" s="29">
        <v>0</v>
      </c>
      <c r="K383" s="29">
        <v>0</v>
      </c>
      <c r="L383" s="29">
        <v>0</v>
      </c>
      <c r="M383" s="29">
        <v>0</v>
      </c>
      <c r="N383" s="29">
        <v>0</v>
      </c>
      <c r="O383" s="29">
        <v>0</v>
      </c>
      <c r="P383" s="112">
        <v>0</v>
      </c>
    </row>
    <row r="384" spans="1:16" s="2" customFormat="1">
      <c r="A384" s="22">
        <v>313290</v>
      </c>
      <c r="B384" s="23">
        <v>329</v>
      </c>
      <c r="C384" s="24" t="s">
        <v>230</v>
      </c>
      <c r="D384" s="25">
        <v>0</v>
      </c>
      <c r="E384" s="25">
        <v>0</v>
      </c>
      <c r="F384" s="25">
        <v>0</v>
      </c>
      <c r="G384" s="25">
        <v>0</v>
      </c>
      <c r="H384" s="25">
        <v>0</v>
      </c>
      <c r="I384" s="25">
        <v>0</v>
      </c>
      <c r="J384" s="25">
        <v>0</v>
      </c>
      <c r="K384" s="25">
        <v>0</v>
      </c>
      <c r="L384" s="25">
        <v>0</v>
      </c>
      <c r="M384" s="25">
        <v>0</v>
      </c>
      <c r="N384" s="25">
        <v>0</v>
      </c>
      <c r="O384" s="25">
        <v>0</v>
      </c>
      <c r="P384" s="111">
        <v>0</v>
      </c>
    </row>
    <row r="385" spans="1:16" s="2" customFormat="1">
      <c r="A385" s="26">
        <v>313300</v>
      </c>
      <c r="B385" s="27">
        <v>330</v>
      </c>
      <c r="C385" s="28" t="s">
        <v>231</v>
      </c>
      <c r="D385" s="29">
        <v>0</v>
      </c>
      <c r="E385" s="29">
        <v>0</v>
      </c>
      <c r="F385" s="29">
        <v>0</v>
      </c>
      <c r="G385" s="29">
        <v>0</v>
      </c>
      <c r="H385" s="29">
        <v>0</v>
      </c>
      <c r="I385" s="29">
        <v>0</v>
      </c>
      <c r="J385" s="29">
        <v>0</v>
      </c>
      <c r="K385" s="29">
        <v>0</v>
      </c>
      <c r="L385" s="29">
        <v>0</v>
      </c>
      <c r="M385" s="29">
        <v>0</v>
      </c>
      <c r="N385" s="29">
        <v>0</v>
      </c>
      <c r="O385" s="29">
        <v>0</v>
      </c>
      <c r="P385" s="112">
        <v>0</v>
      </c>
    </row>
    <row r="386" spans="1:16" s="2" customFormat="1">
      <c r="A386" s="22">
        <v>313310</v>
      </c>
      <c r="B386" s="23">
        <v>331</v>
      </c>
      <c r="C386" s="24" t="s">
        <v>232</v>
      </c>
      <c r="D386" s="25">
        <v>0</v>
      </c>
      <c r="E386" s="25">
        <v>0</v>
      </c>
      <c r="F386" s="25">
        <v>0</v>
      </c>
      <c r="G386" s="25">
        <v>0</v>
      </c>
      <c r="H386" s="25">
        <v>0</v>
      </c>
      <c r="I386" s="25">
        <v>0</v>
      </c>
      <c r="J386" s="25">
        <v>0</v>
      </c>
      <c r="K386" s="25">
        <v>0</v>
      </c>
      <c r="L386" s="25">
        <v>0</v>
      </c>
      <c r="M386" s="25">
        <v>0</v>
      </c>
      <c r="N386" s="25">
        <v>0</v>
      </c>
      <c r="O386" s="25">
        <v>0</v>
      </c>
      <c r="P386" s="111">
        <v>0</v>
      </c>
    </row>
    <row r="387" spans="1:16" s="2" customFormat="1">
      <c r="A387" s="26">
        <v>313320</v>
      </c>
      <c r="B387" s="27">
        <v>332</v>
      </c>
      <c r="C387" s="28" t="s">
        <v>233</v>
      </c>
      <c r="D387" s="29">
        <v>0</v>
      </c>
      <c r="E387" s="29">
        <v>0</v>
      </c>
      <c r="F387" s="29">
        <v>0</v>
      </c>
      <c r="G387" s="29">
        <v>0</v>
      </c>
      <c r="H387" s="29">
        <v>0</v>
      </c>
      <c r="I387" s="29">
        <v>0</v>
      </c>
      <c r="J387" s="29">
        <v>0</v>
      </c>
      <c r="K387" s="29">
        <v>0</v>
      </c>
      <c r="L387" s="29">
        <v>0</v>
      </c>
      <c r="M387" s="29">
        <v>0</v>
      </c>
      <c r="N387" s="29">
        <v>0</v>
      </c>
      <c r="O387" s="29">
        <v>0</v>
      </c>
      <c r="P387" s="112">
        <v>0</v>
      </c>
    </row>
    <row r="388" spans="1:16" s="2" customFormat="1">
      <c r="A388" s="22">
        <v>313330</v>
      </c>
      <c r="B388" s="23">
        <v>333</v>
      </c>
      <c r="C388" s="24" t="s">
        <v>234</v>
      </c>
      <c r="D388" s="25">
        <v>11914.67</v>
      </c>
      <c r="E388" s="25">
        <v>8326.9444674254501</v>
      </c>
      <c r="F388" s="25">
        <v>9649.11</v>
      </c>
      <c r="G388" s="25">
        <v>11073.74</v>
      </c>
      <c r="H388" s="25">
        <v>12139.37</v>
      </c>
      <c r="I388" s="25">
        <v>10569.06</v>
      </c>
      <c r="J388" s="25">
        <v>10376.61</v>
      </c>
      <c r="K388" s="25">
        <v>13240.6</v>
      </c>
      <c r="L388" s="25">
        <v>11221.35</v>
      </c>
      <c r="M388" s="25">
        <v>13017.74</v>
      </c>
      <c r="N388" s="25">
        <v>10681.18</v>
      </c>
      <c r="O388" s="25">
        <v>12642.19</v>
      </c>
      <c r="P388" s="111">
        <v>134852.56446742549</v>
      </c>
    </row>
    <row r="389" spans="1:16" s="2" customFormat="1">
      <c r="A389" s="26">
        <v>313340</v>
      </c>
      <c r="B389" s="27">
        <v>334</v>
      </c>
      <c r="C389" s="28" t="s">
        <v>235</v>
      </c>
      <c r="D389" s="29">
        <v>0</v>
      </c>
      <c r="E389" s="29">
        <v>0</v>
      </c>
      <c r="F389" s="29">
        <v>0</v>
      </c>
      <c r="G389" s="29">
        <v>0</v>
      </c>
      <c r="H389" s="29">
        <v>0</v>
      </c>
      <c r="I389" s="29">
        <v>0</v>
      </c>
      <c r="J389" s="29">
        <v>0</v>
      </c>
      <c r="K389" s="29">
        <v>0</v>
      </c>
      <c r="L389" s="29">
        <v>0</v>
      </c>
      <c r="M389" s="29">
        <v>0</v>
      </c>
      <c r="N389" s="29">
        <v>0</v>
      </c>
      <c r="O389" s="29">
        <v>0</v>
      </c>
      <c r="P389" s="112">
        <v>0</v>
      </c>
    </row>
    <row r="390" spans="1:16" s="2" customFormat="1">
      <c r="A390" s="22">
        <v>313350</v>
      </c>
      <c r="B390" s="23">
        <v>335</v>
      </c>
      <c r="C390" s="24" t="s">
        <v>236</v>
      </c>
      <c r="D390" s="25">
        <v>0</v>
      </c>
      <c r="E390" s="25">
        <v>0</v>
      </c>
      <c r="F390" s="25">
        <v>0</v>
      </c>
      <c r="G390" s="25">
        <v>0</v>
      </c>
      <c r="H390" s="25">
        <v>0</v>
      </c>
      <c r="I390" s="25">
        <v>0</v>
      </c>
      <c r="J390" s="25">
        <v>0</v>
      </c>
      <c r="K390" s="25">
        <v>0</v>
      </c>
      <c r="L390" s="25">
        <v>0</v>
      </c>
      <c r="M390" s="25">
        <v>0</v>
      </c>
      <c r="N390" s="25">
        <v>0</v>
      </c>
      <c r="O390" s="25">
        <v>0</v>
      </c>
      <c r="P390" s="111">
        <v>0</v>
      </c>
    </row>
    <row r="391" spans="1:16" s="2" customFormat="1">
      <c r="A391" s="26">
        <v>313360</v>
      </c>
      <c r="B391" s="27">
        <v>336</v>
      </c>
      <c r="C391" s="28" t="s">
        <v>237</v>
      </c>
      <c r="D391" s="29">
        <v>0</v>
      </c>
      <c r="E391" s="29">
        <v>0</v>
      </c>
      <c r="F391" s="29">
        <v>0</v>
      </c>
      <c r="G391" s="29">
        <v>0</v>
      </c>
      <c r="H391" s="29">
        <v>0</v>
      </c>
      <c r="I391" s="29">
        <v>0</v>
      </c>
      <c r="J391" s="29">
        <v>0</v>
      </c>
      <c r="K391" s="29">
        <v>0</v>
      </c>
      <c r="L391" s="29">
        <v>0</v>
      </c>
      <c r="M391" s="29">
        <v>0</v>
      </c>
      <c r="N391" s="29">
        <v>0</v>
      </c>
      <c r="O391" s="29">
        <v>0</v>
      </c>
      <c r="P391" s="112">
        <v>0</v>
      </c>
    </row>
    <row r="392" spans="1:16" s="2" customFormat="1">
      <c r="A392" s="22">
        <v>313370</v>
      </c>
      <c r="B392" s="23">
        <v>337</v>
      </c>
      <c r="C392" s="24" t="s">
        <v>703</v>
      </c>
      <c r="D392" s="25">
        <v>0</v>
      </c>
      <c r="E392" s="25">
        <v>0</v>
      </c>
      <c r="F392" s="25">
        <v>0</v>
      </c>
      <c r="G392" s="25">
        <v>0</v>
      </c>
      <c r="H392" s="25">
        <v>0</v>
      </c>
      <c r="I392" s="25">
        <v>0</v>
      </c>
      <c r="J392" s="25">
        <v>0</v>
      </c>
      <c r="K392" s="25">
        <v>0</v>
      </c>
      <c r="L392" s="25">
        <v>0</v>
      </c>
      <c r="M392" s="25">
        <v>0</v>
      </c>
      <c r="N392" s="25">
        <v>0</v>
      </c>
      <c r="O392" s="25">
        <v>0</v>
      </c>
      <c r="P392" s="111">
        <v>0</v>
      </c>
    </row>
    <row r="393" spans="1:16" s="2" customFormat="1">
      <c r="A393" s="26">
        <v>313375</v>
      </c>
      <c r="B393" s="27">
        <v>723</v>
      </c>
      <c r="C393" s="28" t="s">
        <v>704</v>
      </c>
      <c r="D393" s="29">
        <v>0</v>
      </c>
      <c r="E393" s="29">
        <v>0</v>
      </c>
      <c r="F393" s="29">
        <v>0</v>
      </c>
      <c r="G393" s="29">
        <v>0</v>
      </c>
      <c r="H393" s="29">
        <v>0</v>
      </c>
      <c r="I393" s="29">
        <v>0</v>
      </c>
      <c r="J393" s="29">
        <v>0</v>
      </c>
      <c r="K393" s="29">
        <v>0</v>
      </c>
      <c r="L393" s="29">
        <v>0</v>
      </c>
      <c r="M393" s="29">
        <v>0</v>
      </c>
      <c r="N393" s="29">
        <v>0</v>
      </c>
      <c r="O393" s="29">
        <v>0</v>
      </c>
      <c r="P393" s="112">
        <v>0</v>
      </c>
    </row>
    <row r="394" spans="1:16" s="2" customFormat="1">
      <c r="A394" s="22">
        <v>313380</v>
      </c>
      <c r="B394" s="23">
        <v>338</v>
      </c>
      <c r="C394" s="24" t="s">
        <v>705</v>
      </c>
      <c r="D394" s="25">
        <v>0</v>
      </c>
      <c r="E394" s="25">
        <v>0</v>
      </c>
      <c r="F394" s="25">
        <v>0</v>
      </c>
      <c r="G394" s="25">
        <v>0</v>
      </c>
      <c r="H394" s="25">
        <v>0</v>
      </c>
      <c r="I394" s="25">
        <v>0</v>
      </c>
      <c r="J394" s="25">
        <v>0</v>
      </c>
      <c r="K394" s="25">
        <v>0</v>
      </c>
      <c r="L394" s="25">
        <v>0</v>
      </c>
      <c r="M394" s="25">
        <v>0</v>
      </c>
      <c r="N394" s="25">
        <v>0</v>
      </c>
      <c r="O394" s="25">
        <v>0</v>
      </c>
      <c r="P394" s="111">
        <v>0</v>
      </c>
    </row>
    <row r="395" spans="1:16" s="2" customFormat="1">
      <c r="A395" s="26">
        <v>313390</v>
      </c>
      <c r="B395" s="27">
        <v>339</v>
      </c>
      <c r="C395" s="28" t="s">
        <v>238</v>
      </c>
      <c r="D395" s="29">
        <v>0</v>
      </c>
      <c r="E395" s="29">
        <v>0</v>
      </c>
      <c r="F395" s="29">
        <v>0</v>
      </c>
      <c r="G395" s="29">
        <v>0</v>
      </c>
      <c r="H395" s="29">
        <v>0</v>
      </c>
      <c r="I395" s="29">
        <v>0</v>
      </c>
      <c r="J395" s="29">
        <v>0</v>
      </c>
      <c r="K395" s="29">
        <v>0</v>
      </c>
      <c r="L395" s="29">
        <v>0</v>
      </c>
      <c r="M395" s="29">
        <v>0</v>
      </c>
      <c r="N395" s="29">
        <v>0</v>
      </c>
      <c r="O395" s="29">
        <v>0</v>
      </c>
      <c r="P395" s="112">
        <v>0</v>
      </c>
    </row>
    <row r="396" spans="1:16" s="2" customFormat="1">
      <c r="A396" s="22">
        <v>313400</v>
      </c>
      <c r="B396" s="23">
        <v>340</v>
      </c>
      <c r="C396" s="24" t="s">
        <v>239</v>
      </c>
      <c r="D396" s="25">
        <v>15249.09</v>
      </c>
      <c r="E396" s="25">
        <v>10628.250918330299</v>
      </c>
      <c r="F396" s="25">
        <v>12345.64</v>
      </c>
      <c r="G396" s="25">
        <v>14168.4</v>
      </c>
      <c r="H396" s="25">
        <v>15531.83</v>
      </c>
      <c r="I396" s="25">
        <v>13522.68</v>
      </c>
      <c r="J396" s="25">
        <v>13276.45</v>
      </c>
      <c r="K396" s="25">
        <v>16940.8</v>
      </c>
      <c r="L396" s="25">
        <v>14357.26</v>
      </c>
      <c r="M396" s="25">
        <v>16655.66</v>
      </c>
      <c r="N396" s="25">
        <v>13666.13</v>
      </c>
      <c r="O396" s="25">
        <v>16175.16</v>
      </c>
      <c r="P396" s="111">
        <v>172517.35091833028</v>
      </c>
    </row>
    <row r="397" spans="1:16" s="2" customFormat="1">
      <c r="A397" s="26">
        <v>313410</v>
      </c>
      <c r="B397" s="27">
        <v>341</v>
      </c>
      <c r="C397" s="28" t="s">
        <v>240</v>
      </c>
      <c r="D397" s="29">
        <v>0</v>
      </c>
      <c r="E397" s="29">
        <v>0</v>
      </c>
      <c r="F397" s="29">
        <v>0</v>
      </c>
      <c r="G397" s="29">
        <v>0</v>
      </c>
      <c r="H397" s="29">
        <v>0</v>
      </c>
      <c r="I397" s="29">
        <v>0</v>
      </c>
      <c r="J397" s="29">
        <v>0</v>
      </c>
      <c r="K397" s="29">
        <v>0</v>
      </c>
      <c r="L397" s="29">
        <v>0</v>
      </c>
      <c r="M397" s="29">
        <v>0</v>
      </c>
      <c r="N397" s="29">
        <v>0</v>
      </c>
      <c r="O397" s="29">
        <v>0</v>
      </c>
      <c r="P397" s="112">
        <v>0</v>
      </c>
    </row>
    <row r="398" spans="1:16" s="2" customFormat="1">
      <c r="A398" s="22">
        <v>313420</v>
      </c>
      <c r="B398" s="23">
        <v>342</v>
      </c>
      <c r="C398" s="24" t="s">
        <v>241</v>
      </c>
      <c r="D398" s="25">
        <v>0</v>
      </c>
      <c r="E398" s="25">
        <v>0</v>
      </c>
      <c r="F398" s="25">
        <v>0</v>
      </c>
      <c r="G398" s="25">
        <v>0</v>
      </c>
      <c r="H398" s="25">
        <v>0</v>
      </c>
      <c r="I398" s="25">
        <v>0</v>
      </c>
      <c r="J398" s="25">
        <v>0</v>
      </c>
      <c r="K398" s="25">
        <v>0</v>
      </c>
      <c r="L398" s="25">
        <v>0</v>
      </c>
      <c r="M398" s="25">
        <v>0</v>
      </c>
      <c r="N398" s="25">
        <v>0</v>
      </c>
      <c r="O398" s="25">
        <v>0</v>
      </c>
      <c r="P398" s="111">
        <v>0</v>
      </c>
    </row>
    <row r="399" spans="1:16" s="2" customFormat="1">
      <c r="A399" s="26">
        <v>313430</v>
      </c>
      <c r="B399" s="27">
        <v>343</v>
      </c>
      <c r="C399" s="28" t="s">
        <v>242</v>
      </c>
      <c r="D399" s="29">
        <v>0</v>
      </c>
      <c r="E399" s="29">
        <v>0</v>
      </c>
      <c r="F399" s="29">
        <v>0</v>
      </c>
      <c r="G399" s="29">
        <v>0</v>
      </c>
      <c r="H399" s="29">
        <v>0</v>
      </c>
      <c r="I399" s="29">
        <v>0</v>
      </c>
      <c r="J399" s="29">
        <v>0</v>
      </c>
      <c r="K399" s="29">
        <v>0</v>
      </c>
      <c r="L399" s="29">
        <v>0</v>
      </c>
      <c r="M399" s="29">
        <v>0</v>
      </c>
      <c r="N399" s="29">
        <v>0</v>
      </c>
      <c r="O399" s="29">
        <v>0</v>
      </c>
      <c r="P399" s="112">
        <v>0</v>
      </c>
    </row>
    <row r="400" spans="1:16" s="2" customFormat="1">
      <c r="A400" s="22">
        <v>313440</v>
      </c>
      <c r="B400" s="23">
        <v>344</v>
      </c>
      <c r="C400" s="24" t="s">
        <v>243</v>
      </c>
      <c r="D400" s="25">
        <v>0</v>
      </c>
      <c r="E400" s="25">
        <v>0</v>
      </c>
      <c r="F400" s="25">
        <v>0</v>
      </c>
      <c r="G400" s="25">
        <v>0</v>
      </c>
      <c r="H400" s="25">
        <v>0</v>
      </c>
      <c r="I400" s="25">
        <v>0</v>
      </c>
      <c r="J400" s="25">
        <v>0</v>
      </c>
      <c r="K400" s="25">
        <v>0</v>
      </c>
      <c r="L400" s="25">
        <v>0</v>
      </c>
      <c r="M400" s="25">
        <v>0</v>
      </c>
      <c r="N400" s="25">
        <v>0</v>
      </c>
      <c r="O400" s="25">
        <v>0</v>
      </c>
      <c r="P400" s="111">
        <v>0</v>
      </c>
    </row>
    <row r="401" spans="1:16" s="2" customFormat="1">
      <c r="A401" s="26">
        <v>313450</v>
      </c>
      <c r="B401" s="27">
        <v>345</v>
      </c>
      <c r="C401" s="28" t="s">
        <v>244</v>
      </c>
      <c r="D401" s="29">
        <v>0</v>
      </c>
      <c r="E401" s="29">
        <v>0</v>
      </c>
      <c r="F401" s="29">
        <v>0</v>
      </c>
      <c r="G401" s="29">
        <v>0</v>
      </c>
      <c r="H401" s="29">
        <v>0</v>
      </c>
      <c r="I401" s="29">
        <v>0</v>
      </c>
      <c r="J401" s="29">
        <v>0</v>
      </c>
      <c r="K401" s="29">
        <v>0</v>
      </c>
      <c r="L401" s="29">
        <v>0</v>
      </c>
      <c r="M401" s="29">
        <v>0</v>
      </c>
      <c r="N401" s="29">
        <v>0</v>
      </c>
      <c r="O401" s="29">
        <v>0</v>
      </c>
      <c r="P401" s="112">
        <v>0</v>
      </c>
    </row>
    <row r="402" spans="1:16" s="2" customFormat="1">
      <c r="A402" s="22">
        <v>313460</v>
      </c>
      <c r="B402" s="23">
        <v>346</v>
      </c>
      <c r="C402" s="24" t="s">
        <v>245</v>
      </c>
      <c r="D402" s="25">
        <v>0</v>
      </c>
      <c r="E402" s="25">
        <v>0</v>
      </c>
      <c r="F402" s="25">
        <v>0</v>
      </c>
      <c r="G402" s="25">
        <v>0</v>
      </c>
      <c r="H402" s="25">
        <v>0</v>
      </c>
      <c r="I402" s="25">
        <v>0</v>
      </c>
      <c r="J402" s="25">
        <v>0</v>
      </c>
      <c r="K402" s="25">
        <v>0</v>
      </c>
      <c r="L402" s="25">
        <v>0</v>
      </c>
      <c r="M402" s="25">
        <v>0</v>
      </c>
      <c r="N402" s="25">
        <v>0</v>
      </c>
      <c r="O402" s="25">
        <v>0</v>
      </c>
      <c r="P402" s="111">
        <v>0</v>
      </c>
    </row>
    <row r="403" spans="1:16" s="2" customFormat="1">
      <c r="A403" s="26">
        <v>313470</v>
      </c>
      <c r="B403" s="27">
        <v>347</v>
      </c>
      <c r="C403" s="28" t="s">
        <v>246</v>
      </c>
      <c r="D403" s="29">
        <v>0</v>
      </c>
      <c r="E403" s="29">
        <v>0</v>
      </c>
      <c r="F403" s="29">
        <v>0</v>
      </c>
      <c r="G403" s="29">
        <v>0</v>
      </c>
      <c r="H403" s="29">
        <v>0</v>
      </c>
      <c r="I403" s="29">
        <v>0</v>
      </c>
      <c r="J403" s="29">
        <v>0</v>
      </c>
      <c r="K403" s="29">
        <v>0</v>
      </c>
      <c r="L403" s="29">
        <v>0</v>
      </c>
      <c r="M403" s="29">
        <v>0</v>
      </c>
      <c r="N403" s="29">
        <v>0</v>
      </c>
      <c r="O403" s="29">
        <v>0</v>
      </c>
      <c r="P403" s="112">
        <v>0</v>
      </c>
    </row>
    <row r="404" spans="1:16" s="2" customFormat="1">
      <c r="A404" s="22">
        <v>313480</v>
      </c>
      <c r="B404" s="23">
        <v>348</v>
      </c>
      <c r="C404" s="24" t="s">
        <v>706</v>
      </c>
      <c r="D404" s="25">
        <v>0</v>
      </c>
      <c r="E404" s="25">
        <v>0</v>
      </c>
      <c r="F404" s="25">
        <v>0</v>
      </c>
      <c r="G404" s="25">
        <v>0</v>
      </c>
      <c r="H404" s="25">
        <v>0</v>
      </c>
      <c r="I404" s="25">
        <v>0</v>
      </c>
      <c r="J404" s="25">
        <v>0</v>
      </c>
      <c r="K404" s="25">
        <v>0</v>
      </c>
      <c r="L404" s="25">
        <v>0</v>
      </c>
      <c r="M404" s="25">
        <v>0</v>
      </c>
      <c r="N404" s="25">
        <v>0</v>
      </c>
      <c r="O404" s="25">
        <v>0</v>
      </c>
      <c r="P404" s="111">
        <v>0</v>
      </c>
    </row>
    <row r="405" spans="1:16" s="2" customFormat="1">
      <c r="A405" s="26">
        <v>313490</v>
      </c>
      <c r="B405" s="27">
        <v>349</v>
      </c>
      <c r="C405" s="28" t="s">
        <v>247</v>
      </c>
      <c r="D405" s="29">
        <v>0</v>
      </c>
      <c r="E405" s="29">
        <v>0</v>
      </c>
      <c r="F405" s="29">
        <v>0</v>
      </c>
      <c r="G405" s="29">
        <v>0</v>
      </c>
      <c r="H405" s="29">
        <v>0</v>
      </c>
      <c r="I405" s="29">
        <v>0</v>
      </c>
      <c r="J405" s="29">
        <v>0</v>
      </c>
      <c r="K405" s="29">
        <v>0</v>
      </c>
      <c r="L405" s="29">
        <v>0</v>
      </c>
      <c r="M405" s="29">
        <v>0</v>
      </c>
      <c r="N405" s="29">
        <v>0</v>
      </c>
      <c r="O405" s="29">
        <v>0</v>
      </c>
      <c r="P405" s="112">
        <v>0</v>
      </c>
    </row>
    <row r="406" spans="1:16" s="2" customFormat="1">
      <c r="A406" s="22">
        <v>313500</v>
      </c>
      <c r="B406" s="23">
        <v>350</v>
      </c>
      <c r="C406" s="24" t="s">
        <v>707</v>
      </c>
      <c r="D406" s="25">
        <v>0</v>
      </c>
      <c r="E406" s="25">
        <v>0</v>
      </c>
      <c r="F406" s="25">
        <v>0</v>
      </c>
      <c r="G406" s="25">
        <v>0</v>
      </c>
      <c r="H406" s="25">
        <v>0</v>
      </c>
      <c r="I406" s="25">
        <v>0</v>
      </c>
      <c r="J406" s="25">
        <v>0</v>
      </c>
      <c r="K406" s="25">
        <v>0</v>
      </c>
      <c r="L406" s="25">
        <v>0</v>
      </c>
      <c r="M406" s="25">
        <v>0</v>
      </c>
      <c r="N406" s="25">
        <v>0</v>
      </c>
      <c r="O406" s="25">
        <v>0</v>
      </c>
      <c r="P406" s="111">
        <v>0</v>
      </c>
    </row>
    <row r="407" spans="1:16" s="2" customFormat="1">
      <c r="A407" s="26">
        <v>313505</v>
      </c>
      <c r="B407" s="27">
        <v>738</v>
      </c>
      <c r="C407" s="28" t="s">
        <v>708</v>
      </c>
      <c r="D407" s="29">
        <v>44910.96</v>
      </c>
      <c r="E407" s="29">
        <v>31380.513225412698</v>
      </c>
      <c r="F407" s="29">
        <v>36368.54</v>
      </c>
      <c r="G407" s="29">
        <v>41738.120000000003</v>
      </c>
      <c r="H407" s="29">
        <v>45754.6</v>
      </c>
      <c r="I407" s="29">
        <v>39835.94</v>
      </c>
      <c r="J407" s="29">
        <v>39107.75</v>
      </c>
      <c r="K407" s="29">
        <v>49901.120000000003</v>
      </c>
      <c r="L407" s="29">
        <v>42291</v>
      </c>
      <c r="M407" s="29">
        <v>49016.03</v>
      </c>
      <c r="N407" s="29">
        <v>40212.71</v>
      </c>
      <c r="O407" s="29">
        <v>47595.54</v>
      </c>
      <c r="P407" s="112">
        <v>508112.82322541275</v>
      </c>
    </row>
    <row r="408" spans="1:16" s="2" customFormat="1">
      <c r="A408" s="22">
        <v>313507</v>
      </c>
      <c r="B408" s="23">
        <v>739</v>
      </c>
      <c r="C408" s="24" t="s">
        <v>248</v>
      </c>
      <c r="D408" s="25">
        <v>0</v>
      </c>
      <c r="E408" s="25">
        <v>0</v>
      </c>
      <c r="F408" s="25">
        <v>0</v>
      </c>
      <c r="G408" s="25">
        <v>0</v>
      </c>
      <c r="H408" s="25">
        <v>0</v>
      </c>
      <c r="I408" s="25">
        <v>0</v>
      </c>
      <c r="J408" s="25">
        <v>0</v>
      </c>
      <c r="K408" s="25">
        <v>0</v>
      </c>
      <c r="L408" s="25">
        <v>0</v>
      </c>
      <c r="M408" s="25">
        <v>0</v>
      </c>
      <c r="N408" s="25">
        <v>0</v>
      </c>
      <c r="O408" s="25">
        <v>0</v>
      </c>
      <c r="P408" s="111">
        <v>0</v>
      </c>
    </row>
    <row r="409" spans="1:16" s="2" customFormat="1">
      <c r="A409" s="26">
        <v>313510</v>
      </c>
      <c r="B409" s="27">
        <v>351</v>
      </c>
      <c r="C409" s="28" t="s">
        <v>709</v>
      </c>
      <c r="D409" s="29">
        <v>40027.089999999997</v>
      </c>
      <c r="E409" s="29">
        <v>27933.087083971601</v>
      </c>
      <c r="F409" s="29">
        <v>32410.66</v>
      </c>
      <c r="G409" s="29">
        <v>37188.720000000001</v>
      </c>
      <c r="H409" s="29">
        <v>40765.730000000003</v>
      </c>
      <c r="I409" s="29">
        <v>35492.400000000001</v>
      </c>
      <c r="J409" s="29">
        <v>34846.120000000003</v>
      </c>
      <c r="K409" s="29">
        <v>44463.8</v>
      </c>
      <c r="L409" s="29">
        <v>37682.89</v>
      </c>
      <c r="M409" s="29">
        <v>43715.41</v>
      </c>
      <c r="N409" s="29">
        <v>35868.910000000003</v>
      </c>
      <c r="O409" s="29">
        <v>42454.239999999998</v>
      </c>
      <c r="P409" s="112">
        <v>452849.05708397168</v>
      </c>
    </row>
    <row r="410" spans="1:16" s="2" customFormat="1">
      <c r="A410" s="22">
        <v>313520</v>
      </c>
      <c r="B410" s="23">
        <v>352</v>
      </c>
      <c r="C410" s="24" t="s">
        <v>710</v>
      </c>
      <c r="D410" s="25">
        <v>5449.63</v>
      </c>
      <c r="E410" s="25">
        <v>3794.8077416604601</v>
      </c>
      <c r="F410" s="25">
        <v>4413.17</v>
      </c>
      <c r="G410" s="25">
        <v>5064.75</v>
      </c>
      <c r="H410" s="25">
        <v>5552.13</v>
      </c>
      <c r="I410" s="25">
        <v>4833.93</v>
      </c>
      <c r="J410" s="25">
        <v>4745.37</v>
      </c>
      <c r="K410" s="25">
        <v>6055.02</v>
      </c>
      <c r="L410" s="25">
        <v>5131.6000000000004</v>
      </c>
      <c r="M410" s="25">
        <v>5951.42</v>
      </c>
      <c r="N410" s="25">
        <v>4883</v>
      </c>
      <c r="O410" s="25">
        <v>5779.49</v>
      </c>
      <c r="P410" s="111">
        <v>61654.317741660459</v>
      </c>
    </row>
    <row r="411" spans="1:16" s="2" customFormat="1">
      <c r="A411" s="26">
        <v>313530</v>
      </c>
      <c r="B411" s="27">
        <v>353</v>
      </c>
      <c r="C411" s="28" t="s">
        <v>711</v>
      </c>
      <c r="D411" s="29">
        <v>0</v>
      </c>
      <c r="E411" s="29">
        <v>0</v>
      </c>
      <c r="F411" s="29">
        <v>0</v>
      </c>
      <c r="G411" s="29">
        <v>0</v>
      </c>
      <c r="H411" s="29">
        <v>0</v>
      </c>
      <c r="I411" s="29">
        <v>0</v>
      </c>
      <c r="J411" s="29">
        <v>0</v>
      </c>
      <c r="K411" s="29">
        <v>0</v>
      </c>
      <c r="L411" s="29">
        <v>0</v>
      </c>
      <c r="M411" s="29">
        <v>0</v>
      </c>
      <c r="N411" s="29">
        <v>0</v>
      </c>
      <c r="O411" s="29">
        <v>0</v>
      </c>
      <c r="P411" s="112">
        <v>0</v>
      </c>
    </row>
    <row r="412" spans="1:16" s="2" customFormat="1">
      <c r="A412" s="22">
        <v>313535</v>
      </c>
      <c r="B412" s="23">
        <v>865</v>
      </c>
      <c r="C412" s="24" t="s">
        <v>249</v>
      </c>
      <c r="D412" s="25">
        <v>15161.53</v>
      </c>
      <c r="E412" s="25">
        <v>10695.465403193901</v>
      </c>
      <c r="F412" s="25">
        <v>12278.58</v>
      </c>
      <c r="G412" s="25">
        <v>14091.44</v>
      </c>
      <c r="H412" s="25">
        <v>15447.46</v>
      </c>
      <c r="I412" s="25">
        <v>13449.23</v>
      </c>
      <c r="J412" s="25">
        <v>13204.33</v>
      </c>
      <c r="K412" s="25">
        <v>16848.78</v>
      </c>
      <c r="L412" s="25">
        <v>14279.28</v>
      </c>
      <c r="M412" s="25">
        <v>16565.189999999999</v>
      </c>
      <c r="N412" s="25">
        <v>13591.9</v>
      </c>
      <c r="O412" s="25">
        <v>16087.3</v>
      </c>
      <c r="P412" s="111">
        <v>171700.48540319389</v>
      </c>
    </row>
    <row r="413" spans="1:16" s="2" customFormat="1">
      <c r="A413" s="26">
        <v>313540</v>
      </c>
      <c r="B413" s="27">
        <v>354</v>
      </c>
      <c r="C413" s="28" t="s">
        <v>250</v>
      </c>
      <c r="D413" s="29">
        <v>0</v>
      </c>
      <c r="E413" s="29">
        <v>0</v>
      </c>
      <c r="F413" s="29">
        <v>0</v>
      </c>
      <c r="G413" s="29">
        <v>0</v>
      </c>
      <c r="H413" s="29">
        <v>0</v>
      </c>
      <c r="I413" s="29">
        <v>0</v>
      </c>
      <c r="J413" s="29">
        <v>0</v>
      </c>
      <c r="K413" s="29">
        <v>0</v>
      </c>
      <c r="L413" s="29">
        <v>0</v>
      </c>
      <c r="M413" s="29">
        <v>0</v>
      </c>
      <c r="N413" s="29">
        <v>0</v>
      </c>
      <c r="O413" s="29">
        <v>0</v>
      </c>
      <c r="P413" s="112">
        <v>0</v>
      </c>
    </row>
    <row r="414" spans="1:16" s="2" customFormat="1">
      <c r="A414" s="22">
        <v>313545</v>
      </c>
      <c r="B414" s="23">
        <v>801</v>
      </c>
      <c r="C414" s="24" t="s">
        <v>478</v>
      </c>
      <c r="D414" s="25">
        <v>38200.1</v>
      </c>
      <c r="E414" s="25">
        <v>26582.8990412563</v>
      </c>
      <c r="F414" s="25">
        <v>30932.29</v>
      </c>
      <c r="G414" s="25">
        <v>35499.24</v>
      </c>
      <c r="H414" s="25">
        <v>38915.35</v>
      </c>
      <c r="I414" s="25">
        <v>33881.39</v>
      </c>
      <c r="J414" s="25">
        <v>33264.44</v>
      </c>
      <c r="K414" s="25">
        <v>42445.57</v>
      </c>
      <c r="L414" s="25">
        <v>35972.44</v>
      </c>
      <c r="M414" s="25">
        <v>41731.15</v>
      </c>
      <c r="N414" s="25">
        <v>34240.800000000003</v>
      </c>
      <c r="O414" s="25">
        <v>40527.22</v>
      </c>
      <c r="P414" s="111">
        <v>432192.88904125628</v>
      </c>
    </row>
    <row r="415" spans="1:16" s="2" customFormat="1">
      <c r="A415" s="26">
        <v>313550</v>
      </c>
      <c r="B415" s="27">
        <v>355</v>
      </c>
      <c r="C415" s="28" t="s">
        <v>251</v>
      </c>
      <c r="D415" s="29">
        <v>0</v>
      </c>
      <c r="E415" s="29">
        <v>0</v>
      </c>
      <c r="F415" s="29">
        <v>0</v>
      </c>
      <c r="G415" s="29">
        <v>0</v>
      </c>
      <c r="H415" s="29">
        <v>0</v>
      </c>
      <c r="I415" s="29">
        <v>0</v>
      </c>
      <c r="J415" s="29">
        <v>0</v>
      </c>
      <c r="K415" s="29">
        <v>0</v>
      </c>
      <c r="L415" s="29">
        <v>0</v>
      </c>
      <c r="M415" s="29">
        <v>0</v>
      </c>
      <c r="N415" s="29">
        <v>0</v>
      </c>
      <c r="O415" s="29">
        <v>0</v>
      </c>
      <c r="P415" s="112">
        <v>0</v>
      </c>
    </row>
    <row r="416" spans="1:16" s="2" customFormat="1">
      <c r="A416" s="22">
        <v>313560</v>
      </c>
      <c r="B416" s="23">
        <v>356</v>
      </c>
      <c r="C416" s="24" t="s">
        <v>712</v>
      </c>
      <c r="D416" s="25">
        <v>4310.72</v>
      </c>
      <c r="E416" s="25">
        <v>3024.3347437187599</v>
      </c>
      <c r="F416" s="25">
        <v>3491.04</v>
      </c>
      <c r="G416" s="25">
        <v>4006.47</v>
      </c>
      <c r="H416" s="25">
        <v>4392.0200000000004</v>
      </c>
      <c r="I416" s="25">
        <v>3823.88</v>
      </c>
      <c r="J416" s="25">
        <v>3754.25</v>
      </c>
      <c r="K416" s="25">
        <v>4790.4399999999996</v>
      </c>
      <c r="L416" s="25">
        <v>4059.88</v>
      </c>
      <c r="M416" s="25">
        <v>4709.8100000000004</v>
      </c>
      <c r="N416" s="25">
        <v>3864.44</v>
      </c>
      <c r="O416" s="25">
        <v>4573.93</v>
      </c>
      <c r="P416" s="111">
        <v>48801.21474371876</v>
      </c>
    </row>
    <row r="417" spans="1:16" s="2" customFormat="1">
      <c r="A417" s="26">
        <v>313570</v>
      </c>
      <c r="B417" s="27">
        <v>357</v>
      </c>
      <c r="C417" s="28" t="s">
        <v>713</v>
      </c>
      <c r="D417" s="29">
        <v>0</v>
      </c>
      <c r="E417" s="29">
        <v>0</v>
      </c>
      <c r="F417" s="29">
        <v>0</v>
      </c>
      <c r="G417" s="29">
        <v>0</v>
      </c>
      <c r="H417" s="29">
        <v>0</v>
      </c>
      <c r="I417" s="29">
        <v>0</v>
      </c>
      <c r="J417" s="29">
        <v>0</v>
      </c>
      <c r="K417" s="29">
        <v>0</v>
      </c>
      <c r="L417" s="29">
        <v>0</v>
      </c>
      <c r="M417" s="29">
        <v>0</v>
      </c>
      <c r="N417" s="29">
        <v>0</v>
      </c>
      <c r="O417" s="29">
        <v>0</v>
      </c>
      <c r="P417" s="112">
        <v>0</v>
      </c>
    </row>
    <row r="418" spans="1:16" s="2" customFormat="1">
      <c r="A418" s="22">
        <v>313580</v>
      </c>
      <c r="B418" s="23">
        <v>358</v>
      </c>
      <c r="C418" s="24" t="s">
        <v>252</v>
      </c>
      <c r="D418" s="25">
        <v>5343.25</v>
      </c>
      <c r="E418" s="25">
        <v>3728.91210457447</v>
      </c>
      <c r="F418" s="25">
        <v>4327.24</v>
      </c>
      <c r="G418" s="25">
        <v>4965.33</v>
      </c>
      <c r="H418" s="25">
        <v>5442.95</v>
      </c>
      <c r="I418" s="25">
        <v>4738.87</v>
      </c>
      <c r="J418" s="25">
        <v>4652.58</v>
      </c>
      <c r="K418" s="25">
        <v>5936.71</v>
      </c>
      <c r="L418" s="25">
        <v>5031.34</v>
      </c>
      <c r="M418" s="25">
        <v>5836.79</v>
      </c>
      <c r="N418" s="25">
        <v>4789.1400000000003</v>
      </c>
      <c r="O418" s="25">
        <v>5668.4</v>
      </c>
      <c r="P418" s="111">
        <v>60461.512104574475</v>
      </c>
    </row>
    <row r="419" spans="1:16" s="2" customFormat="1">
      <c r="A419" s="26">
        <v>313590</v>
      </c>
      <c r="B419" s="27">
        <v>359</v>
      </c>
      <c r="C419" s="28" t="s">
        <v>714</v>
      </c>
      <c r="D419" s="29">
        <v>0</v>
      </c>
      <c r="E419" s="29">
        <v>0</v>
      </c>
      <c r="F419" s="29">
        <v>0</v>
      </c>
      <c r="G419" s="29">
        <v>0</v>
      </c>
      <c r="H419" s="29">
        <v>0</v>
      </c>
      <c r="I419" s="29">
        <v>0</v>
      </c>
      <c r="J419" s="29">
        <v>0</v>
      </c>
      <c r="K419" s="29">
        <v>0</v>
      </c>
      <c r="L419" s="29">
        <v>0</v>
      </c>
      <c r="M419" s="29">
        <v>0</v>
      </c>
      <c r="N419" s="29">
        <v>0</v>
      </c>
      <c r="O419" s="29">
        <v>0</v>
      </c>
      <c r="P419" s="112">
        <v>0</v>
      </c>
    </row>
    <row r="420" spans="1:16" s="2" customFormat="1">
      <c r="A420" s="22">
        <v>313600</v>
      </c>
      <c r="B420" s="23">
        <v>360</v>
      </c>
      <c r="C420" s="24" t="s">
        <v>715</v>
      </c>
      <c r="D420" s="25">
        <v>408.41</v>
      </c>
      <c r="E420" s="25">
        <v>286.16935966440002</v>
      </c>
      <c r="F420" s="25">
        <v>330.75</v>
      </c>
      <c r="G420" s="25">
        <v>379.59</v>
      </c>
      <c r="H420" s="25">
        <v>416.11</v>
      </c>
      <c r="I420" s="25">
        <v>362.29</v>
      </c>
      <c r="J420" s="25">
        <v>355.69</v>
      </c>
      <c r="K420" s="25">
        <v>453.86</v>
      </c>
      <c r="L420" s="25">
        <v>384.65</v>
      </c>
      <c r="M420" s="25">
        <v>446.22</v>
      </c>
      <c r="N420" s="25">
        <v>366.13</v>
      </c>
      <c r="O420" s="25">
        <v>433.35</v>
      </c>
      <c r="P420" s="111">
        <v>4623.2193596644011</v>
      </c>
    </row>
    <row r="421" spans="1:16" s="2" customFormat="1">
      <c r="A421" s="26">
        <v>313610</v>
      </c>
      <c r="B421" s="27">
        <v>361</v>
      </c>
      <c r="C421" s="28" t="s">
        <v>716</v>
      </c>
      <c r="D421" s="29">
        <v>0</v>
      </c>
      <c r="E421" s="29">
        <v>0</v>
      </c>
      <c r="F421" s="29">
        <v>0</v>
      </c>
      <c r="G421" s="29">
        <v>0</v>
      </c>
      <c r="H421" s="29">
        <v>0</v>
      </c>
      <c r="I421" s="29">
        <v>0</v>
      </c>
      <c r="J421" s="29">
        <v>0</v>
      </c>
      <c r="K421" s="29">
        <v>0</v>
      </c>
      <c r="L421" s="29">
        <v>0</v>
      </c>
      <c r="M421" s="29">
        <v>0</v>
      </c>
      <c r="N421" s="29">
        <v>0</v>
      </c>
      <c r="O421" s="29">
        <v>0</v>
      </c>
      <c r="P421" s="112">
        <v>0</v>
      </c>
    </row>
    <row r="422" spans="1:16" s="2" customFormat="1">
      <c r="A422" s="22">
        <v>313620</v>
      </c>
      <c r="B422" s="23">
        <v>362</v>
      </c>
      <c r="C422" s="24" t="s">
        <v>717</v>
      </c>
      <c r="D422" s="25">
        <v>0</v>
      </c>
      <c r="E422" s="25">
        <v>0</v>
      </c>
      <c r="F422" s="25">
        <v>0</v>
      </c>
      <c r="G422" s="25">
        <v>0</v>
      </c>
      <c r="H422" s="25">
        <v>0</v>
      </c>
      <c r="I422" s="25">
        <v>0</v>
      </c>
      <c r="J422" s="25">
        <v>0</v>
      </c>
      <c r="K422" s="25">
        <v>0</v>
      </c>
      <c r="L422" s="25">
        <v>0</v>
      </c>
      <c r="M422" s="25">
        <v>0</v>
      </c>
      <c r="N422" s="25">
        <v>0</v>
      </c>
      <c r="O422" s="25">
        <v>0</v>
      </c>
      <c r="P422" s="111">
        <v>0</v>
      </c>
    </row>
    <row r="423" spans="1:16" s="2" customFormat="1">
      <c r="A423" s="26">
        <v>313630</v>
      </c>
      <c r="B423" s="27">
        <v>363</v>
      </c>
      <c r="C423" s="28" t="s">
        <v>718</v>
      </c>
      <c r="D423" s="29">
        <v>0</v>
      </c>
      <c r="E423" s="29">
        <v>0</v>
      </c>
      <c r="F423" s="29">
        <v>0</v>
      </c>
      <c r="G423" s="29">
        <v>0</v>
      </c>
      <c r="H423" s="29">
        <v>0</v>
      </c>
      <c r="I423" s="29">
        <v>0</v>
      </c>
      <c r="J423" s="29">
        <v>0</v>
      </c>
      <c r="K423" s="29">
        <v>0</v>
      </c>
      <c r="L423" s="29">
        <v>0</v>
      </c>
      <c r="M423" s="29">
        <v>0</v>
      </c>
      <c r="N423" s="29">
        <v>0</v>
      </c>
      <c r="O423" s="29">
        <v>0</v>
      </c>
      <c r="P423" s="112">
        <v>0</v>
      </c>
    </row>
    <row r="424" spans="1:16" s="2" customFormat="1">
      <c r="A424" s="22">
        <v>313640</v>
      </c>
      <c r="B424" s="23">
        <v>364</v>
      </c>
      <c r="C424" s="24" t="s">
        <v>719</v>
      </c>
      <c r="D424" s="25">
        <v>6.93</v>
      </c>
      <c r="E424" s="25">
        <v>4.8603365520017601</v>
      </c>
      <c r="F424" s="25">
        <v>5.61</v>
      </c>
      <c r="G424" s="25">
        <v>6.44</v>
      </c>
      <c r="H424" s="25">
        <v>7.06</v>
      </c>
      <c r="I424" s="25">
        <v>6.14</v>
      </c>
      <c r="J424" s="25">
        <v>6.03</v>
      </c>
      <c r="K424" s="25">
        <v>7.7</v>
      </c>
      <c r="L424" s="25">
        <v>6.52</v>
      </c>
      <c r="M424" s="25">
        <v>7.57</v>
      </c>
      <c r="N424" s="25">
        <v>6.21</v>
      </c>
      <c r="O424" s="25">
        <v>7.35</v>
      </c>
      <c r="P424" s="111">
        <v>78.420336552001757</v>
      </c>
    </row>
    <row r="425" spans="1:16" s="2" customFormat="1">
      <c r="A425" s="26">
        <v>313650</v>
      </c>
      <c r="B425" s="27">
        <v>365</v>
      </c>
      <c r="C425" s="28" t="s">
        <v>720</v>
      </c>
      <c r="D425" s="29">
        <v>0</v>
      </c>
      <c r="E425" s="29">
        <v>0</v>
      </c>
      <c r="F425" s="29">
        <v>0</v>
      </c>
      <c r="G425" s="29">
        <v>0</v>
      </c>
      <c r="H425" s="29">
        <v>0</v>
      </c>
      <c r="I425" s="29">
        <v>0</v>
      </c>
      <c r="J425" s="29">
        <v>0</v>
      </c>
      <c r="K425" s="29">
        <v>0</v>
      </c>
      <c r="L425" s="29">
        <v>0</v>
      </c>
      <c r="M425" s="29">
        <v>0</v>
      </c>
      <c r="N425" s="29">
        <v>0</v>
      </c>
      <c r="O425" s="29">
        <v>0</v>
      </c>
      <c r="P425" s="112">
        <v>0</v>
      </c>
    </row>
    <row r="426" spans="1:16" s="2" customFormat="1">
      <c r="A426" s="22">
        <v>313652</v>
      </c>
      <c r="B426" s="23">
        <v>802</v>
      </c>
      <c r="C426" s="24" t="s">
        <v>721</v>
      </c>
      <c r="D426" s="25">
        <v>5277.29</v>
      </c>
      <c r="E426" s="25">
        <v>3701.8229210258</v>
      </c>
      <c r="F426" s="25">
        <v>4273.82</v>
      </c>
      <c r="G426" s="25">
        <v>4904.82</v>
      </c>
      <c r="H426" s="25">
        <v>5376.82</v>
      </c>
      <c r="I426" s="25">
        <v>4681.29</v>
      </c>
      <c r="J426" s="25">
        <v>4596.05</v>
      </c>
      <c r="K426" s="25">
        <v>5864.58</v>
      </c>
      <c r="L426" s="25">
        <v>4970.21</v>
      </c>
      <c r="M426" s="25">
        <v>5765.87</v>
      </c>
      <c r="N426" s="25">
        <v>4730.95</v>
      </c>
      <c r="O426" s="25">
        <v>5599.53</v>
      </c>
      <c r="P426" s="111">
        <v>59743.052921025803</v>
      </c>
    </row>
    <row r="427" spans="1:16" s="2" customFormat="1">
      <c r="A427" s="26">
        <v>313655</v>
      </c>
      <c r="B427" s="27">
        <v>803</v>
      </c>
      <c r="C427" s="28" t="s">
        <v>722</v>
      </c>
      <c r="D427" s="29">
        <v>0</v>
      </c>
      <c r="E427" s="29">
        <v>0</v>
      </c>
      <c r="F427" s="29">
        <v>0</v>
      </c>
      <c r="G427" s="29">
        <v>0</v>
      </c>
      <c r="H427" s="29">
        <v>0</v>
      </c>
      <c r="I427" s="29">
        <v>0</v>
      </c>
      <c r="J427" s="29">
        <v>0</v>
      </c>
      <c r="K427" s="29">
        <v>0</v>
      </c>
      <c r="L427" s="29">
        <v>0</v>
      </c>
      <c r="M427" s="29">
        <v>0</v>
      </c>
      <c r="N427" s="29">
        <v>0</v>
      </c>
      <c r="O427" s="29">
        <v>0</v>
      </c>
      <c r="P427" s="112">
        <v>0</v>
      </c>
    </row>
    <row r="428" spans="1:16" s="2" customFormat="1">
      <c r="A428" s="22">
        <v>313657</v>
      </c>
      <c r="B428" s="23">
        <v>804</v>
      </c>
      <c r="C428" s="24" t="s">
        <v>723</v>
      </c>
      <c r="D428" s="25">
        <v>6651.77</v>
      </c>
      <c r="E428" s="25">
        <v>4663.9759651365302</v>
      </c>
      <c r="F428" s="25">
        <v>5385.88</v>
      </c>
      <c r="G428" s="25">
        <v>6181.07</v>
      </c>
      <c r="H428" s="25">
        <v>6775.88</v>
      </c>
      <c r="I428" s="25">
        <v>5899.37</v>
      </c>
      <c r="J428" s="25">
        <v>5791.95</v>
      </c>
      <c r="K428" s="25">
        <v>7390.56</v>
      </c>
      <c r="L428" s="25">
        <v>6263.47</v>
      </c>
      <c r="M428" s="25">
        <v>7266.16</v>
      </c>
      <c r="N428" s="25">
        <v>5961.95</v>
      </c>
      <c r="O428" s="25">
        <v>7056.54</v>
      </c>
      <c r="P428" s="111">
        <v>75288.575965136522</v>
      </c>
    </row>
    <row r="429" spans="1:16" s="2" customFormat="1">
      <c r="A429" s="26">
        <v>313660</v>
      </c>
      <c r="B429" s="27">
        <v>366</v>
      </c>
      <c r="C429" s="28" t="s">
        <v>724</v>
      </c>
      <c r="D429" s="29">
        <v>0</v>
      </c>
      <c r="E429" s="29">
        <v>0</v>
      </c>
      <c r="F429" s="29">
        <v>0</v>
      </c>
      <c r="G429" s="29">
        <v>0</v>
      </c>
      <c r="H429" s="29">
        <v>0</v>
      </c>
      <c r="I429" s="29">
        <v>0</v>
      </c>
      <c r="J429" s="29">
        <v>0</v>
      </c>
      <c r="K429" s="29">
        <v>0</v>
      </c>
      <c r="L429" s="29">
        <v>0</v>
      </c>
      <c r="M429" s="29">
        <v>0</v>
      </c>
      <c r="N429" s="29">
        <v>0</v>
      </c>
      <c r="O429" s="29">
        <v>0</v>
      </c>
      <c r="P429" s="112">
        <v>0</v>
      </c>
    </row>
    <row r="430" spans="1:16" s="2" customFormat="1">
      <c r="A430" s="22">
        <v>313665</v>
      </c>
      <c r="B430" s="23">
        <v>740</v>
      </c>
      <c r="C430" s="24" t="s">
        <v>253</v>
      </c>
      <c r="D430" s="25">
        <v>0</v>
      </c>
      <c r="E430" s="25">
        <v>0</v>
      </c>
      <c r="F430" s="25">
        <v>0</v>
      </c>
      <c r="G430" s="25">
        <v>0</v>
      </c>
      <c r="H430" s="25">
        <v>0</v>
      </c>
      <c r="I430" s="25">
        <v>0</v>
      </c>
      <c r="J430" s="25">
        <v>0</v>
      </c>
      <c r="K430" s="25">
        <v>0</v>
      </c>
      <c r="L430" s="25">
        <v>0</v>
      </c>
      <c r="M430" s="25">
        <v>0</v>
      </c>
      <c r="N430" s="25">
        <v>0</v>
      </c>
      <c r="O430" s="25">
        <v>0</v>
      </c>
      <c r="P430" s="111">
        <v>0</v>
      </c>
    </row>
    <row r="431" spans="1:16" s="2" customFormat="1">
      <c r="A431" s="26">
        <v>313670</v>
      </c>
      <c r="B431" s="27">
        <v>367</v>
      </c>
      <c r="C431" s="28" t="s">
        <v>479</v>
      </c>
      <c r="D431" s="29">
        <v>0</v>
      </c>
      <c r="E431" s="29">
        <v>0</v>
      </c>
      <c r="F431" s="29">
        <v>0</v>
      </c>
      <c r="G431" s="29">
        <v>0</v>
      </c>
      <c r="H431" s="29">
        <v>0</v>
      </c>
      <c r="I431" s="29">
        <v>0</v>
      </c>
      <c r="J431" s="29">
        <v>0</v>
      </c>
      <c r="K431" s="29">
        <v>0</v>
      </c>
      <c r="L431" s="29">
        <v>0</v>
      </c>
      <c r="M431" s="29">
        <v>0</v>
      </c>
      <c r="N431" s="29">
        <v>0</v>
      </c>
      <c r="O431" s="29">
        <v>0</v>
      </c>
      <c r="P431" s="112">
        <v>0</v>
      </c>
    </row>
    <row r="432" spans="1:16" s="2" customFormat="1">
      <c r="A432" s="22">
        <v>313680</v>
      </c>
      <c r="B432" s="23">
        <v>368</v>
      </c>
      <c r="C432" s="24" t="s">
        <v>254</v>
      </c>
      <c r="D432" s="25">
        <v>2281.86</v>
      </c>
      <c r="E432" s="25">
        <v>1591.4184361134901</v>
      </c>
      <c r="F432" s="25">
        <v>1847.97</v>
      </c>
      <c r="G432" s="25">
        <v>2120.81</v>
      </c>
      <c r="H432" s="25">
        <v>2324.9</v>
      </c>
      <c r="I432" s="25">
        <v>2024.16</v>
      </c>
      <c r="J432" s="25">
        <v>1987.3</v>
      </c>
      <c r="K432" s="25">
        <v>2535.8000000000002</v>
      </c>
      <c r="L432" s="25">
        <v>2149.08</v>
      </c>
      <c r="M432" s="25">
        <v>2493.12</v>
      </c>
      <c r="N432" s="25">
        <v>2045.63</v>
      </c>
      <c r="O432" s="25">
        <v>2421.19</v>
      </c>
      <c r="P432" s="111">
        <v>25823.238436113486</v>
      </c>
    </row>
    <row r="433" spans="1:16" s="2" customFormat="1">
      <c r="A433" s="26">
        <v>313690</v>
      </c>
      <c r="B433" s="27">
        <v>369</v>
      </c>
      <c r="C433" s="28" t="s">
        <v>255</v>
      </c>
      <c r="D433" s="29">
        <v>0</v>
      </c>
      <c r="E433" s="29">
        <v>0</v>
      </c>
      <c r="F433" s="29">
        <v>0</v>
      </c>
      <c r="G433" s="29">
        <v>0</v>
      </c>
      <c r="H433" s="29">
        <v>0</v>
      </c>
      <c r="I433" s="29">
        <v>0</v>
      </c>
      <c r="J433" s="29">
        <v>0</v>
      </c>
      <c r="K433" s="29">
        <v>0</v>
      </c>
      <c r="L433" s="29">
        <v>0</v>
      </c>
      <c r="M433" s="29">
        <v>0</v>
      </c>
      <c r="N433" s="29">
        <v>0</v>
      </c>
      <c r="O433" s="29">
        <v>0</v>
      </c>
      <c r="P433" s="112">
        <v>0</v>
      </c>
    </row>
    <row r="434" spans="1:16" s="2" customFormat="1">
      <c r="A434" s="22">
        <v>313695</v>
      </c>
      <c r="B434" s="23">
        <v>805</v>
      </c>
      <c r="C434" s="24" t="s">
        <v>725</v>
      </c>
      <c r="D434" s="25">
        <v>30060.21</v>
      </c>
      <c r="E434" s="25">
        <v>21121.7651145624</v>
      </c>
      <c r="F434" s="25">
        <v>24342.49</v>
      </c>
      <c r="G434" s="25">
        <v>27936.5</v>
      </c>
      <c r="H434" s="25">
        <v>30624.85</v>
      </c>
      <c r="I434" s="25">
        <v>26663.32</v>
      </c>
      <c r="J434" s="25">
        <v>26163.78</v>
      </c>
      <c r="K434" s="25">
        <v>33382.449999999997</v>
      </c>
      <c r="L434" s="25">
        <v>28291.49</v>
      </c>
      <c r="M434" s="25">
        <v>32763.68</v>
      </c>
      <c r="N434" s="25">
        <v>26876.1</v>
      </c>
      <c r="O434" s="25">
        <v>31810.400000000001</v>
      </c>
      <c r="P434" s="111">
        <v>340037.03511456237</v>
      </c>
    </row>
    <row r="435" spans="1:16" s="2" customFormat="1">
      <c r="A435" s="26">
        <v>313700</v>
      </c>
      <c r="B435" s="27">
        <v>370</v>
      </c>
      <c r="C435" s="28" t="s">
        <v>256</v>
      </c>
      <c r="D435" s="29">
        <v>0</v>
      </c>
      <c r="E435" s="29">
        <v>0</v>
      </c>
      <c r="F435" s="29">
        <v>0</v>
      </c>
      <c r="G435" s="29">
        <v>0</v>
      </c>
      <c r="H435" s="29">
        <v>0</v>
      </c>
      <c r="I435" s="29">
        <v>0</v>
      </c>
      <c r="J435" s="29">
        <v>0</v>
      </c>
      <c r="K435" s="29">
        <v>0</v>
      </c>
      <c r="L435" s="29">
        <v>0</v>
      </c>
      <c r="M435" s="29">
        <v>0</v>
      </c>
      <c r="N435" s="29">
        <v>0</v>
      </c>
      <c r="O435" s="29">
        <v>0</v>
      </c>
      <c r="P435" s="112">
        <v>0</v>
      </c>
    </row>
    <row r="436" spans="1:16" s="2" customFormat="1">
      <c r="A436" s="22">
        <v>313710</v>
      </c>
      <c r="B436" s="23">
        <v>371</v>
      </c>
      <c r="C436" s="24" t="s">
        <v>257</v>
      </c>
      <c r="D436" s="25">
        <v>0</v>
      </c>
      <c r="E436" s="25">
        <v>0</v>
      </c>
      <c r="F436" s="25">
        <v>0</v>
      </c>
      <c r="G436" s="25">
        <v>0</v>
      </c>
      <c r="H436" s="25">
        <v>0</v>
      </c>
      <c r="I436" s="25">
        <v>0</v>
      </c>
      <c r="J436" s="25">
        <v>0</v>
      </c>
      <c r="K436" s="25">
        <v>0</v>
      </c>
      <c r="L436" s="25">
        <v>0</v>
      </c>
      <c r="M436" s="25">
        <v>0</v>
      </c>
      <c r="N436" s="25">
        <v>0</v>
      </c>
      <c r="O436" s="25">
        <v>0</v>
      </c>
      <c r="P436" s="111">
        <v>0</v>
      </c>
    </row>
    <row r="437" spans="1:16" s="2" customFormat="1">
      <c r="A437" s="26">
        <v>313720</v>
      </c>
      <c r="B437" s="27">
        <v>372</v>
      </c>
      <c r="C437" s="28" t="s">
        <v>454</v>
      </c>
      <c r="D437" s="29">
        <v>0</v>
      </c>
      <c r="E437" s="29">
        <v>0</v>
      </c>
      <c r="F437" s="29">
        <v>0</v>
      </c>
      <c r="G437" s="29">
        <v>0</v>
      </c>
      <c r="H437" s="29">
        <v>0</v>
      </c>
      <c r="I437" s="29">
        <v>0</v>
      </c>
      <c r="J437" s="29">
        <v>0</v>
      </c>
      <c r="K437" s="29">
        <v>0</v>
      </c>
      <c r="L437" s="29">
        <v>0</v>
      </c>
      <c r="M437" s="29">
        <v>0</v>
      </c>
      <c r="N437" s="29">
        <v>0</v>
      </c>
      <c r="O437" s="29">
        <v>0</v>
      </c>
      <c r="P437" s="112">
        <v>0</v>
      </c>
    </row>
    <row r="438" spans="1:16" s="2" customFormat="1">
      <c r="A438" s="22">
        <v>313730</v>
      </c>
      <c r="B438" s="23">
        <v>373</v>
      </c>
      <c r="C438" s="24" t="s">
        <v>523</v>
      </c>
      <c r="D438" s="25">
        <v>8209.8700000000008</v>
      </c>
      <c r="E438" s="25">
        <v>5741.68030269878</v>
      </c>
      <c r="F438" s="25">
        <v>6648.78</v>
      </c>
      <c r="G438" s="25">
        <v>7630.43</v>
      </c>
      <c r="H438" s="25">
        <v>8364.7099999999991</v>
      </c>
      <c r="I438" s="25">
        <v>7282.68</v>
      </c>
      <c r="J438" s="25">
        <v>7150.07</v>
      </c>
      <c r="K438" s="25">
        <v>9123.51</v>
      </c>
      <c r="L438" s="25">
        <v>7732.14</v>
      </c>
      <c r="M438" s="25">
        <v>8967.5499999999993</v>
      </c>
      <c r="N438" s="25">
        <v>7357.67</v>
      </c>
      <c r="O438" s="25">
        <v>8708.5</v>
      </c>
      <c r="P438" s="111">
        <v>92917.590302698794</v>
      </c>
    </row>
    <row r="439" spans="1:16" s="2" customFormat="1">
      <c r="A439" s="26">
        <v>313740</v>
      </c>
      <c r="B439" s="27">
        <v>374</v>
      </c>
      <c r="C439" s="28" t="s">
        <v>258</v>
      </c>
      <c r="D439" s="29">
        <v>0</v>
      </c>
      <c r="E439" s="29">
        <v>0</v>
      </c>
      <c r="F439" s="29">
        <v>0</v>
      </c>
      <c r="G439" s="29">
        <v>0</v>
      </c>
      <c r="H439" s="29">
        <v>0</v>
      </c>
      <c r="I439" s="29">
        <v>0</v>
      </c>
      <c r="J439" s="29">
        <v>0</v>
      </c>
      <c r="K439" s="29">
        <v>0</v>
      </c>
      <c r="L439" s="29">
        <v>0</v>
      </c>
      <c r="M439" s="29">
        <v>0</v>
      </c>
      <c r="N439" s="29">
        <v>0</v>
      </c>
      <c r="O439" s="29">
        <v>0</v>
      </c>
      <c r="P439" s="112">
        <v>0</v>
      </c>
    </row>
    <row r="440" spans="1:16" s="2" customFormat="1">
      <c r="A440" s="22">
        <v>313750</v>
      </c>
      <c r="B440" s="23">
        <v>375</v>
      </c>
      <c r="C440" s="24" t="s">
        <v>259</v>
      </c>
      <c r="D440" s="25">
        <v>0</v>
      </c>
      <c r="E440" s="25">
        <v>0</v>
      </c>
      <c r="F440" s="25">
        <v>0</v>
      </c>
      <c r="G440" s="25">
        <v>0</v>
      </c>
      <c r="H440" s="25">
        <v>0</v>
      </c>
      <c r="I440" s="25">
        <v>0</v>
      </c>
      <c r="J440" s="25">
        <v>0</v>
      </c>
      <c r="K440" s="25">
        <v>0</v>
      </c>
      <c r="L440" s="25">
        <v>0</v>
      </c>
      <c r="M440" s="25">
        <v>0</v>
      </c>
      <c r="N440" s="25">
        <v>0</v>
      </c>
      <c r="O440" s="25">
        <v>0</v>
      </c>
      <c r="P440" s="111">
        <v>0</v>
      </c>
    </row>
    <row r="441" spans="1:16" s="2" customFormat="1">
      <c r="A441" s="26">
        <v>313753</v>
      </c>
      <c r="B441" s="27">
        <v>741</v>
      </c>
      <c r="C441" s="28" t="s">
        <v>260</v>
      </c>
      <c r="D441" s="29">
        <v>0</v>
      </c>
      <c r="E441" s="29">
        <v>0</v>
      </c>
      <c r="F441" s="29">
        <v>0</v>
      </c>
      <c r="G441" s="29">
        <v>0</v>
      </c>
      <c r="H441" s="29">
        <v>0</v>
      </c>
      <c r="I441" s="29">
        <v>0</v>
      </c>
      <c r="J441" s="29">
        <v>0</v>
      </c>
      <c r="K441" s="29">
        <v>0</v>
      </c>
      <c r="L441" s="29">
        <v>0</v>
      </c>
      <c r="M441" s="29">
        <v>0</v>
      </c>
      <c r="N441" s="29">
        <v>0</v>
      </c>
      <c r="O441" s="29">
        <v>0</v>
      </c>
      <c r="P441" s="112">
        <v>0</v>
      </c>
    </row>
    <row r="442" spans="1:16" s="2" customFormat="1">
      <c r="A442" s="22">
        <v>313760</v>
      </c>
      <c r="B442" s="23">
        <v>376</v>
      </c>
      <c r="C442" s="24" t="s">
        <v>261</v>
      </c>
      <c r="D442" s="25">
        <v>0</v>
      </c>
      <c r="E442" s="25">
        <v>0</v>
      </c>
      <c r="F442" s="25">
        <v>0</v>
      </c>
      <c r="G442" s="25">
        <v>0</v>
      </c>
      <c r="H442" s="25">
        <v>0</v>
      </c>
      <c r="I442" s="25">
        <v>0</v>
      </c>
      <c r="J442" s="25">
        <v>0</v>
      </c>
      <c r="K442" s="25">
        <v>0</v>
      </c>
      <c r="L442" s="25">
        <v>0</v>
      </c>
      <c r="M442" s="25">
        <v>0</v>
      </c>
      <c r="N442" s="25">
        <v>0</v>
      </c>
      <c r="O442" s="25">
        <v>0</v>
      </c>
      <c r="P442" s="111">
        <v>0</v>
      </c>
    </row>
    <row r="443" spans="1:16" s="2" customFormat="1">
      <c r="A443" s="26">
        <v>313770</v>
      </c>
      <c r="B443" s="27">
        <v>377</v>
      </c>
      <c r="C443" s="28" t="s">
        <v>262</v>
      </c>
      <c r="D443" s="29">
        <v>0</v>
      </c>
      <c r="E443" s="29">
        <v>0</v>
      </c>
      <c r="F443" s="29">
        <v>0</v>
      </c>
      <c r="G443" s="29">
        <v>0</v>
      </c>
      <c r="H443" s="29">
        <v>0</v>
      </c>
      <c r="I443" s="29">
        <v>0</v>
      </c>
      <c r="J443" s="29">
        <v>0</v>
      </c>
      <c r="K443" s="29">
        <v>0</v>
      </c>
      <c r="L443" s="29">
        <v>0</v>
      </c>
      <c r="M443" s="29">
        <v>0</v>
      </c>
      <c r="N443" s="29">
        <v>0</v>
      </c>
      <c r="O443" s="29">
        <v>0</v>
      </c>
      <c r="P443" s="112">
        <v>0</v>
      </c>
    </row>
    <row r="444" spans="1:16" s="2" customFormat="1">
      <c r="A444" s="22">
        <v>313780</v>
      </c>
      <c r="B444" s="23">
        <v>378</v>
      </c>
      <c r="C444" s="24" t="s">
        <v>263</v>
      </c>
      <c r="D444" s="25">
        <v>0</v>
      </c>
      <c r="E444" s="25">
        <v>0</v>
      </c>
      <c r="F444" s="25">
        <v>0</v>
      </c>
      <c r="G444" s="25">
        <v>0</v>
      </c>
      <c r="H444" s="25">
        <v>0</v>
      </c>
      <c r="I444" s="25">
        <v>0</v>
      </c>
      <c r="J444" s="25">
        <v>0</v>
      </c>
      <c r="K444" s="25">
        <v>0</v>
      </c>
      <c r="L444" s="25">
        <v>0</v>
      </c>
      <c r="M444" s="25">
        <v>0</v>
      </c>
      <c r="N444" s="25">
        <v>0</v>
      </c>
      <c r="O444" s="25">
        <v>0</v>
      </c>
      <c r="P444" s="111">
        <v>0</v>
      </c>
    </row>
    <row r="445" spans="1:16" s="2" customFormat="1">
      <c r="A445" s="26">
        <v>313790</v>
      </c>
      <c r="B445" s="27">
        <v>379</v>
      </c>
      <c r="C445" s="28" t="s">
        <v>264</v>
      </c>
      <c r="D445" s="29">
        <v>0</v>
      </c>
      <c r="E445" s="29">
        <v>0</v>
      </c>
      <c r="F445" s="29">
        <v>0</v>
      </c>
      <c r="G445" s="29">
        <v>0</v>
      </c>
      <c r="H445" s="29">
        <v>0</v>
      </c>
      <c r="I445" s="29">
        <v>0</v>
      </c>
      <c r="J445" s="29">
        <v>0</v>
      </c>
      <c r="K445" s="29">
        <v>0</v>
      </c>
      <c r="L445" s="29">
        <v>0</v>
      </c>
      <c r="M445" s="29">
        <v>0</v>
      </c>
      <c r="N445" s="29">
        <v>0</v>
      </c>
      <c r="O445" s="29">
        <v>0</v>
      </c>
      <c r="P445" s="112">
        <v>0</v>
      </c>
    </row>
    <row r="446" spans="1:16" s="2" customFormat="1">
      <c r="A446" s="22">
        <v>313800</v>
      </c>
      <c r="B446" s="23">
        <v>380</v>
      </c>
      <c r="C446" s="24" t="s">
        <v>265</v>
      </c>
      <c r="D446" s="25">
        <v>0</v>
      </c>
      <c r="E446" s="25">
        <v>0</v>
      </c>
      <c r="F446" s="25">
        <v>0</v>
      </c>
      <c r="G446" s="25">
        <v>0</v>
      </c>
      <c r="H446" s="25">
        <v>0</v>
      </c>
      <c r="I446" s="25">
        <v>0</v>
      </c>
      <c r="J446" s="25">
        <v>0</v>
      </c>
      <c r="K446" s="25">
        <v>0</v>
      </c>
      <c r="L446" s="25">
        <v>0</v>
      </c>
      <c r="M446" s="25">
        <v>0</v>
      </c>
      <c r="N446" s="25">
        <v>0</v>
      </c>
      <c r="O446" s="25">
        <v>0</v>
      </c>
      <c r="P446" s="111">
        <v>0</v>
      </c>
    </row>
    <row r="447" spans="1:16" s="2" customFormat="1">
      <c r="A447" s="26">
        <v>313810</v>
      </c>
      <c r="B447" s="27">
        <v>381</v>
      </c>
      <c r="C447" s="28" t="s">
        <v>266</v>
      </c>
      <c r="D447" s="29">
        <v>571.21</v>
      </c>
      <c r="E447" s="29">
        <v>398.91732726285898</v>
      </c>
      <c r="F447" s="29">
        <v>462.59</v>
      </c>
      <c r="G447" s="29">
        <v>530.89</v>
      </c>
      <c r="H447" s="29">
        <v>581.98</v>
      </c>
      <c r="I447" s="29">
        <v>506.7</v>
      </c>
      <c r="J447" s="29">
        <v>497.47</v>
      </c>
      <c r="K447" s="29">
        <v>634.78</v>
      </c>
      <c r="L447" s="29">
        <v>537.97</v>
      </c>
      <c r="M447" s="29">
        <v>624.09</v>
      </c>
      <c r="N447" s="29">
        <v>512.07000000000005</v>
      </c>
      <c r="O447" s="29">
        <v>606.09</v>
      </c>
      <c r="P447" s="112">
        <v>6464.7573272628588</v>
      </c>
    </row>
    <row r="448" spans="1:16" s="2" customFormat="1">
      <c r="A448" s="22">
        <v>313820</v>
      </c>
      <c r="B448" s="23">
        <v>382</v>
      </c>
      <c r="C448" s="24" t="s">
        <v>267</v>
      </c>
      <c r="D448" s="25">
        <v>0</v>
      </c>
      <c r="E448" s="25">
        <v>0</v>
      </c>
      <c r="F448" s="25">
        <v>0</v>
      </c>
      <c r="G448" s="25">
        <v>0</v>
      </c>
      <c r="H448" s="25">
        <v>0</v>
      </c>
      <c r="I448" s="25">
        <v>0</v>
      </c>
      <c r="J448" s="25">
        <v>0</v>
      </c>
      <c r="K448" s="25">
        <v>0</v>
      </c>
      <c r="L448" s="25">
        <v>0</v>
      </c>
      <c r="M448" s="25">
        <v>0</v>
      </c>
      <c r="N448" s="25">
        <v>0</v>
      </c>
      <c r="O448" s="25">
        <v>0</v>
      </c>
      <c r="P448" s="111">
        <v>0</v>
      </c>
    </row>
    <row r="449" spans="1:16" s="2" customFormat="1">
      <c r="A449" s="26">
        <v>313830</v>
      </c>
      <c r="B449" s="27">
        <v>383</v>
      </c>
      <c r="C449" s="28" t="s">
        <v>268</v>
      </c>
      <c r="D449" s="29">
        <v>0</v>
      </c>
      <c r="E449" s="29">
        <v>0</v>
      </c>
      <c r="F449" s="29">
        <v>0</v>
      </c>
      <c r="G449" s="29">
        <v>0</v>
      </c>
      <c r="H449" s="29">
        <v>0</v>
      </c>
      <c r="I449" s="29">
        <v>0</v>
      </c>
      <c r="J449" s="29">
        <v>0</v>
      </c>
      <c r="K449" s="29">
        <v>0</v>
      </c>
      <c r="L449" s="29">
        <v>0</v>
      </c>
      <c r="M449" s="29">
        <v>0</v>
      </c>
      <c r="N449" s="29">
        <v>0</v>
      </c>
      <c r="O449" s="29">
        <v>0</v>
      </c>
      <c r="P449" s="112">
        <v>0</v>
      </c>
    </row>
    <row r="450" spans="1:16" s="2" customFormat="1">
      <c r="A450" s="22">
        <v>313835</v>
      </c>
      <c r="B450" s="23">
        <v>806</v>
      </c>
      <c r="C450" s="24" t="s">
        <v>510</v>
      </c>
      <c r="D450" s="25">
        <v>5236.5200000000004</v>
      </c>
      <c r="E450" s="25">
        <v>3620.1967122439501</v>
      </c>
      <c r="F450" s="25">
        <v>4240.8</v>
      </c>
      <c r="G450" s="25">
        <v>4866.93</v>
      </c>
      <c r="H450" s="25">
        <v>5335.28</v>
      </c>
      <c r="I450" s="25">
        <v>4645.13</v>
      </c>
      <c r="J450" s="25">
        <v>4560.54</v>
      </c>
      <c r="K450" s="25">
        <v>5819.27</v>
      </c>
      <c r="L450" s="25">
        <v>4931.8100000000004</v>
      </c>
      <c r="M450" s="25">
        <v>5701.64</v>
      </c>
      <c r="N450" s="25">
        <v>4675.8900000000003</v>
      </c>
      <c r="O450" s="25">
        <v>5534.36</v>
      </c>
      <c r="P450" s="111">
        <v>59168.366712243951</v>
      </c>
    </row>
    <row r="451" spans="1:16" s="2" customFormat="1">
      <c r="A451" s="26">
        <v>313840</v>
      </c>
      <c r="B451" s="27">
        <v>384</v>
      </c>
      <c r="C451" s="28" t="s">
        <v>269</v>
      </c>
      <c r="D451" s="29">
        <v>0</v>
      </c>
      <c r="E451" s="29">
        <v>0</v>
      </c>
      <c r="F451" s="29">
        <v>0</v>
      </c>
      <c r="G451" s="29">
        <v>0</v>
      </c>
      <c r="H451" s="29">
        <v>0</v>
      </c>
      <c r="I451" s="29">
        <v>0</v>
      </c>
      <c r="J451" s="29">
        <v>0</v>
      </c>
      <c r="K451" s="29">
        <v>0</v>
      </c>
      <c r="L451" s="29">
        <v>0</v>
      </c>
      <c r="M451" s="29">
        <v>0</v>
      </c>
      <c r="N451" s="29">
        <v>0</v>
      </c>
      <c r="O451" s="29">
        <v>0</v>
      </c>
      <c r="P451" s="112">
        <v>0</v>
      </c>
    </row>
    <row r="452" spans="1:16" s="2" customFormat="1">
      <c r="A452" s="22">
        <v>313850</v>
      </c>
      <c r="B452" s="23">
        <v>385</v>
      </c>
      <c r="C452" s="24" t="s">
        <v>270</v>
      </c>
      <c r="D452" s="25">
        <v>0</v>
      </c>
      <c r="E452" s="25">
        <v>0</v>
      </c>
      <c r="F452" s="25">
        <v>0</v>
      </c>
      <c r="G452" s="25">
        <v>0</v>
      </c>
      <c r="H452" s="25">
        <v>0</v>
      </c>
      <c r="I452" s="25">
        <v>0</v>
      </c>
      <c r="J452" s="25">
        <v>0</v>
      </c>
      <c r="K452" s="25">
        <v>0</v>
      </c>
      <c r="L452" s="25">
        <v>0</v>
      </c>
      <c r="M452" s="25">
        <v>0</v>
      </c>
      <c r="N452" s="25">
        <v>0</v>
      </c>
      <c r="O452" s="25">
        <v>0</v>
      </c>
      <c r="P452" s="111">
        <v>0</v>
      </c>
    </row>
    <row r="453" spans="1:16" s="2" customFormat="1">
      <c r="A453" s="26">
        <v>313860</v>
      </c>
      <c r="B453" s="27">
        <v>386</v>
      </c>
      <c r="C453" s="28" t="s">
        <v>271</v>
      </c>
      <c r="D453" s="29">
        <v>0</v>
      </c>
      <c r="E453" s="29">
        <v>0</v>
      </c>
      <c r="F453" s="29">
        <v>0</v>
      </c>
      <c r="G453" s="29">
        <v>0</v>
      </c>
      <c r="H453" s="29">
        <v>0</v>
      </c>
      <c r="I453" s="29">
        <v>0</v>
      </c>
      <c r="J453" s="29">
        <v>0</v>
      </c>
      <c r="K453" s="29">
        <v>0</v>
      </c>
      <c r="L453" s="29">
        <v>0</v>
      </c>
      <c r="M453" s="29">
        <v>0</v>
      </c>
      <c r="N453" s="29">
        <v>0</v>
      </c>
      <c r="O453" s="29">
        <v>0</v>
      </c>
      <c r="P453" s="112">
        <v>0</v>
      </c>
    </row>
    <row r="454" spans="1:16" s="2" customFormat="1">
      <c r="A454" s="22">
        <v>313862</v>
      </c>
      <c r="B454" s="23">
        <v>742</v>
      </c>
      <c r="C454" s="24" t="s">
        <v>511</v>
      </c>
      <c r="D454" s="25">
        <v>0</v>
      </c>
      <c r="E454" s="25">
        <v>0</v>
      </c>
      <c r="F454" s="25">
        <v>0</v>
      </c>
      <c r="G454" s="25">
        <v>0</v>
      </c>
      <c r="H454" s="25">
        <v>0</v>
      </c>
      <c r="I454" s="25">
        <v>0</v>
      </c>
      <c r="J454" s="25">
        <v>0</v>
      </c>
      <c r="K454" s="25">
        <v>0</v>
      </c>
      <c r="L454" s="25">
        <v>0</v>
      </c>
      <c r="M454" s="25">
        <v>0</v>
      </c>
      <c r="N454" s="25">
        <v>0</v>
      </c>
      <c r="O454" s="25">
        <v>0</v>
      </c>
      <c r="P454" s="111">
        <v>0</v>
      </c>
    </row>
    <row r="455" spans="1:16" s="2" customFormat="1">
      <c r="A455" s="26">
        <v>313865</v>
      </c>
      <c r="B455" s="27">
        <v>743</v>
      </c>
      <c r="C455" s="28" t="s">
        <v>272</v>
      </c>
      <c r="D455" s="29">
        <v>9847.18</v>
      </c>
      <c r="E455" s="29">
        <v>6932.1388554116302</v>
      </c>
      <c r="F455" s="29">
        <v>7974.75</v>
      </c>
      <c r="G455" s="29">
        <v>9152.17</v>
      </c>
      <c r="H455" s="29">
        <v>10032.89</v>
      </c>
      <c r="I455" s="29">
        <v>8735.07</v>
      </c>
      <c r="J455" s="29">
        <v>8576.01</v>
      </c>
      <c r="K455" s="29">
        <v>10943.03</v>
      </c>
      <c r="L455" s="29">
        <v>9274.17</v>
      </c>
      <c r="M455" s="29">
        <v>10758.84</v>
      </c>
      <c r="N455" s="29">
        <v>8827.73</v>
      </c>
      <c r="O455" s="29">
        <v>10448.450000000001</v>
      </c>
      <c r="P455" s="112">
        <v>111502.42885541162</v>
      </c>
    </row>
    <row r="456" spans="1:16" s="2" customFormat="1">
      <c r="A456" s="22">
        <v>313867</v>
      </c>
      <c r="B456" s="23">
        <v>807</v>
      </c>
      <c r="C456" s="24" t="s">
        <v>273</v>
      </c>
      <c r="D456" s="25">
        <v>0</v>
      </c>
      <c r="E456" s="25">
        <v>0</v>
      </c>
      <c r="F456" s="25">
        <v>0</v>
      </c>
      <c r="G456" s="25">
        <v>0</v>
      </c>
      <c r="H456" s="25">
        <v>0</v>
      </c>
      <c r="I456" s="25">
        <v>0</v>
      </c>
      <c r="J456" s="25">
        <v>0</v>
      </c>
      <c r="K456" s="25">
        <v>0</v>
      </c>
      <c r="L456" s="25">
        <v>0</v>
      </c>
      <c r="M456" s="25">
        <v>0</v>
      </c>
      <c r="N456" s="25">
        <v>0</v>
      </c>
      <c r="O456" s="25">
        <v>0</v>
      </c>
      <c r="P456" s="111">
        <v>0</v>
      </c>
    </row>
    <row r="457" spans="1:16" s="2" customFormat="1">
      <c r="A457" s="26">
        <v>313868</v>
      </c>
      <c r="B457" s="27">
        <v>808</v>
      </c>
      <c r="C457" s="28" t="s">
        <v>726</v>
      </c>
      <c r="D457" s="29">
        <v>1994.2</v>
      </c>
      <c r="E457" s="29">
        <v>1391.66690357467</v>
      </c>
      <c r="F457" s="29">
        <v>1615.01</v>
      </c>
      <c r="G457" s="29">
        <v>1853.45</v>
      </c>
      <c r="H457" s="29">
        <v>2031.81</v>
      </c>
      <c r="I457" s="29">
        <v>1768.98</v>
      </c>
      <c r="J457" s="29">
        <v>1736.77</v>
      </c>
      <c r="K457" s="29">
        <v>2216.13</v>
      </c>
      <c r="L457" s="29">
        <v>1878.16</v>
      </c>
      <c r="M457" s="29">
        <v>2178.83</v>
      </c>
      <c r="N457" s="29">
        <v>1787.75</v>
      </c>
      <c r="O457" s="29">
        <v>2115.9699999999998</v>
      </c>
      <c r="P457" s="112">
        <v>22568.726903574672</v>
      </c>
    </row>
    <row r="458" spans="1:16" s="2" customFormat="1">
      <c r="A458" s="22">
        <v>313870</v>
      </c>
      <c r="B458" s="23">
        <v>387</v>
      </c>
      <c r="C458" s="24" t="s">
        <v>727</v>
      </c>
      <c r="D458" s="25">
        <v>0</v>
      </c>
      <c r="E458" s="25">
        <v>0</v>
      </c>
      <c r="F458" s="25">
        <v>0</v>
      </c>
      <c r="G458" s="25">
        <v>0</v>
      </c>
      <c r="H458" s="25">
        <v>0</v>
      </c>
      <c r="I458" s="25">
        <v>0</v>
      </c>
      <c r="J458" s="25">
        <v>0</v>
      </c>
      <c r="K458" s="25">
        <v>0</v>
      </c>
      <c r="L458" s="25">
        <v>0</v>
      </c>
      <c r="M458" s="25">
        <v>0</v>
      </c>
      <c r="N458" s="25">
        <v>0</v>
      </c>
      <c r="O458" s="25">
        <v>0</v>
      </c>
      <c r="P458" s="111">
        <v>0</v>
      </c>
    </row>
    <row r="459" spans="1:16" s="2" customFormat="1">
      <c r="A459" s="26">
        <v>313880</v>
      </c>
      <c r="B459" s="27">
        <v>388</v>
      </c>
      <c r="C459" s="28" t="s">
        <v>274</v>
      </c>
      <c r="D459" s="29">
        <v>0</v>
      </c>
      <c r="E459" s="29">
        <v>0</v>
      </c>
      <c r="F459" s="29">
        <v>0</v>
      </c>
      <c r="G459" s="29">
        <v>0</v>
      </c>
      <c r="H459" s="29">
        <v>0</v>
      </c>
      <c r="I459" s="29">
        <v>0</v>
      </c>
      <c r="J459" s="29">
        <v>0</v>
      </c>
      <c r="K459" s="29">
        <v>0</v>
      </c>
      <c r="L459" s="29">
        <v>0</v>
      </c>
      <c r="M459" s="29">
        <v>0</v>
      </c>
      <c r="N459" s="29">
        <v>0</v>
      </c>
      <c r="O459" s="29">
        <v>0</v>
      </c>
      <c r="P459" s="112">
        <v>0</v>
      </c>
    </row>
    <row r="460" spans="1:16" s="2" customFormat="1">
      <c r="A460" s="22">
        <v>313890</v>
      </c>
      <c r="B460" s="23">
        <v>389</v>
      </c>
      <c r="C460" s="24" t="s">
        <v>275</v>
      </c>
      <c r="D460" s="25">
        <v>0</v>
      </c>
      <c r="E460" s="25">
        <v>0</v>
      </c>
      <c r="F460" s="25">
        <v>0</v>
      </c>
      <c r="G460" s="25">
        <v>0</v>
      </c>
      <c r="H460" s="25">
        <v>0</v>
      </c>
      <c r="I460" s="25">
        <v>0</v>
      </c>
      <c r="J460" s="25">
        <v>0</v>
      </c>
      <c r="K460" s="25">
        <v>0</v>
      </c>
      <c r="L460" s="25">
        <v>0</v>
      </c>
      <c r="M460" s="25">
        <v>0</v>
      </c>
      <c r="N460" s="25">
        <v>0</v>
      </c>
      <c r="O460" s="25">
        <v>0</v>
      </c>
      <c r="P460" s="111">
        <v>0</v>
      </c>
    </row>
    <row r="461" spans="1:16" s="2" customFormat="1">
      <c r="A461" s="26">
        <v>313900</v>
      </c>
      <c r="B461" s="27">
        <v>390</v>
      </c>
      <c r="C461" s="28" t="s">
        <v>276</v>
      </c>
      <c r="D461" s="29">
        <v>0</v>
      </c>
      <c r="E461" s="29">
        <v>0</v>
      </c>
      <c r="F461" s="29">
        <v>0</v>
      </c>
      <c r="G461" s="29">
        <v>0</v>
      </c>
      <c r="H461" s="29">
        <v>0</v>
      </c>
      <c r="I461" s="29">
        <v>0</v>
      </c>
      <c r="J461" s="29">
        <v>0</v>
      </c>
      <c r="K461" s="29">
        <v>0</v>
      </c>
      <c r="L461" s="29">
        <v>0</v>
      </c>
      <c r="M461" s="29">
        <v>0</v>
      </c>
      <c r="N461" s="29">
        <v>0</v>
      </c>
      <c r="O461" s="29">
        <v>0</v>
      </c>
      <c r="P461" s="112">
        <v>0</v>
      </c>
    </row>
    <row r="462" spans="1:16" s="2" customFormat="1">
      <c r="A462" s="22">
        <v>313910</v>
      </c>
      <c r="B462" s="23">
        <v>391</v>
      </c>
      <c r="C462" s="24" t="s">
        <v>480</v>
      </c>
      <c r="D462" s="25">
        <v>0</v>
      </c>
      <c r="E462" s="25">
        <v>0</v>
      </c>
      <c r="F462" s="25">
        <v>0</v>
      </c>
      <c r="G462" s="25">
        <v>0</v>
      </c>
      <c r="H462" s="25">
        <v>0</v>
      </c>
      <c r="I462" s="25">
        <v>0</v>
      </c>
      <c r="J462" s="25">
        <v>0</v>
      </c>
      <c r="K462" s="25">
        <v>0</v>
      </c>
      <c r="L462" s="25">
        <v>0</v>
      </c>
      <c r="M462" s="25">
        <v>0</v>
      </c>
      <c r="N462" s="25">
        <v>0</v>
      </c>
      <c r="O462" s="25">
        <v>0</v>
      </c>
      <c r="P462" s="111">
        <v>0</v>
      </c>
    </row>
    <row r="463" spans="1:16" s="2" customFormat="1">
      <c r="A463" s="26">
        <v>313920</v>
      </c>
      <c r="B463" s="27">
        <v>392</v>
      </c>
      <c r="C463" s="28" t="s">
        <v>277</v>
      </c>
      <c r="D463" s="29">
        <v>0</v>
      </c>
      <c r="E463" s="29">
        <v>0</v>
      </c>
      <c r="F463" s="29">
        <v>0</v>
      </c>
      <c r="G463" s="29">
        <v>0</v>
      </c>
      <c r="H463" s="29">
        <v>0</v>
      </c>
      <c r="I463" s="29">
        <v>0</v>
      </c>
      <c r="J463" s="29">
        <v>0</v>
      </c>
      <c r="K463" s="29">
        <v>0</v>
      </c>
      <c r="L463" s="29">
        <v>0</v>
      </c>
      <c r="M463" s="29">
        <v>0</v>
      </c>
      <c r="N463" s="29">
        <v>0</v>
      </c>
      <c r="O463" s="29">
        <v>0</v>
      </c>
      <c r="P463" s="112">
        <v>0</v>
      </c>
    </row>
    <row r="464" spans="1:16" s="2" customFormat="1">
      <c r="A464" s="22">
        <v>313925</v>
      </c>
      <c r="B464" s="23">
        <v>744</v>
      </c>
      <c r="C464" s="24" t="s">
        <v>278</v>
      </c>
      <c r="D464" s="25">
        <v>15309.17</v>
      </c>
      <c r="E464" s="25">
        <v>10752.170810863499</v>
      </c>
      <c r="F464" s="25">
        <v>12398.16</v>
      </c>
      <c r="G464" s="25">
        <v>14228.66</v>
      </c>
      <c r="H464" s="25">
        <v>15597.89</v>
      </c>
      <c r="I464" s="25">
        <v>13580.2</v>
      </c>
      <c r="J464" s="25">
        <v>13332.92</v>
      </c>
      <c r="K464" s="25">
        <v>17012.86</v>
      </c>
      <c r="L464" s="25">
        <v>14418.33</v>
      </c>
      <c r="M464" s="25">
        <v>16720.03</v>
      </c>
      <c r="N464" s="25">
        <v>13718.17</v>
      </c>
      <c r="O464" s="25">
        <v>16236.75</v>
      </c>
      <c r="P464" s="111">
        <v>173305.31081086351</v>
      </c>
    </row>
    <row r="465" spans="1:16" s="2" customFormat="1">
      <c r="A465" s="26">
        <v>313930</v>
      </c>
      <c r="B465" s="27">
        <v>393</v>
      </c>
      <c r="C465" s="28" t="s">
        <v>279</v>
      </c>
      <c r="D465" s="29">
        <v>30073.17</v>
      </c>
      <c r="E465" s="29">
        <v>21006.0687199432</v>
      </c>
      <c r="F465" s="29">
        <v>24354.45</v>
      </c>
      <c r="G465" s="29">
        <v>27950.23</v>
      </c>
      <c r="H465" s="29">
        <v>30639.9</v>
      </c>
      <c r="I465" s="29">
        <v>26676.42</v>
      </c>
      <c r="J465" s="29">
        <v>26180.94</v>
      </c>
      <c r="K465" s="29">
        <v>33405.15</v>
      </c>
      <c r="L465" s="29">
        <v>28310.73</v>
      </c>
      <c r="M465" s="29">
        <v>32841.25</v>
      </c>
      <c r="N465" s="29">
        <v>26946.36</v>
      </c>
      <c r="O465" s="29">
        <v>31893.56</v>
      </c>
      <c r="P465" s="112">
        <v>340278.2287199432</v>
      </c>
    </row>
    <row r="466" spans="1:16" s="2" customFormat="1">
      <c r="A466" s="22">
        <v>313940</v>
      </c>
      <c r="B466" s="23">
        <v>394</v>
      </c>
      <c r="C466" s="24" t="s">
        <v>728</v>
      </c>
      <c r="D466" s="25">
        <v>0</v>
      </c>
      <c r="E466" s="25">
        <v>0</v>
      </c>
      <c r="F466" s="25">
        <v>0</v>
      </c>
      <c r="G466" s="25">
        <v>0</v>
      </c>
      <c r="H466" s="25">
        <v>0</v>
      </c>
      <c r="I466" s="25">
        <v>0</v>
      </c>
      <c r="J466" s="25">
        <v>0</v>
      </c>
      <c r="K466" s="25">
        <v>0</v>
      </c>
      <c r="L466" s="25">
        <v>0</v>
      </c>
      <c r="M466" s="25">
        <v>0</v>
      </c>
      <c r="N466" s="25">
        <v>0</v>
      </c>
      <c r="O466" s="25">
        <v>0</v>
      </c>
      <c r="P466" s="111">
        <v>0</v>
      </c>
    </row>
    <row r="467" spans="1:16" s="2" customFormat="1">
      <c r="A467" s="26">
        <v>313950</v>
      </c>
      <c r="B467" s="27">
        <v>395</v>
      </c>
      <c r="C467" s="28" t="s">
        <v>280</v>
      </c>
      <c r="D467" s="29">
        <v>0</v>
      </c>
      <c r="E467" s="29">
        <v>0</v>
      </c>
      <c r="F467" s="29">
        <v>0</v>
      </c>
      <c r="G467" s="29">
        <v>0</v>
      </c>
      <c r="H467" s="29">
        <v>0</v>
      </c>
      <c r="I467" s="29">
        <v>0</v>
      </c>
      <c r="J467" s="29">
        <v>0</v>
      </c>
      <c r="K467" s="29">
        <v>0</v>
      </c>
      <c r="L467" s="29">
        <v>0</v>
      </c>
      <c r="M467" s="29">
        <v>0</v>
      </c>
      <c r="N467" s="29">
        <v>0</v>
      </c>
      <c r="O467" s="29">
        <v>0</v>
      </c>
      <c r="P467" s="112">
        <v>0</v>
      </c>
    </row>
    <row r="468" spans="1:16" s="2" customFormat="1">
      <c r="A468" s="22">
        <v>313960</v>
      </c>
      <c r="B468" s="23">
        <v>396</v>
      </c>
      <c r="C468" s="24" t="s">
        <v>281</v>
      </c>
      <c r="D468" s="25">
        <v>0</v>
      </c>
      <c r="E468" s="25">
        <v>0</v>
      </c>
      <c r="F468" s="25">
        <v>0</v>
      </c>
      <c r="G468" s="25">
        <v>0</v>
      </c>
      <c r="H468" s="25">
        <v>0</v>
      </c>
      <c r="I468" s="25">
        <v>0</v>
      </c>
      <c r="J468" s="25">
        <v>0</v>
      </c>
      <c r="K468" s="25">
        <v>0</v>
      </c>
      <c r="L468" s="25">
        <v>0</v>
      </c>
      <c r="M468" s="25">
        <v>0</v>
      </c>
      <c r="N468" s="25">
        <v>0</v>
      </c>
      <c r="O468" s="25">
        <v>0</v>
      </c>
      <c r="P468" s="111">
        <v>0</v>
      </c>
    </row>
    <row r="469" spans="1:16" s="2" customFormat="1">
      <c r="A469" s="26">
        <v>313970</v>
      </c>
      <c r="B469" s="27">
        <v>397</v>
      </c>
      <c r="C469" s="28" t="s">
        <v>282</v>
      </c>
      <c r="D469" s="29">
        <v>0</v>
      </c>
      <c r="E469" s="29">
        <v>0</v>
      </c>
      <c r="F469" s="29">
        <v>0</v>
      </c>
      <c r="G469" s="29">
        <v>0</v>
      </c>
      <c r="H469" s="29">
        <v>0</v>
      </c>
      <c r="I469" s="29">
        <v>0</v>
      </c>
      <c r="J469" s="29">
        <v>0</v>
      </c>
      <c r="K469" s="29">
        <v>0</v>
      </c>
      <c r="L469" s="29">
        <v>0</v>
      </c>
      <c r="M469" s="29">
        <v>0</v>
      </c>
      <c r="N469" s="29">
        <v>0</v>
      </c>
      <c r="O469" s="29">
        <v>0</v>
      </c>
      <c r="P469" s="112">
        <v>0</v>
      </c>
    </row>
    <row r="470" spans="1:16" s="2" customFormat="1">
      <c r="A470" s="22">
        <v>313980</v>
      </c>
      <c r="B470" s="23">
        <v>398</v>
      </c>
      <c r="C470" s="24" t="s">
        <v>481</v>
      </c>
      <c r="D470" s="25">
        <v>0</v>
      </c>
      <c r="E470" s="25">
        <v>0</v>
      </c>
      <c r="F470" s="25">
        <v>0</v>
      </c>
      <c r="G470" s="25">
        <v>0</v>
      </c>
      <c r="H470" s="25">
        <v>0</v>
      </c>
      <c r="I470" s="25">
        <v>0</v>
      </c>
      <c r="J470" s="25">
        <v>0</v>
      </c>
      <c r="K470" s="25">
        <v>0</v>
      </c>
      <c r="L470" s="25">
        <v>0</v>
      </c>
      <c r="M470" s="25">
        <v>0</v>
      </c>
      <c r="N470" s="25">
        <v>0</v>
      </c>
      <c r="O470" s="25">
        <v>0</v>
      </c>
      <c r="P470" s="111">
        <v>0</v>
      </c>
    </row>
    <row r="471" spans="1:16" s="2" customFormat="1">
      <c r="A471" s="26">
        <v>313990</v>
      </c>
      <c r="B471" s="27">
        <v>399</v>
      </c>
      <c r="C471" s="28" t="s">
        <v>729</v>
      </c>
      <c r="D471" s="29">
        <v>0</v>
      </c>
      <c r="E471" s="29">
        <v>0</v>
      </c>
      <c r="F471" s="29">
        <v>0</v>
      </c>
      <c r="G471" s="29">
        <v>0</v>
      </c>
      <c r="H471" s="29">
        <v>0</v>
      </c>
      <c r="I471" s="29">
        <v>0</v>
      </c>
      <c r="J471" s="29">
        <v>0</v>
      </c>
      <c r="K471" s="29">
        <v>0</v>
      </c>
      <c r="L471" s="29">
        <v>0</v>
      </c>
      <c r="M471" s="29">
        <v>0</v>
      </c>
      <c r="N471" s="29">
        <v>0</v>
      </c>
      <c r="O471" s="29">
        <v>0</v>
      </c>
      <c r="P471" s="112">
        <v>0</v>
      </c>
    </row>
    <row r="472" spans="1:16" s="2" customFormat="1">
      <c r="A472" s="22">
        <v>314000</v>
      </c>
      <c r="B472" s="23">
        <v>400</v>
      </c>
      <c r="C472" s="24" t="s">
        <v>283</v>
      </c>
      <c r="D472" s="25">
        <v>0</v>
      </c>
      <c r="E472" s="25">
        <v>0</v>
      </c>
      <c r="F472" s="25">
        <v>0</v>
      </c>
      <c r="G472" s="25">
        <v>0</v>
      </c>
      <c r="H472" s="25">
        <v>0</v>
      </c>
      <c r="I472" s="25">
        <v>0</v>
      </c>
      <c r="J472" s="25">
        <v>0</v>
      </c>
      <c r="K472" s="25">
        <v>0</v>
      </c>
      <c r="L472" s="25">
        <v>0</v>
      </c>
      <c r="M472" s="25">
        <v>0</v>
      </c>
      <c r="N472" s="25">
        <v>0</v>
      </c>
      <c r="O472" s="25">
        <v>0</v>
      </c>
      <c r="P472" s="111">
        <v>0</v>
      </c>
    </row>
    <row r="473" spans="1:16" s="2" customFormat="1">
      <c r="A473" s="26">
        <v>314010</v>
      </c>
      <c r="B473" s="27">
        <v>401</v>
      </c>
      <c r="C473" s="28" t="s">
        <v>284</v>
      </c>
      <c r="D473" s="29">
        <v>0</v>
      </c>
      <c r="E473" s="29">
        <v>0</v>
      </c>
      <c r="F473" s="29">
        <v>0</v>
      </c>
      <c r="G473" s="29">
        <v>0</v>
      </c>
      <c r="H473" s="29">
        <v>0</v>
      </c>
      <c r="I473" s="29">
        <v>0</v>
      </c>
      <c r="J473" s="29">
        <v>0</v>
      </c>
      <c r="K473" s="29">
        <v>0</v>
      </c>
      <c r="L473" s="29">
        <v>0</v>
      </c>
      <c r="M473" s="29">
        <v>0</v>
      </c>
      <c r="N473" s="29">
        <v>0</v>
      </c>
      <c r="O473" s="29">
        <v>0</v>
      </c>
      <c r="P473" s="112">
        <v>0</v>
      </c>
    </row>
    <row r="474" spans="1:16" s="2" customFormat="1">
      <c r="A474" s="22">
        <v>314015</v>
      </c>
      <c r="B474" s="23">
        <v>809</v>
      </c>
      <c r="C474" s="24" t="s">
        <v>730</v>
      </c>
      <c r="D474" s="25">
        <v>0</v>
      </c>
      <c r="E474" s="25">
        <v>0</v>
      </c>
      <c r="F474" s="25">
        <v>0</v>
      </c>
      <c r="G474" s="25">
        <v>0</v>
      </c>
      <c r="H474" s="25">
        <v>0</v>
      </c>
      <c r="I474" s="25">
        <v>0</v>
      </c>
      <c r="J474" s="25">
        <v>0</v>
      </c>
      <c r="K474" s="25">
        <v>0</v>
      </c>
      <c r="L474" s="25">
        <v>0</v>
      </c>
      <c r="M474" s="25">
        <v>0</v>
      </c>
      <c r="N474" s="25">
        <v>0</v>
      </c>
      <c r="O474" s="25">
        <v>0</v>
      </c>
      <c r="P474" s="111">
        <v>0</v>
      </c>
    </row>
    <row r="475" spans="1:16" s="2" customFormat="1">
      <c r="A475" s="26">
        <v>314020</v>
      </c>
      <c r="B475" s="27">
        <v>402</v>
      </c>
      <c r="C475" s="28" t="s">
        <v>731</v>
      </c>
      <c r="D475" s="29">
        <v>0</v>
      </c>
      <c r="E475" s="29">
        <v>0</v>
      </c>
      <c r="F475" s="29">
        <v>0</v>
      </c>
      <c r="G475" s="29">
        <v>0</v>
      </c>
      <c r="H475" s="29">
        <v>0</v>
      </c>
      <c r="I475" s="29">
        <v>0</v>
      </c>
      <c r="J475" s="29">
        <v>0</v>
      </c>
      <c r="K475" s="29">
        <v>0</v>
      </c>
      <c r="L475" s="29">
        <v>0</v>
      </c>
      <c r="M475" s="29">
        <v>0</v>
      </c>
      <c r="N475" s="29">
        <v>0</v>
      </c>
      <c r="O475" s="29">
        <v>0</v>
      </c>
      <c r="P475" s="112">
        <v>0</v>
      </c>
    </row>
    <row r="476" spans="1:16" s="2" customFormat="1">
      <c r="A476" s="22">
        <v>314030</v>
      </c>
      <c r="B476" s="23">
        <v>403</v>
      </c>
      <c r="C476" s="24" t="s">
        <v>732</v>
      </c>
      <c r="D476" s="25">
        <v>0</v>
      </c>
      <c r="E476" s="25">
        <v>0</v>
      </c>
      <c r="F476" s="25">
        <v>0</v>
      </c>
      <c r="G476" s="25">
        <v>0</v>
      </c>
      <c r="H476" s="25">
        <v>0</v>
      </c>
      <c r="I476" s="25">
        <v>0</v>
      </c>
      <c r="J476" s="25">
        <v>0</v>
      </c>
      <c r="K476" s="25">
        <v>0</v>
      </c>
      <c r="L476" s="25">
        <v>0</v>
      </c>
      <c r="M476" s="25">
        <v>0</v>
      </c>
      <c r="N476" s="25">
        <v>0</v>
      </c>
      <c r="O476" s="25">
        <v>0</v>
      </c>
      <c r="P476" s="111">
        <v>0</v>
      </c>
    </row>
    <row r="477" spans="1:16" s="2" customFormat="1">
      <c r="A477" s="26">
        <v>314040</v>
      </c>
      <c r="B477" s="27">
        <v>404</v>
      </c>
      <c r="C477" s="28" t="s">
        <v>733</v>
      </c>
      <c r="D477" s="29">
        <v>0</v>
      </c>
      <c r="E477" s="29">
        <v>0</v>
      </c>
      <c r="F477" s="29">
        <v>0</v>
      </c>
      <c r="G477" s="29">
        <v>0</v>
      </c>
      <c r="H477" s="29">
        <v>0</v>
      </c>
      <c r="I477" s="29">
        <v>0</v>
      </c>
      <c r="J477" s="29">
        <v>0</v>
      </c>
      <c r="K477" s="29">
        <v>0</v>
      </c>
      <c r="L477" s="29">
        <v>0</v>
      </c>
      <c r="M477" s="29">
        <v>0</v>
      </c>
      <c r="N477" s="29">
        <v>0</v>
      </c>
      <c r="O477" s="29">
        <v>0</v>
      </c>
      <c r="P477" s="112">
        <v>0</v>
      </c>
    </row>
    <row r="478" spans="1:16" s="2" customFormat="1">
      <c r="A478" s="22">
        <v>314050</v>
      </c>
      <c r="B478" s="23">
        <v>405</v>
      </c>
      <c r="C478" s="24" t="s">
        <v>285</v>
      </c>
      <c r="D478" s="25">
        <v>0</v>
      </c>
      <c r="E478" s="25">
        <v>0</v>
      </c>
      <c r="F478" s="25">
        <v>0</v>
      </c>
      <c r="G478" s="25">
        <v>0</v>
      </c>
      <c r="H478" s="25">
        <v>0</v>
      </c>
      <c r="I478" s="25">
        <v>0</v>
      </c>
      <c r="J478" s="25">
        <v>0</v>
      </c>
      <c r="K478" s="25">
        <v>0</v>
      </c>
      <c r="L478" s="25">
        <v>0</v>
      </c>
      <c r="M478" s="25">
        <v>0</v>
      </c>
      <c r="N478" s="25">
        <v>0</v>
      </c>
      <c r="O478" s="25">
        <v>0</v>
      </c>
      <c r="P478" s="111">
        <v>0</v>
      </c>
    </row>
    <row r="479" spans="1:16" s="2" customFormat="1">
      <c r="A479" s="26">
        <v>314053</v>
      </c>
      <c r="B479" s="27">
        <v>810</v>
      </c>
      <c r="C479" s="28" t="s">
        <v>286</v>
      </c>
      <c r="D479" s="29">
        <v>0</v>
      </c>
      <c r="E479" s="29">
        <v>0</v>
      </c>
      <c r="F479" s="29">
        <v>0</v>
      </c>
      <c r="G479" s="29">
        <v>0</v>
      </c>
      <c r="H479" s="29">
        <v>0</v>
      </c>
      <c r="I479" s="29">
        <v>0</v>
      </c>
      <c r="J479" s="29">
        <v>0</v>
      </c>
      <c r="K479" s="29">
        <v>0</v>
      </c>
      <c r="L479" s="29">
        <v>0</v>
      </c>
      <c r="M479" s="29">
        <v>0</v>
      </c>
      <c r="N479" s="29">
        <v>0</v>
      </c>
      <c r="O479" s="29">
        <v>0</v>
      </c>
      <c r="P479" s="112">
        <v>0</v>
      </c>
    </row>
    <row r="480" spans="1:16" s="2" customFormat="1">
      <c r="A480" s="22">
        <v>314055</v>
      </c>
      <c r="B480" s="23">
        <v>745</v>
      </c>
      <c r="C480" s="24" t="s">
        <v>287</v>
      </c>
      <c r="D480" s="25">
        <v>0</v>
      </c>
      <c r="E480" s="25">
        <v>0</v>
      </c>
      <c r="F480" s="25">
        <v>0</v>
      </c>
      <c r="G480" s="25">
        <v>0</v>
      </c>
      <c r="H480" s="25">
        <v>0</v>
      </c>
      <c r="I480" s="25">
        <v>0</v>
      </c>
      <c r="J480" s="25">
        <v>0</v>
      </c>
      <c r="K480" s="25">
        <v>0</v>
      </c>
      <c r="L480" s="25">
        <v>0</v>
      </c>
      <c r="M480" s="25">
        <v>0</v>
      </c>
      <c r="N480" s="25">
        <v>0</v>
      </c>
      <c r="O480" s="25">
        <v>0</v>
      </c>
      <c r="P480" s="111">
        <v>0</v>
      </c>
    </row>
    <row r="481" spans="1:16" s="2" customFormat="1">
      <c r="A481" s="26">
        <v>314060</v>
      </c>
      <c r="B481" s="27">
        <v>406</v>
      </c>
      <c r="C481" s="28" t="s">
        <v>734</v>
      </c>
      <c r="D481" s="29">
        <v>0</v>
      </c>
      <c r="E481" s="29">
        <v>0</v>
      </c>
      <c r="F481" s="29">
        <v>0</v>
      </c>
      <c r="G481" s="29">
        <v>0</v>
      </c>
      <c r="H481" s="29">
        <v>0</v>
      </c>
      <c r="I481" s="29">
        <v>0</v>
      </c>
      <c r="J481" s="29">
        <v>0</v>
      </c>
      <c r="K481" s="29">
        <v>0</v>
      </c>
      <c r="L481" s="29">
        <v>0</v>
      </c>
      <c r="M481" s="29">
        <v>0</v>
      </c>
      <c r="N481" s="29">
        <v>0</v>
      </c>
      <c r="O481" s="29">
        <v>0</v>
      </c>
      <c r="P481" s="112">
        <v>0</v>
      </c>
    </row>
    <row r="482" spans="1:16" s="2" customFormat="1">
      <c r="A482" s="22">
        <v>314070</v>
      </c>
      <c r="B482" s="23">
        <v>407</v>
      </c>
      <c r="C482" s="24" t="s">
        <v>288</v>
      </c>
      <c r="D482" s="25">
        <v>0</v>
      </c>
      <c r="E482" s="25">
        <v>0</v>
      </c>
      <c r="F482" s="25">
        <v>0</v>
      </c>
      <c r="G482" s="25">
        <v>0</v>
      </c>
      <c r="H482" s="25">
        <v>0</v>
      </c>
      <c r="I482" s="25">
        <v>0</v>
      </c>
      <c r="J482" s="25">
        <v>0</v>
      </c>
      <c r="K482" s="25">
        <v>0</v>
      </c>
      <c r="L482" s="25">
        <v>0</v>
      </c>
      <c r="M482" s="25">
        <v>0</v>
      </c>
      <c r="N482" s="25">
        <v>0</v>
      </c>
      <c r="O482" s="25">
        <v>0</v>
      </c>
      <c r="P482" s="111">
        <v>0</v>
      </c>
    </row>
    <row r="483" spans="1:16" s="2" customFormat="1">
      <c r="A483" s="26">
        <v>314080</v>
      </c>
      <c r="B483" s="27">
        <v>408</v>
      </c>
      <c r="C483" s="28" t="s">
        <v>289</v>
      </c>
      <c r="D483" s="29">
        <v>0</v>
      </c>
      <c r="E483" s="29">
        <v>0</v>
      </c>
      <c r="F483" s="29">
        <v>0</v>
      </c>
      <c r="G483" s="29">
        <v>0</v>
      </c>
      <c r="H483" s="29">
        <v>0</v>
      </c>
      <c r="I483" s="29">
        <v>0</v>
      </c>
      <c r="J483" s="29">
        <v>0</v>
      </c>
      <c r="K483" s="29">
        <v>0</v>
      </c>
      <c r="L483" s="29">
        <v>0</v>
      </c>
      <c r="M483" s="29">
        <v>0</v>
      </c>
      <c r="N483" s="29">
        <v>0</v>
      </c>
      <c r="O483" s="29">
        <v>0</v>
      </c>
      <c r="P483" s="112">
        <v>0</v>
      </c>
    </row>
    <row r="484" spans="1:16" s="2" customFormat="1">
      <c r="A484" s="22">
        <v>314085</v>
      </c>
      <c r="B484" s="23">
        <v>746</v>
      </c>
      <c r="C484" s="24" t="s">
        <v>290</v>
      </c>
      <c r="D484" s="25">
        <v>46764.92</v>
      </c>
      <c r="E484" s="25">
        <v>32789.502443848804</v>
      </c>
      <c r="F484" s="25">
        <v>37869.279999999999</v>
      </c>
      <c r="G484" s="25">
        <v>43457.53</v>
      </c>
      <c r="H484" s="25">
        <v>47638.79</v>
      </c>
      <c r="I484" s="25">
        <v>41476.39</v>
      </c>
      <c r="J484" s="25">
        <v>40719.93</v>
      </c>
      <c r="K484" s="25">
        <v>51958.57</v>
      </c>
      <c r="L484" s="25">
        <v>44034.68</v>
      </c>
      <c r="M484" s="25">
        <v>51070.9</v>
      </c>
      <c r="N484" s="25">
        <v>41902.58</v>
      </c>
      <c r="O484" s="25">
        <v>49595.67</v>
      </c>
      <c r="P484" s="111">
        <v>529278.74244384887</v>
      </c>
    </row>
    <row r="485" spans="1:16" s="2" customFormat="1">
      <c r="A485" s="26">
        <v>314090</v>
      </c>
      <c r="B485" s="27">
        <v>409</v>
      </c>
      <c r="C485" s="28" t="s">
        <v>735</v>
      </c>
      <c r="D485" s="29">
        <v>0</v>
      </c>
      <c r="E485" s="29">
        <v>0</v>
      </c>
      <c r="F485" s="29">
        <v>0</v>
      </c>
      <c r="G485" s="29">
        <v>0</v>
      </c>
      <c r="H485" s="29">
        <v>0</v>
      </c>
      <c r="I485" s="29">
        <v>0</v>
      </c>
      <c r="J485" s="29">
        <v>0</v>
      </c>
      <c r="K485" s="29">
        <v>0</v>
      </c>
      <c r="L485" s="29">
        <v>0</v>
      </c>
      <c r="M485" s="29">
        <v>0</v>
      </c>
      <c r="N485" s="29">
        <v>0</v>
      </c>
      <c r="O485" s="29">
        <v>0</v>
      </c>
      <c r="P485" s="112">
        <v>0</v>
      </c>
    </row>
    <row r="486" spans="1:16" s="2" customFormat="1">
      <c r="A486" s="22">
        <v>314100</v>
      </c>
      <c r="B486" s="23">
        <v>410</v>
      </c>
      <c r="C486" s="24" t="s">
        <v>291</v>
      </c>
      <c r="D486" s="25">
        <v>14072.2</v>
      </c>
      <c r="E486" s="25">
        <v>9840.6851443017495</v>
      </c>
      <c r="F486" s="25">
        <v>11395.86</v>
      </c>
      <c r="G486" s="25">
        <v>13078.39</v>
      </c>
      <c r="H486" s="25">
        <v>14336.93</v>
      </c>
      <c r="I486" s="25">
        <v>12482.35</v>
      </c>
      <c r="J486" s="25">
        <v>12253.89</v>
      </c>
      <c r="K486" s="25">
        <v>15635.8</v>
      </c>
      <c r="L486" s="25">
        <v>13251.28</v>
      </c>
      <c r="M486" s="25">
        <v>15372.63</v>
      </c>
      <c r="N486" s="25">
        <v>12613.39</v>
      </c>
      <c r="O486" s="25">
        <v>14929.13</v>
      </c>
      <c r="P486" s="111">
        <v>159262.53514430177</v>
      </c>
    </row>
    <row r="487" spans="1:16" s="2" customFormat="1">
      <c r="A487" s="26">
        <v>314110</v>
      </c>
      <c r="B487" s="27">
        <v>411</v>
      </c>
      <c r="C487" s="28" t="s">
        <v>292</v>
      </c>
      <c r="D487" s="29">
        <v>0</v>
      </c>
      <c r="E487" s="29">
        <v>0</v>
      </c>
      <c r="F487" s="29">
        <v>0</v>
      </c>
      <c r="G487" s="29">
        <v>0</v>
      </c>
      <c r="H487" s="29">
        <v>0</v>
      </c>
      <c r="I487" s="29">
        <v>0</v>
      </c>
      <c r="J487" s="29">
        <v>0</v>
      </c>
      <c r="K487" s="29">
        <v>0</v>
      </c>
      <c r="L487" s="29">
        <v>0</v>
      </c>
      <c r="M487" s="29">
        <v>0</v>
      </c>
      <c r="N487" s="29">
        <v>0</v>
      </c>
      <c r="O487" s="29">
        <v>0</v>
      </c>
      <c r="P487" s="112">
        <v>0</v>
      </c>
    </row>
    <row r="488" spans="1:16" s="2" customFormat="1">
      <c r="A488" s="22">
        <v>314120</v>
      </c>
      <c r="B488" s="23">
        <v>412</v>
      </c>
      <c r="C488" s="24" t="s">
        <v>293</v>
      </c>
      <c r="D488" s="25">
        <v>0</v>
      </c>
      <c r="E488" s="25">
        <v>0</v>
      </c>
      <c r="F488" s="25">
        <v>0</v>
      </c>
      <c r="G488" s="25">
        <v>0</v>
      </c>
      <c r="H488" s="25">
        <v>0</v>
      </c>
      <c r="I488" s="25">
        <v>0</v>
      </c>
      <c r="J488" s="25">
        <v>0</v>
      </c>
      <c r="K488" s="25">
        <v>0</v>
      </c>
      <c r="L488" s="25">
        <v>0</v>
      </c>
      <c r="M488" s="25">
        <v>0</v>
      </c>
      <c r="N488" s="25">
        <v>0</v>
      </c>
      <c r="O488" s="25">
        <v>0</v>
      </c>
      <c r="P488" s="111">
        <v>0</v>
      </c>
    </row>
    <row r="489" spans="1:16" s="2" customFormat="1">
      <c r="A489" s="26">
        <v>314130</v>
      </c>
      <c r="B489" s="27">
        <v>413</v>
      </c>
      <c r="C489" s="28" t="s">
        <v>294</v>
      </c>
      <c r="D489" s="29">
        <v>0</v>
      </c>
      <c r="E489" s="29">
        <v>0</v>
      </c>
      <c r="F489" s="29">
        <v>0</v>
      </c>
      <c r="G489" s="29">
        <v>0</v>
      </c>
      <c r="H489" s="29">
        <v>0</v>
      </c>
      <c r="I489" s="29">
        <v>0</v>
      </c>
      <c r="J489" s="29">
        <v>0</v>
      </c>
      <c r="K489" s="29">
        <v>0</v>
      </c>
      <c r="L489" s="29">
        <v>0</v>
      </c>
      <c r="M489" s="29">
        <v>0</v>
      </c>
      <c r="N489" s="29">
        <v>0</v>
      </c>
      <c r="O489" s="29">
        <v>0</v>
      </c>
      <c r="P489" s="112">
        <v>0</v>
      </c>
    </row>
    <row r="490" spans="1:16" s="2" customFormat="1">
      <c r="A490" s="22">
        <v>314140</v>
      </c>
      <c r="B490" s="23">
        <v>414</v>
      </c>
      <c r="C490" s="24" t="s">
        <v>295</v>
      </c>
      <c r="D490" s="25">
        <v>12160.44</v>
      </c>
      <c r="E490" s="25">
        <v>8481.7876001557106</v>
      </c>
      <c r="F490" s="25">
        <v>9847.83</v>
      </c>
      <c r="G490" s="25">
        <v>11300.83</v>
      </c>
      <c r="H490" s="25">
        <v>12388.09</v>
      </c>
      <c r="I490" s="25">
        <v>10785.61</v>
      </c>
      <c r="J490" s="25">
        <v>10589.21</v>
      </c>
      <c r="K490" s="25">
        <v>13511.88</v>
      </c>
      <c r="L490" s="25">
        <v>11451.26</v>
      </c>
      <c r="M490" s="25">
        <v>13279.65</v>
      </c>
      <c r="N490" s="25">
        <v>10895.5</v>
      </c>
      <c r="O490" s="25">
        <v>12895.86</v>
      </c>
      <c r="P490" s="111">
        <v>137587.94760015572</v>
      </c>
    </row>
    <row r="491" spans="1:16" s="2" customFormat="1">
      <c r="A491" s="26">
        <v>314150</v>
      </c>
      <c r="B491" s="27">
        <v>415</v>
      </c>
      <c r="C491" s="28" t="s">
        <v>296</v>
      </c>
      <c r="D491" s="29">
        <v>0</v>
      </c>
      <c r="E491" s="29">
        <v>0</v>
      </c>
      <c r="F491" s="29">
        <v>0</v>
      </c>
      <c r="G491" s="29">
        <v>0</v>
      </c>
      <c r="H491" s="29">
        <v>0</v>
      </c>
      <c r="I491" s="29">
        <v>0</v>
      </c>
      <c r="J491" s="29">
        <v>0</v>
      </c>
      <c r="K491" s="29">
        <v>0</v>
      </c>
      <c r="L491" s="29">
        <v>0</v>
      </c>
      <c r="M491" s="29">
        <v>0</v>
      </c>
      <c r="N491" s="29">
        <v>0</v>
      </c>
      <c r="O491" s="29">
        <v>0</v>
      </c>
      <c r="P491" s="112">
        <v>0</v>
      </c>
    </row>
    <row r="492" spans="1:16" s="2" customFormat="1">
      <c r="A492" s="22">
        <v>314160</v>
      </c>
      <c r="B492" s="23">
        <v>416</v>
      </c>
      <c r="C492" s="24" t="s">
        <v>736</v>
      </c>
      <c r="D492" s="25">
        <v>0</v>
      </c>
      <c r="E492" s="25">
        <v>0</v>
      </c>
      <c r="F492" s="25">
        <v>0</v>
      </c>
      <c r="G492" s="25">
        <v>0</v>
      </c>
      <c r="H492" s="25">
        <v>0</v>
      </c>
      <c r="I492" s="25">
        <v>0</v>
      </c>
      <c r="J492" s="25">
        <v>0</v>
      </c>
      <c r="K492" s="25">
        <v>0</v>
      </c>
      <c r="L492" s="25">
        <v>0</v>
      </c>
      <c r="M492" s="25">
        <v>0</v>
      </c>
      <c r="N492" s="25">
        <v>0</v>
      </c>
      <c r="O492" s="25">
        <v>0</v>
      </c>
      <c r="P492" s="111">
        <v>0</v>
      </c>
    </row>
    <row r="493" spans="1:16" s="2" customFormat="1">
      <c r="A493" s="26">
        <v>314170</v>
      </c>
      <c r="B493" s="27">
        <v>417</v>
      </c>
      <c r="C493" s="28" t="s">
        <v>297</v>
      </c>
      <c r="D493" s="29">
        <v>0</v>
      </c>
      <c r="E493" s="29">
        <v>0</v>
      </c>
      <c r="F493" s="29">
        <v>0</v>
      </c>
      <c r="G493" s="29">
        <v>0</v>
      </c>
      <c r="H493" s="29">
        <v>0</v>
      </c>
      <c r="I493" s="29">
        <v>0</v>
      </c>
      <c r="J493" s="29">
        <v>0</v>
      </c>
      <c r="K493" s="29">
        <v>0</v>
      </c>
      <c r="L493" s="29">
        <v>0</v>
      </c>
      <c r="M493" s="29">
        <v>0</v>
      </c>
      <c r="N493" s="29">
        <v>0</v>
      </c>
      <c r="O493" s="29">
        <v>0</v>
      </c>
      <c r="P493" s="112">
        <v>0</v>
      </c>
    </row>
    <row r="494" spans="1:16" s="2" customFormat="1">
      <c r="A494" s="22">
        <v>314180</v>
      </c>
      <c r="B494" s="23">
        <v>418</v>
      </c>
      <c r="C494" s="24" t="s">
        <v>298</v>
      </c>
      <c r="D494" s="25">
        <v>14347.9</v>
      </c>
      <c r="E494" s="25">
        <v>10002.0403440189</v>
      </c>
      <c r="F494" s="25">
        <v>11619.65</v>
      </c>
      <c r="G494" s="25">
        <v>13335.22</v>
      </c>
      <c r="H494" s="25">
        <v>14618.48</v>
      </c>
      <c r="I494" s="25">
        <v>12727.48</v>
      </c>
      <c r="J494" s="25">
        <v>12494.61</v>
      </c>
      <c r="K494" s="25">
        <v>15942.96</v>
      </c>
      <c r="L494" s="25">
        <v>13511.59</v>
      </c>
      <c r="M494" s="25">
        <v>15669.85</v>
      </c>
      <c r="N494" s="25">
        <v>12856.69</v>
      </c>
      <c r="O494" s="25">
        <v>15217.1</v>
      </c>
      <c r="P494" s="111">
        <v>162343.5703440189</v>
      </c>
    </row>
    <row r="495" spans="1:16" s="2" customFormat="1">
      <c r="A495" s="26">
        <v>314190</v>
      </c>
      <c r="B495" s="27">
        <v>419</v>
      </c>
      <c r="C495" s="28" t="s">
        <v>299</v>
      </c>
      <c r="D495" s="29">
        <v>0</v>
      </c>
      <c r="E495" s="29">
        <v>0</v>
      </c>
      <c r="F495" s="29">
        <v>0</v>
      </c>
      <c r="G495" s="29">
        <v>0</v>
      </c>
      <c r="H495" s="29">
        <v>0</v>
      </c>
      <c r="I495" s="29">
        <v>0</v>
      </c>
      <c r="J495" s="29">
        <v>0</v>
      </c>
      <c r="K495" s="29">
        <v>0</v>
      </c>
      <c r="L495" s="29">
        <v>0</v>
      </c>
      <c r="M495" s="29">
        <v>0</v>
      </c>
      <c r="N495" s="29">
        <v>0</v>
      </c>
      <c r="O495" s="29">
        <v>0</v>
      </c>
      <c r="P495" s="112">
        <v>0</v>
      </c>
    </row>
    <row r="496" spans="1:16" s="2" customFormat="1">
      <c r="A496" s="22">
        <v>314200</v>
      </c>
      <c r="B496" s="23">
        <v>420</v>
      </c>
      <c r="C496" s="24" t="s">
        <v>300</v>
      </c>
      <c r="D496" s="25">
        <v>1855.5</v>
      </c>
      <c r="E496" s="25">
        <v>1298.2101884665101</v>
      </c>
      <c r="F496" s="25">
        <v>1501.91</v>
      </c>
      <c r="G496" s="25">
        <v>1723.65</v>
      </c>
      <c r="H496" s="25">
        <v>1889.52</v>
      </c>
      <c r="I496" s="25">
        <v>1645.1</v>
      </c>
      <c r="J496" s="25">
        <v>1615.14</v>
      </c>
      <c r="K496" s="25">
        <v>2060.9299999999998</v>
      </c>
      <c r="L496" s="25">
        <v>1746.63</v>
      </c>
      <c r="M496" s="25">
        <v>2026.24</v>
      </c>
      <c r="N496" s="25">
        <v>1662.55</v>
      </c>
      <c r="O496" s="25">
        <v>1967.78</v>
      </c>
      <c r="P496" s="111">
        <v>20993.160188466511</v>
      </c>
    </row>
    <row r="497" spans="1:16" s="2" customFormat="1">
      <c r="A497" s="26">
        <v>314210</v>
      </c>
      <c r="B497" s="27">
        <v>421</v>
      </c>
      <c r="C497" s="28" t="s">
        <v>301</v>
      </c>
      <c r="D497" s="29">
        <v>0</v>
      </c>
      <c r="E497" s="29">
        <v>0</v>
      </c>
      <c r="F497" s="29">
        <v>0</v>
      </c>
      <c r="G497" s="29">
        <v>0</v>
      </c>
      <c r="H497" s="29">
        <v>0</v>
      </c>
      <c r="I497" s="29">
        <v>0</v>
      </c>
      <c r="J497" s="29">
        <v>0</v>
      </c>
      <c r="K497" s="29">
        <v>0</v>
      </c>
      <c r="L497" s="29">
        <v>0</v>
      </c>
      <c r="M497" s="29">
        <v>0</v>
      </c>
      <c r="N497" s="29">
        <v>0</v>
      </c>
      <c r="O497" s="29">
        <v>0</v>
      </c>
      <c r="P497" s="112">
        <v>0</v>
      </c>
    </row>
    <row r="498" spans="1:16" s="2" customFormat="1">
      <c r="A498" s="22">
        <v>314220</v>
      </c>
      <c r="B498" s="23">
        <v>422</v>
      </c>
      <c r="C498" s="24" t="s">
        <v>737</v>
      </c>
      <c r="D498" s="25">
        <v>0</v>
      </c>
      <c r="E498" s="25">
        <v>0</v>
      </c>
      <c r="F498" s="25">
        <v>0</v>
      </c>
      <c r="G498" s="25">
        <v>0</v>
      </c>
      <c r="H498" s="25">
        <v>0</v>
      </c>
      <c r="I498" s="25">
        <v>0</v>
      </c>
      <c r="J498" s="25">
        <v>0</v>
      </c>
      <c r="K498" s="25">
        <v>0</v>
      </c>
      <c r="L498" s="25">
        <v>0</v>
      </c>
      <c r="M498" s="25">
        <v>0</v>
      </c>
      <c r="N498" s="25">
        <v>0</v>
      </c>
      <c r="O498" s="25">
        <v>0</v>
      </c>
      <c r="P498" s="111">
        <v>0</v>
      </c>
    </row>
    <row r="499" spans="1:16" s="2" customFormat="1">
      <c r="A499" s="26">
        <v>314225</v>
      </c>
      <c r="B499" s="27">
        <v>811</v>
      </c>
      <c r="C499" s="28" t="s">
        <v>738</v>
      </c>
      <c r="D499" s="29">
        <v>4498.58</v>
      </c>
      <c r="E499" s="29">
        <v>3163.7419271962999</v>
      </c>
      <c r="F499" s="29">
        <v>3643.18</v>
      </c>
      <c r="G499" s="29">
        <v>4181.07</v>
      </c>
      <c r="H499" s="29">
        <v>4583.42</v>
      </c>
      <c r="I499" s="29">
        <v>3990.52</v>
      </c>
      <c r="J499" s="29">
        <v>3917.86</v>
      </c>
      <c r="K499" s="29">
        <v>4999.2</v>
      </c>
      <c r="L499" s="29">
        <v>4236.8</v>
      </c>
      <c r="M499" s="29">
        <v>4915.0600000000004</v>
      </c>
      <c r="N499" s="29">
        <v>4032.85</v>
      </c>
      <c r="O499" s="29">
        <v>4773.26</v>
      </c>
      <c r="P499" s="112">
        <v>50935.541927196304</v>
      </c>
    </row>
    <row r="500" spans="1:16" s="2" customFormat="1">
      <c r="A500" s="22">
        <v>314230</v>
      </c>
      <c r="B500" s="23">
        <v>423</v>
      </c>
      <c r="C500" s="24" t="s">
        <v>302</v>
      </c>
      <c r="D500" s="25">
        <v>0</v>
      </c>
      <c r="E500" s="25">
        <v>0</v>
      </c>
      <c r="F500" s="25">
        <v>0</v>
      </c>
      <c r="G500" s="25">
        <v>0</v>
      </c>
      <c r="H500" s="25">
        <v>0</v>
      </c>
      <c r="I500" s="25">
        <v>0</v>
      </c>
      <c r="J500" s="25">
        <v>0</v>
      </c>
      <c r="K500" s="25">
        <v>0</v>
      </c>
      <c r="L500" s="25">
        <v>0</v>
      </c>
      <c r="M500" s="25">
        <v>0</v>
      </c>
      <c r="N500" s="25">
        <v>0</v>
      </c>
      <c r="O500" s="25">
        <v>0</v>
      </c>
      <c r="P500" s="111">
        <v>0</v>
      </c>
    </row>
    <row r="501" spans="1:16" s="2" customFormat="1">
      <c r="A501" s="26">
        <v>314240</v>
      </c>
      <c r="B501" s="27">
        <v>424</v>
      </c>
      <c r="C501" s="28" t="s">
        <v>303</v>
      </c>
      <c r="D501" s="29">
        <v>0</v>
      </c>
      <c r="E501" s="29">
        <v>0</v>
      </c>
      <c r="F501" s="29">
        <v>0</v>
      </c>
      <c r="G501" s="29">
        <v>0</v>
      </c>
      <c r="H501" s="29">
        <v>0</v>
      </c>
      <c r="I501" s="29">
        <v>0</v>
      </c>
      <c r="J501" s="29">
        <v>0</v>
      </c>
      <c r="K501" s="29">
        <v>0</v>
      </c>
      <c r="L501" s="29">
        <v>0</v>
      </c>
      <c r="M501" s="29">
        <v>0</v>
      </c>
      <c r="N501" s="29">
        <v>0</v>
      </c>
      <c r="O501" s="29">
        <v>0</v>
      </c>
      <c r="P501" s="112">
        <v>0</v>
      </c>
    </row>
    <row r="502" spans="1:16" s="2" customFormat="1">
      <c r="A502" s="22">
        <v>314250</v>
      </c>
      <c r="B502" s="23">
        <v>425</v>
      </c>
      <c r="C502" s="24" t="s">
        <v>304</v>
      </c>
      <c r="D502" s="25">
        <v>63.79</v>
      </c>
      <c r="E502" s="25">
        <v>44.615319207379599</v>
      </c>
      <c r="F502" s="25">
        <v>51.66</v>
      </c>
      <c r="G502" s="25">
        <v>59.29</v>
      </c>
      <c r="H502" s="25">
        <v>65</v>
      </c>
      <c r="I502" s="25">
        <v>56.59</v>
      </c>
      <c r="J502" s="25">
        <v>55.56</v>
      </c>
      <c r="K502" s="25">
        <v>70.89</v>
      </c>
      <c r="L502" s="25">
        <v>60.08</v>
      </c>
      <c r="M502" s="25">
        <v>69.7</v>
      </c>
      <c r="N502" s="25">
        <v>57.19</v>
      </c>
      <c r="O502" s="25">
        <v>67.69</v>
      </c>
      <c r="P502" s="111">
        <v>722.05531920737963</v>
      </c>
    </row>
    <row r="503" spans="1:16" s="2" customFormat="1">
      <c r="A503" s="26">
        <v>314260</v>
      </c>
      <c r="B503" s="27">
        <v>426</v>
      </c>
      <c r="C503" s="28" t="s">
        <v>305</v>
      </c>
      <c r="D503" s="29">
        <v>0</v>
      </c>
      <c r="E503" s="29">
        <v>0</v>
      </c>
      <c r="F503" s="29">
        <v>0</v>
      </c>
      <c r="G503" s="29">
        <v>0</v>
      </c>
      <c r="H503" s="29">
        <v>0</v>
      </c>
      <c r="I503" s="29">
        <v>0</v>
      </c>
      <c r="J503" s="29">
        <v>0</v>
      </c>
      <c r="K503" s="29">
        <v>0</v>
      </c>
      <c r="L503" s="29">
        <v>0</v>
      </c>
      <c r="M503" s="29">
        <v>0</v>
      </c>
      <c r="N503" s="29">
        <v>0</v>
      </c>
      <c r="O503" s="29">
        <v>0</v>
      </c>
      <c r="P503" s="112">
        <v>0</v>
      </c>
    </row>
    <row r="504" spans="1:16" s="2" customFormat="1">
      <c r="A504" s="22">
        <v>314270</v>
      </c>
      <c r="B504" s="23">
        <v>427</v>
      </c>
      <c r="C504" s="24" t="s">
        <v>739</v>
      </c>
      <c r="D504" s="25">
        <v>10133.33</v>
      </c>
      <c r="E504" s="25">
        <v>7081.4572959689303</v>
      </c>
      <c r="F504" s="25">
        <v>8206.11</v>
      </c>
      <c r="G504" s="25">
        <v>9417.68</v>
      </c>
      <c r="H504" s="25">
        <v>10323.950000000001</v>
      </c>
      <c r="I504" s="25">
        <v>8988.48</v>
      </c>
      <c r="J504" s="25">
        <v>8824.81</v>
      </c>
      <c r="K504" s="25">
        <v>11260.49</v>
      </c>
      <c r="L504" s="25">
        <v>9543.2199999999993</v>
      </c>
      <c r="M504" s="25">
        <v>11070.96</v>
      </c>
      <c r="N504" s="25">
        <v>9083.83</v>
      </c>
      <c r="O504" s="25">
        <v>10751.57</v>
      </c>
      <c r="P504" s="111">
        <v>114685.88729596892</v>
      </c>
    </row>
    <row r="505" spans="1:16" s="2" customFormat="1">
      <c r="A505" s="26">
        <v>314280</v>
      </c>
      <c r="B505" s="27">
        <v>428</v>
      </c>
      <c r="C505" s="28" t="s">
        <v>482</v>
      </c>
      <c r="D505" s="29">
        <v>0</v>
      </c>
      <c r="E505" s="29">
        <v>0</v>
      </c>
      <c r="F505" s="29">
        <v>0</v>
      </c>
      <c r="G505" s="29">
        <v>0</v>
      </c>
      <c r="H505" s="29">
        <v>0</v>
      </c>
      <c r="I505" s="29">
        <v>0</v>
      </c>
      <c r="J505" s="29">
        <v>0</v>
      </c>
      <c r="K505" s="29">
        <v>0</v>
      </c>
      <c r="L505" s="29">
        <v>0</v>
      </c>
      <c r="M505" s="29">
        <v>0</v>
      </c>
      <c r="N505" s="29">
        <v>0</v>
      </c>
      <c r="O505" s="29">
        <v>0</v>
      </c>
      <c r="P505" s="112">
        <v>0</v>
      </c>
    </row>
    <row r="506" spans="1:16" s="2" customFormat="1">
      <c r="A506" s="22">
        <v>314290</v>
      </c>
      <c r="B506" s="23">
        <v>429</v>
      </c>
      <c r="C506" s="24" t="s">
        <v>306</v>
      </c>
      <c r="D506" s="25">
        <v>22754.83</v>
      </c>
      <c r="E506" s="25">
        <v>15945.9098028922</v>
      </c>
      <c r="F506" s="25">
        <v>18427.27</v>
      </c>
      <c r="G506" s="25">
        <v>21147.94</v>
      </c>
      <c r="H506" s="25">
        <v>23183.02</v>
      </c>
      <c r="I506" s="25">
        <v>20184.14</v>
      </c>
      <c r="J506" s="25">
        <v>19810.349999999999</v>
      </c>
      <c r="K506" s="25">
        <v>25276.91</v>
      </c>
      <c r="L506" s="25">
        <v>21422.080000000002</v>
      </c>
      <c r="M506" s="25">
        <v>24838.83</v>
      </c>
      <c r="N506" s="25">
        <v>20378.98</v>
      </c>
      <c r="O506" s="25">
        <v>24120.45</v>
      </c>
      <c r="P506" s="111">
        <v>257490.70980289226</v>
      </c>
    </row>
    <row r="507" spans="1:16" s="2" customFormat="1">
      <c r="A507" s="26">
        <v>314300</v>
      </c>
      <c r="B507" s="27">
        <v>430</v>
      </c>
      <c r="C507" s="28" t="s">
        <v>307</v>
      </c>
      <c r="D507" s="29">
        <v>0</v>
      </c>
      <c r="E507" s="29">
        <v>0</v>
      </c>
      <c r="F507" s="29">
        <v>0</v>
      </c>
      <c r="G507" s="29">
        <v>0</v>
      </c>
      <c r="H507" s="29">
        <v>0</v>
      </c>
      <c r="I507" s="29">
        <v>0</v>
      </c>
      <c r="J507" s="29">
        <v>0</v>
      </c>
      <c r="K507" s="29">
        <v>0</v>
      </c>
      <c r="L507" s="29">
        <v>0</v>
      </c>
      <c r="M507" s="29">
        <v>0</v>
      </c>
      <c r="N507" s="29">
        <v>0</v>
      </c>
      <c r="O507" s="29">
        <v>0</v>
      </c>
      <c r="P507" s="112">
        <v>0</v>
      </c>
    </row>
    <row r="508" spans="1:16" s="2" customFormat="1">
      <c r="A508" s="22">
        <v>314310</v>
      </c>
      <c r="B508" s="23">
        <v>431</v>
      </c>
      <c r="C508" s="24" t="s">
        <v>308</v>
      </c>
      <c r="D508" s="25">
        <v>0</v>
      </c>
      <c r="E508" s="25">
        <v>0</v>
      </c>
      <c r="F508" s="25">
        <v>0</v>
      </c>
      <c r="G508" s="25">
        <v>0</v>
      </c>
      <c r="H508" s="25">
        <v>0</v>
      </c>
      <c r="I508" s="25">
        <v>0</v>
      </c>
      <c r="J508" s="25">
        <v>0</v>
      </c>
      <c r="K508" s="25">
        <v>0</v>
      </c>
      <c r="L508" s="25">
        <v>0</v>
      </c>
      <c r="M508" s="25">
        <v>0</v>
      </c>
      <c r="N508" s="25">
        <v>0</v>
      </c>
      <c r="O508" s="25">
        <v>0</v>
      </c>
      <c r="P508" s="111">
        <v>0</v>
      </c>
    </row>
    <row r="509" spans="1:16" s="2" customFormat="1">
      <c r="A509" s="26">
        <v>314315</v>
      </c>
      <c r="B509" s="27">
        <v>812</v>
      </c>
      <c r="C509" s="28" t="s">
        <v>309</v>
      </c>
      <c r="D509" s="29">
        <v>1665.03</v>
      </c>
      <c r="E509" s="29">
        <v>1166.32299203035</v>
      </c>
      <c r="F509" s="29">
        <v>1348.43</v>
      </c>
      <c r="G509" s="29">
        <v>1547.51</v>
      </c>
      <c r="H509" s="29">
        <v>1696.43</v>
      </c>
      <c r="I509" s="29">
        <v>1476.99</v>
      </c>
      <c r="J509" s="29">
        <v>1450.09</v>
      </c>
      <c r="K509" s="29">
        <v>1850.32</v>
      </c>
      <c r="L509" s="29">
        <v>1568.14</v>
      </c>
      <c r="M509" s="29">
        <v>1819.18</v>
      </c>
      <c r="N509" s="29">
        <v>1492.65</v>
      </c>
      <c r="O509" s="29">
        <v>1766.7</v>
      </c>
      <c r="P509" s="112">
        <v>18847.79299203035</v>
      </c>
    </row>
    <row r="510" spans="1:16" s="2" customFormat="1">
      <c r="A510" s="22">
        <v>314320</v>
      </c>
      <c r="B510" s="23">
        <v>432</v>
      </c>
      <c r="C510" s="24" t="s">
        <v>483</v>
      </c>
      <c r="D510" s="25">
        <v>0</v>
      </c>
      <c r="E510" s="25">
        <v>0</v>
      </c>
      <c r="F510" s="25">
        <v>0</v>
      </c>
      <c r="G510" s="25">
        <v>0</v>
      </c>
      <c r="H510" s="25">
        <v>0</v>
      </c>
      <c r="I510" s="25">
        <v>0</v>
      </c>
      <c r="J510" s="25">
        <v>0</v>
      </c>
      <c r="K510" s="25">
        <v>0</v>
      </c>
      <c r="L510" s="25">
        <v>0</v>
      </c>
      <c r="M510" s="25">
        <v>0</v>
      </c>
      <c r="N510" s="25">
        <v>0</v>
      </c>
      <c r="O510" s="25">
        <v>0</v>
      </c>
      <c r="P510" s="111">
        <v>0</v>
      </c>
    </row>
    <row r="511" spans="1:16" s="2" customFormat="1">
      <c r="A511" s="26">
        <v>314330</v>
      </c>
      <c r="B511" s="27">
        <v>433</v>
      </c>
      <c r="C511" s="28" t="s">
        <v>310</v>
      </c>
      <c r="D511" s="29">
        <v>4489.25</v>
      </c>
      <c r="E511" s="29">
        <v>3135.85274267264</v>
      </c>
      <c r="F511" s="29">
        <v>3634.93</v>
      </c>
      <c r="G511" s="29">
        <v>4167.04</v>
      </c>
      <c r="H511" s="29">
        <v>4566.96</v>
      </c>
      <c r="I511" s="29">
        <v>3976.19</v>
      </c>
      <c r="J511" s="29">
        <v>3903.79</v>
      </c>
      <c r="K511" s="29">
        <v>4981.25</v>
      </c>
      <c r="L511" s="29">
        <v>4221.59</v>
      </c>
      <c r="M511" s="29">
        <v>4897.41</v>
      </c>
      <c r="N511" s="29">
        <v>4018.37</v>
      </c>
      <c r="O511" s="29">
        <v>4756.12</v>
      </c>
      <c r="P511" s="112">
        <v>50748.752742672645</v>
      </c>
    </row>
    <row r="512" spans="1:16" s="2" customFormat="1">
      <c r="A512" s="22">
        <v>314340</v>
      </c>
      <c r="B512" s="23">
        <v>434</v>
      </c>
      <c r="C512" s="24" t="s">
        <v>740</v>
      </c>
      <c r="D512" s="25">
        <v>0</v>
      </c>
      <c r="E512" s="25">
        <v>0</v>
      </c>
      <c r="F512" s="25">
        <v>0</v>
      </c>
      <c r="G512" s="25">
        <v>0</v>
      </c>
      <c r="H512" s="25">
        <v>0</v>
      </c>
      <c r="I512" s="25">
        <v>0</v>
      </c>
      <c r="J512" s="25">
        <v>0</v>
      </c>
      <c r="K512" s="25">
        <v>0</v>
      </c>
      <c r="L512" s="25">
        <v>0</v>
      </c>
      <c r="M512" s="25">
        <v>0</v>
      </c>
      <c r="N512" s="25">
        <v>0</v>
      </c>
      <c r="O512" s="25">
        <v>0</v>
      </c>
      <c r="P512" s="111">
        <v>0</v>
      </c>
    </row>
    <row r="513" spans="1:16" s="2" customFormat="1">
      <c r="A513" s="26">
        <v>314345</v>
      </c>
      <c r="B513" s="27">
        <v>747</v>
      </c>
      <c r="C513" s="28" t="s">
        <v>311</v>
      </c>
      <c r="D513" s="29">
        <v>0</v>
      </c>
      <c r="E513" s="29">
        <v>0</v>
      </c>
      <c r="F513" s="29">
        <v>0</v>
      </c>
      <c r="G513" s="29">
        <v>0</v>
      </c>
      <c r="H513" s="29">
        <v>0</v>
      </c>
      <c r="I513" s="29">
        <v>0</v>
      </c>
      <c r="J513" s="29">
        <v>0</v>
      </c>
      <c r="K513" s="29">
        <v>0</v>
      </c>
      <c r="L513" s="29">
        <v>0</v>
      </c>
      <c r="M513" s="29">
        <v>0</v>
      </c>
      <c r="N513" s="29">
        <v>0</v>
      </c>
      <c r="O513" s="29">
        <v>0</v>
      </c>
      <c r="P513" s="112">
        <v>0</v>
      </c>
    </row>
    <row r="514" spans="1:16" s="2" customFormat="1">
      <c r="A514" s="22">
        <v>314350</v>
      </c>
      <c r="B514" s="23">
        <v>435</v>
      </c>
      <c r="C514" s="24" t="s">
        <v>484</v>
      </c>
      <c r="D514" s="25">
        <v>0</v>
      </c>
      <c r="E514" s="25">
        <v>0</v>
      </c>
      <c r="F514" s="25">
        <v>0</v>
      </c>
      <c r="G514" s="25">
        <v>0</v>
      </c>
      <c r="H514" s="25">
        <v>0</v>
      </c>
      <c r="I514" s="25">
        <v>0</v>
      </c>
      <c r="J514" s="25">
        <v>0</v>
      </c>
      <c r="K514" s="25">
        <v>0</v>
      </c>
      <c r="L514" s="25">
        <v>0</v>
      </c>
      <c r="M514" s="25">
        <v>0</v>
      </c>
      <c r="N514" s="25">
        <v>0</v>
      </c>
      <c r="O514" s="25">
        <v>0</v>
      </c>
      <c r="P514" s="111">
        <v>0</v>
      </c>
    </row>
    <row r="515" spans="1:16" s="2" customFormat="1">
      <c r="A515" s="26">
        <v>314360</v>
      </c>
      <c r="B515" s="27">
        <v>436</v>
      </c>
      <c r="C515" s="28" t="s">
        <v>741</v>
      </c>
      <c r="D515" s="29">
        <v>0</v>
      </c>
      <c r="E515" s="29">
        <v>0</v>
      </c>
      <c r="F515" s="29">
        <v>0</v>
      </c>
      <c r="G515" s="29">
        <v>0</v>
      </c>
      <c r="H515" s="29">
        <v>0</v>
      </c>
      <c r="I515" s="29">
        <v>0</v>
      </c>
      <c r="J515" s="29">
        <v>0</v>
      </c>
      <c r="K515" s="29">
        <v>0</v>
      </c>
      <c r="L515" s="29">
        <v>0</v>
      </c>
      <c r="M515" s="29">
        <v>0</v>
      </c>
      <c r="N515" s="29">
        <v>0</v>
      </c>
      <c r="O515" s="29">
        <v>0</v>
      </c>
      <c r="P515" s="112">
        <v>0</v>
      </c>
    </row>
    <row r="516" spans="1:16" s="2" customFormat="1">
      <c r="A516" s="22">
        <v>314370</v>
      </c>
      <c r="B516" s="23">
        <v>437</v>
      </c>
      <c r="C516" s="24" t="s">
        <v>512</v>
      </c>
      <c r="D516" s="25">
        <v>0</v>
      </c>
      <c r="E516" s="25">
        <v>0</v>
      </c>
      <c r="F516" s="25">
        <v>0</v>
      </c>
      <c r="G516" s="25">
        <v>0</v>
      </c>
      <c r="H516" s="25">
        <v>0</v>
      </c>
      <c r="I516" s="25">
        <v>0</v>
      </c>
      <c r="J516" s="25">
        <v>0</v>
      </c>
      <c r="K516" s="25">
        <v>0</v>
      </c>
      <c r="L516" s="25">
        <v>0</v>
      </c>
      <c r="M516" s="25">
        <v>0</v>
      </c>
      <c r="N516" s="25">
        <v>0</v>
      </c>
      <c r="O516" s="25">
        <v>0</v>
      </c>
      <c r="P516" s="111">
        <v>0</v>
      </c>
    </row>
    <row r="517" spans="1:16" s="2" customFormat="1">
      <c r="A517" s="26">
        <v>314380</v>
      </c>
      <c r="B517" s="27">
        <v>438</v>
      </c>
      <c r="C517" s="28" t="s">
        <v>312</v>
      </c>
      <c r="D517" s="29">
        <v>0</v>
      </c>
      <c r="E517" s="29">
        <v>0</v>
      </c>
      <c r="F517" s="29">
        <v>0</v>
      </c>
      <c r="G517" s="29">
        <v>0</v>
      </c>
      <c r="H517" s="29">
        <v>0</v>
      </c>
      <c r="I517" s="29">
        <v>0</v>
      </c>
      <c r="J517" s="29">
        <v>0</v>
      </c>
      <c r="K517" s="29">
        <v>0</v>
      </c>
      <c r="L517" s="29">
        <v>0</v>
      </c>
      <c r="M517" s="29">
        <v>0</v>
      </c>
      <c r="N517" s="29">
        <v>0</v>
      </c>
      <c r="O517" s="29">
        <v>0</v>
      </c>
      <c r="P517" s="112">
        <v>0</v>
      </c>
    </row>
    <row r="518" spans="1:16" s="2" customFormat="1">
      <c r="A518" s="22">
        <v>314390</v>
      </c>
      <c r="B518" s="23">
        <v>439</v>
      </c>
      <c r="C518" s="24" t="s">
        <v>742</v>
      </c>
      <c r="D518" s="25">
        <v>0</v>
      </c>
      <c r="E518" s="25">
        <v>0</v>
      </c>
      <c r="F518" s="25">
        <v>0</v>
      </c>
      <c r="G518" s="25">
        <v>0</v>
      </c>
      <c r="H518" s="25">
        <v>0</v>
      </c>
      <c r="I518" s="25">
        <v>0</v>
      </c>
      <c r="J518" s="25">
        <v>0</v>
      </c>
      <c r="K518" s="25">
        <v>0</v>
      </c>
      <c r="L518" s="25">
        <v>0</v>
      </c>
      <c r="M518" s="25">
        <v>0</v>
      </c>
      <c r="N518" s="25">
        <v>0</v>
      </c>
      <c r="O518" s="25">
        <v>0</v>
      </c>
      <c r="P518" s="111">
        <v>0</v>
      </c>
    </row>
    <row r="519" spans="1:16" s="2" customFormat="1">
      <c r="A519" s="26">
        <v>314400</v>
      </c>
      <c r="B519" s="27">
        <v>440</v>
      </c>
      <c r="C519" s="28" t="s">
        <v>313</v>
      </c>
      <c r="D519" s="29">
        <v>0</v>
      </c>
      <c r="E519" s="29">
        <v>0</v>
      </c>
      <c r="F519" s="29">
        <v>0</v>
      </c>
      <c r="G519" s="29">
        <v>0</v>
      </c>
      <c r="H519" s="29">
        <v>0</v>
      </c>
      <c r="I519" s="29">
        <v>0</v>
      </c>
      <c r="J519" s="29">
        <v>0</v>
      </c>
      <c r="K519" s="29">
        <v>0</v>
      </c>
      <c r="L519" s="29">
        <v>0</v>
      </c>
      <c r="M519" s="29">
        <v>0</v>
      </c>
      <c r="N519" s="29">
        <v>0</v>
      </c>
      <c r="O519" s="29">
        <v>0</v>
      </c>
      <c r="P519" s="112">
        <v>0</v>
      </c>
    </row>
    <row r="520" spans="1:16" s="2" customFormat="1">
      <c r="A520" s="22">
        <v>314410</v>
      </c>
      <c r="B520" s="23">
        <v>441</v>
      </c>
      <c r="C520" s="24" t="s">
        <v>314</v>
      </c>
      <c r="D520" s="25">
        <v>0</v>
      </c>
      <c r="E520" s="25">
        <v>0</v>
      </c>
      <c r="F520" s="25">
        <v>0</v>
      </c>
      <c r="G520" s="25">
        <v>0</v>
      </c>
      <c r="H520" s="25">
        <v>0</v>
      </c>
      <c r="I520" s="25">
        <v>0</v>
      </c>
      <c r="J520" s="25">
        <v>0</v>
      </c>
      <c r="K520" s="25">
        <v>0</v>
      </c>
      <c r="L520" s="25">
        <v>0</v>
      </c>
      <c r="M520" s="25">
        <v>0</v>
      </c>
      <c r="N520" s="25">
        <v>0</v>
      </c>
      <c r="O520" s="25">
        <v>0</v>
      </c>
      <c r="P520" s="111">
        <v>0</v>
      </c>
    </row>
    <row r="521" spans="1:16" s="2" customFormat="1">
      <c r="A521" s="26">
        <v>314420</v>
      </c>
      <c r="B521" s="27">
        <v>442</v>
      </c>
      <c r="C521" s="28" t="s">
        <v>315</v>
      </c>
      <c r="D521" s="29">
        <v>0</v>
      </c>
      <c r="E521" s="29">
        <v>0</v>
      </c>
      <c r="F521" s="29">
        <v>0</v>
      </c>
      <c r="G521" s="29">
        <v>0</v>
      </c>
      <c r="H521" s="29">
        <v>0</v>
      </c>
      <c r="I521" s="29">
        <v>0</v>
      </c>
      <c r="J521" s="29">
        <v>0</v>
      </c>
      <c r="K521" s="29">
        <v>0</v>
      </c>
      <c r="L521" s="29">
        <v>0</v>
      </c>
      <c r="M521" s="29">
        <v>0</v>
      </c>
      <c r="N521" s="29">
        <v>0</v>
      </c>
      <c r="O521" s="29">
        <v>0</v>
      </c>
      <c r="P521" s="112">
        <v>0</v>
      </c>
    </row>
    <row r="522" spans="1:16" s="2" customFormat="1">
      <c r="A522" s="22">
        <v>314430</v>
      </c>
      <c r="B522" s="23">
        <v>443</v>
      </c>
      <c r="C522" s="24" t="s">
        <v>316</v>
      </c>
      <c r="D522" s="25">
        <v>0</v>
      </c>
      <c r="E522" s="25">
        <v>0</v>
      </c>
      <c r="F522" s="25">
        <v>0</v>
      </c>
      <c r="G522" s="25">
        <v>0</v>
      </c>
      <c r="H522" s="25">
        <v>0</v>
      </c>
      <c r="I522" s="25">
        <v>0</v>
      </c>
      <c r="J522" s="25">
        <v>0</v>
      </c>
      <c r="K522" s="25">
        <v>0</v>
      </c>
      <c r="L522" s="25">
        <v>0</v>
      </c>
      <c r="M522" s="25">
        <v>0</v>
      </c>
      <c r="N522" s="25">
        <v>0</v>
      </c>
      <c r="O522" s="25">
        <v>0</v>
      </c>
      <c r="P522" s="111">
        <v>0</v>
      </c>
    </row>
    <row r="523" spans="1:16" s="2" customFormat="1">
      <c r="A523" s="26">
        <v>314435</v>
      </c>
      <c r="B523" s="27">
        <v>813</v>
      </c>
      <c r="C523" s="28" t="s">
        <v>317</v>
      </c>
      <c r="D523" s="29">
        <v>0</v>
      </c>
      <c r="E523" s="29">
        <v>0</v>
      </c>
      <c r="F523" s="29">
        <v>0</v>
      </c>
      <c r="G523" s="29">
        <v>0</v>
      </c>
      <c r="H523" s="29">
        <v>0</v>
      </c>
      <c r="I523" s="29">
        <v>0</v>
      </c>
      <c r="J523" s="29">
        <v>0</v>
      </c>
      <c r="K523" s="29">
        <v>0</v>
      </c>
      <c r="L523" s="29">
        <v>0</v>
      </c>
      <c r="M523" s="29">
        <v>0</v>
      </c>
      <c r="N523" s="29">
        <v>0</v>
      </c>
      <c r="O523" s="29">
        <v>0</v>
      </c>
      <c r="P523" s="112">
        <v>0</v>
      </c>
    </row>
    <row r="524" spans="1:16" s="2" customFormat="1">
      <c r="A524" s="22">
        <v>314437</v>
      </c>
      <c r="B524" s="23">
        <v>814</v>
      </c>
      <c r="C524" s="24" t="s">
        <v>743</v>
      </c>
      <c r="D524" s="25">
        <v>0</v>
      </c>
      <c r="E524" s="25">
        <v>0</v>
      </c>
      <c r="F524" s="25">
        <v>0</v>
      </c>
      <c r="G524" s="25">
        <v>0</v>
      </c>
      <c r="H524" s="25">
        <v>0</v>
      </c>
      <c r="I524" s="25">
        <v>0</v>
      </c>
      <c r="J524" s="25">
        <v>0</v>
      </c>
      <c r="K524" s="25">
        <v>0</v>
      </c>
      <c r="L524" s="25">
        <v>0</v>
      </c>
      <c r="M524" s="25">
        <v>0</v>
      </c>
      <c r="N524" s="25">
        <v>0</v>
      </c>
      <c r="O524" s="25">
        <v>0</v>
      </c>
      <c r="P524" s="111">
        <v>0</v>
      </c>
    </row>
    <row r="525" spans="1:16" s="2" customFormat="1">
      <c r="A525" s="26">
        <v>314440</v>
      </c>
      <c r="B525" s="27">
        <v>444</v>
      </c>
      <c r="C525" s="28" t="s">
        <v>744</v>
      </c>
      <c r="D525" s="29">
        <v>0</v>
      </c>
      <c r="E525" s="29">
        <v>0</v>
      </c>
      <c r="F525" s="29">
        <v>0</v>
      </c>
      <c r="G525" s="29">
        <v>0</v>
      </c>
      <c r="H525" s="29">
        <v>0</v>
      </c>
      <c r="I525" s="29">
        <v>0</v>
      </c>
      <c r="J525" s="29">
        <v>0</v>
      </c>
      <c r="K525" s="29">
        <v>0</v>
      </c>
      <c r="L525" s="29">
        <v>0</v>
      </c>
      <c r="M525" s="29">
        <v>0</v>
      </c>
      <c r="N525" s="29">
        <v>0</v>
      </c>
      <c r="O525" s="29">
        <v>0</v>
      </c>
      <c r="P525" s="112">
        <v>0</v>
      </c>
    </row>
    <row r="526" spans="1:16" s="2" customFormat="1">
      <c r="A526" s="22">
        <v>314450</v>
      </c>
      <c r="B526" s="23">
        <v>445</v>
      </c>
      <c r="C526" s="24" t="s">
        <v>318</v>
      </c>
      <c r="D526" s="25">
        <v>0</v>
      </c>
      <c r="E526" s="25">
        <v>0</v>
      </c>
      <c r="F526" s="25">
        <v>0</v>
      </c>
      <c r="G526" s="25">
        <v>0</v>
      </c>
      <c r="H526" s="25">
        <v>0</v>
      </c>
      <c r="I526" s="25">
        <v>0</v>
      </c>
      <c r="J526" s="25">
        <v>0</v>
      </c>
      <c r="K526" s="25">
        <v>0</v>
      </c>
      <c r="L526" s="25">
        <v>0</v>
      </c>
      <c r="M526" s="25">
        <v>0</v>
      </c>
      <c r="N526" s="25">
        <v>0</v>
      </c>
      <c r="O526" s="25">
        <v>0</v>
      </c>
      <c r="P526" s="111">
        <v>0</v>
      </c>
    </row>
    <row r="527" spans="1:16" s="2" customFormat="1">
      <c r="A527" s="26">
        <v>314460</v>
      </c>
      <c r="B527" s="27">
        <v>446</v>
      </c>
      <c r="C527" s="28" t="s">
        <v>319</v>
      </c>
      <c r="D527" s="29">
        <v>0</v>
      </c>
      <c r="E527" s="29">
        <v>0</v>
      </c>
      <c r="F527" s="29">
        <v>0</v>
      </c>
      <c r="G527" s="29">
        <v>0</v>
      </c>
      <c r="H527" s="29">
        <v>0</v>
      </c>
      <c r="I527" s="29">
        <v>0</v>
      </c>
      <c r="J527" s="29">
        <v>0</v>
      </c>
      <c r="K527" s="29">
        <v>0</v>
      </c>
      <c r="L527" s="29">
        <v>0</v>
      </c>
      <c r="M527" s="29">
        <v>0</v>
      </c>
      <c r="N527" s="29">
        <v>0</v>
      </c>
      <c r="O527" s="29">
        <v>0</v>
      </c>
      <c r="P527" s="112">
        <v>0</v>
      </c>
    </row>
    <row r="528" spans="1:16" s="2" customFormat="1">
      <c r="A528" s="22">
        <v>314465</v>
      </c>
      <c r="B528" s="23">
        <v>815</v>
      </c>
      <c r="C528" s="24" t="s">
        <v>320</v>
      </c>
      <c r="D528" s="25">
        <v>9675.25</v>
      </c>
      <c r="E528" s="25">
        <v>6783.09096813625</v>
      </c>
      <c r="F528" s="25">
        <v>7832.01</v>
      </c>
      <c r="G528" s="25">
        <v>8987.7099999999991</v>
      </c>
      <c r="H528" s="25">
        <v>9852.4500000000007</v>
      </c>
      <c r="I528" s="25">
        <v>8577.9699999999993</v>
      </c>
      <c r="J528" s="25">
        <v>8421.77</v>
      </c>
      <c r="K528" s="25">
        <v>10746.21</v>
      </c>
      <c r="L528" s="25">
        <v>9107.3700000000008</v>
      </c>
      <c r="M528" s="25">
        <v>10565.34</v>
      </c>
      <c r="N528" s="25">
        <v>8668.9599999999991</v>
      </c>
      <c r="O528" s="25">
        <v>10260.540000000001</v>
      </c>
      <c r="P528" s="111">
        <v>109478.67096813626</v>
      </c>
    </row>
    <row r="529" spans="1:16" s="2" customFormat="1">
      <c r="A529" s="26">
        <v>314467</v>
      </c>
      <c r="B529" s="27">
        <v>816</v>
      </c>
      <c r="C529" s="28" t="s">
        <v>745</v>
      </c>
      <c r="D529" s="29">
        <v>0</v>
      </c>
      <c r="E529" s="29">
        <v>0</v>
      </c>
      <c r="F529" s="29">
        <v>0</v>
      </c>
      <c r="G529" s="29">
        <v>0</v>
      </c>
      <c r="H529" s="29">
        <v>0</v>
      </c>
      <c r="I529" s="29">
        <v>0</v>
      </c>
      <c r="J529" s="29">
        <v>0</v>
      </c>
      <c r="K529" s="29">
        <v>0</v>
      </c>
      <c r="L529" s="29">
        <v>0</v>
      </c>
      <c r="M529" s="29">
        <v>0</v>
      </c>
      <c r="N529" s="29">
        <v>0</v>
      </c>
      <c r="O529" s="29">
        <v>0</v>
      </c>
      <c r="P529" s="112">
        <v>0</v>
      </c>
    </row>
    <row r="530" spans="1:16" s="2" customFormat="1">
      <c r="A530" s="22">
        <v>314470</v>
      </c>
      <c r="B530" s="23">
        <v>447</v>
      </c>
      <c r="C530" s="24" t="s">
        <v>321</v>
      </c>
      <c r="D530" s="25">
        <v>0</v>
      </c>
      <c r="E530" s="25">
        <v>0</v>
      </c>
      <c r="F530" s="25">
        <v>0</v>
      </c>
      <c r="G530" s="25">
        <v>0</v>
      </c>
      <c r="H530" s="25">
        <v>0</v>
      </c>
      <c r="I530" s="25">
        <v>0</v>
      </c>
      <c r="J530" s="25">
        <v>0</v>
      </c>
      <c r="K530" s="25">
        <v>0</v>
      </c>
      <c r="L530" s="25">
        <v>0</v>
      </c>
      <c r="M530" s="25">
        <v>0</v>
      </c>
      <c r="N530" s="25">
        <v>0</v>
      </c>
      <c r="O530" s="25">
        <v>0</v>
      </c>
      <c r="P530" s="111">
        <v>0</v>
      </c>
    </row>
    <row r="531" spans="1:16" s="2" customFormat="1">
      <c r="A531" s="26">
        <v>314480</v>
      </c>
      <c r="B531" s="27">
        <v>448</v>
      </c>
      <c r="C531" s="28" t="s">
        <v>322</v>
      </c>
      <c r="D531" s="29">
        <v>0</v>
      </c>
      <c r="E531" s="29">
        <v>0</v>
      </c>
      <c r="F531" s="29">
        <v>0</v>
      </c>
      <c r="G531" s="29">
        <v>0</v>
      </c>
      <c r="H531" s="29">
        <v>0</v>
      </c>
      <c r="I531" s="29">
        <v>0</v>
      </c>
      <c r="J531" s="29">
        <v>0</v>
      </c>
      <c r="K531" s="29">
        <v>0</v>
      </c>
      <c r="L531" s="29">
        <v>0</v>
      </c>
      <c r="M531" s="29">
        <v>0</v>
      </c>
      <c r="N531" s="29">
        <v>0</v>
      </c>
      <c r="O531" s="29">
        <v>0</v>
      </c>
      <c r="P531" s="112">
        <v>0</v>
      </c>
    </row>
    <row r="532" spans="1:16" s="2" customFormat="1">
      <c r="A532" s="22">
        <v>314490</v>
      </c>
      <c r="B532" s="23">
        <v>449</v>
      </c>
      <c r="C532" s="24" t="s">
        <v>746</v>
      </c>
      <c r="D532" s="25">
        <v>0</v>
      </c>
      <c r="E532" s="25">
        <v>0</v>
      </c>
      <c r="F532" s="25">
        <v>0</v>
      </c>
      <c r="G532" s="25">
        <v>0</v>
      </c>
      <c r="H532" s="25">
        <v>0</v>
      </c>
      <c r="I532" s="25">
        <v>0</v>
      </c>
      <c r="J532" s="25">
        <v>0</v>
      </c>
      <c r="K532" s="25">
        <v>0</v>
      </c>
      <c r="L532" s="25">
        <v>0</v>
      </c>
      <c r="M532" s="25">
        <v>0</v>
      </c>
      <c r="N532" s="25">
        <v>0</v>
      </c>
      <c r="O532" s="25">
        <v>0</v>
      </c>
      <c r="P532" s="111">
        <v>0</v>
      </c>
    </row>
    <row r="533" spans="1:16" s="2" customFormat="1">
      <c r="A533" s="26">
        <v>314500</v>
      </c>
      <c r="B533" s="27">
        <v>450</v>
      </c>
      <c r="C533" s="28" t="s">
        <v>323</v>
      </c>
      <c r="D533" s="29">
        <v>0</v>
      </c>
      <c r="E533" s="29">
        <v>0</v>
      </c>
      <c r="F533" s="29">
        <v>0</v>
      </c>
      <c r="G533" s="29">
        <v>0</v>
      </c>
      <c r="H533" s="29">
        <v>0</v>
      </c>
      <c r="I533" s="29">
        <v>0</v>
      </c>
      <c r="J533" s="29">
        <v>0</v>
      </c>
      <c r="K533" s="29">
        <v>0</v>
      </c>
      <c r="L533" s="29">
        <v>0</v>
      </c>
      <c r="M533" s="29">
        <v>0</v>
      </c>
      <c r="N533" s="29">
        <v>0</v>
      </c>
      <c r="O533" s="29">
        <v>0</v>
      </c>
      <c r="P533" s="112">
        <v>0</v>
      </c>
    </row>
    <row r="534" spans="1:16" s="2" customFormat="1">
      <c r="A534" s="22">
        <v>314505</v>
      </c>
      <c r="B534" s="23">
        <v>817</v>
      </c>
      <c r="C534" s="24" t="s">
        <v>324</v>
      </c>
      <c r="D534" s="25">
        <v>14438.82</v>
      </c>
      <c r="E534" s="25">
        <v>10102.6156320382</v>
      </c>
      <c r="F534" s="25">
        <v>11693.3</v>
      </c>
      <c r="G534" s="25">
        <v>13419.74</v>
      </c>
      <c r="H534" s="25">
        <v>14711.13</v>
      </c>
      <c r="I534" s="25">
        <v>12808.14</v>
      </c>
      <c r="J534" s="25">
        <v>12566.92</v>
      </c>
      <c r="K534" s="25">
        <v>16033.93</v>
      </c>
      <c r="L534" s="25">
        <v>13588.69</v>
      </c>
      <c r="M534" s="25">
        <v>15764.06</v>
      </c>
      <c r="N534" s="25">
        <v>12934.56</v>
      </c>
      <c r="O534" s="25">
        <v>15309.27</v>
      </c>
      <c r="P534" s="111">
        <v>163371.17563203818</v>
      </c>
    </row>
    <row r="535" spans="1:16" s="2" customFormat="1">
      <c r="A535" s="26">
        <v>314510</v>
      </c>
      <c r="B535" s="27">
        <v>451</v>
      </c>
      <c r="C535" s="28" t="s">
        <v>325</v>
      </c>
      <c r="D535" s="29">
        <v>0</v>
      </c>
      <c r="E535" s="29">
        <v>0</v>
      </c>
      <c r="F535" s="29">
        <v>0</v>
      </c>
      <c r="G535" s="29">
        <v>0</v>
      </c>
      <c r="H535" s="29">
        <v>0</v>
      </c>
      <c r="I535" s="29">
        <v>0</v>
      </c>
      <c r="J535" s="29">
        <v>0</v>
      </c>
      <c r="K535" s="29">
        <v>0</v>
      </c>
      <c r="L535" s="29">
        <v>0</v>
      </c>
      <c r="M535" s="29">
        <v>0</v>
      </c>
      <c r="N535" s="29">
        <v>0</v>
      </c>
      <c r="O535" s="29">
        <v>0</v>
      </c>
      <c r="P535" s="112">
        <v>0</v>
      </c>
    </row>
    <row r="536" spans="1:16" s="2" customFormat="1">
      <c r="A536" s="22">
        <v>314520</v>
      </c>
      <c r="B536" s="23">
        <v>452</v>
      </c>
      <c r="C536" s="24" t="s">
        <v>326</v>
      </c>
      <c r="D536" s="25">
        <v>0</v>
      </c>
      <c r="E536" s="25">
        <v>0</v>
      </c>
      <c r="F536" s="25">
        <v>0</v>
      </c>
      <c r="G536" s="25">
        <v>0</v>
      </c>
      <c r="H536" s="25">
        <v>0</v>
      </c>
      <c r="I536" s="25">
        <v>0</v>
      </c>
      <c r="J536" s="25">
        <v>0</v>
      </c>
      <c r="K536" s="25">
        <v>0</v>
      </c>
      <c r="L536" s="25">
        <v>0</v>
      </c>
      <c r="M536" s="25">
        <v>0</v>
      </c>
      <c r="N536" s="25">
        <v>0</v>
      </c>
      <c r="O536" s="25">
        <v>0</v>
      </c>
      <c r="P536" s="111">
        <v>0</v>
      </c>
    </row>
    <row r="537" spans="1:16" s="2" customFormat="1">
      <c r="A537" s="26">
        <v>314530</v>
      </c>
      <c r="B537" s="27">
        <v>453</v>
      </c>
      <c r="C537" s="28" t="s">
        <v>327</v>
      </c>
      <c r="D537" s="29">
        <v>2788.13</v>
      </c>
      <c r="E537" s="29">
        <v>1946.52529999329</v>
      </c>
      <c r="F537" s="29">
        <v>2257.9699999999998</v>
      </c>
      <c r="G537" s="29">
        <v>2591.34</v>
      </c>
      <c r="H537" s="29">
        <v>2840.71</v>
      </c>
      <c r="I537" s="29">
        <v>2473.2399999999998</v>
      </c>
      <c r="J537" s="29">
        <v>2428.21</v>
      </c>
      <c r="K537" s="29">
        <v>3098.4</v>
      </c>
      <c r="L537" s="29">
        <v>2625.88</v>
      </c>
      <c r="M537" s="29">
        <v>3046.25</v>
      </c>
      <c r="N537" s="29">
        <v>2499.48</v>
      </c>
      <c r="O537" s="29">
        <v>2958.37</v>
      </c>
      <c r="P537" s="112">
        <v>31554.505299993292</v>
      </c>
    </row>
    <row r="538" spans="1:16" s="2" customFormat="1">
      <c r="A538" s="22">
        <v>314535</v>
      </c>
      <c r="B538" s="23">
        <v>818</v>
      </c>
      <c r="C538" s="24" t="s">
        <v>485</v>
      </c>
      <c r="D538" s="25">
        <v>0</v>
      </c>
      <c r="E538" s="25">
        <v>0</v>
      </c>
      <c r="F538" s="25">
        <v>0</v>
      </c>
      <c r="G538" s="25">
        <v>0</v>
      </c>
      <c r="H538" s="25">
        <v>0</v>
      </c>
      <c r="I538" s="25">
        <v>0</v>
      </c>
      <c r="J538" s="25">
        <v>0</v>
      </c>
      <c r="K538" s="25">
        <v>0</v>
      </c>
      <c r="L538" s="25">
        <v>0</v>
      </c>
      <c r="M538" s="25">
        <v>0</v>
      </c>
      <c r="N538" s="25">
        <v>0</v>
      </c>
      <c r="O538" s="25">
        <v>0</v>
      </c>
      <c r="P538" s="111">
        <v>0</v>
      </c>
    </row>
    <row r="539" spans="1:16" s="2" customFormat="1">
      <c r="A539" s="26">
        <v>314537</v>
      </c>
      <c r="B539" s="27">
        <v>819</v>
      </c>
      <c r="C539" s="28" t="s">
        <v>328</v>
      </c>
      <c r="D539" s="29">
        <v>871.51</v>
      </c>
      <c r="E539" s="29">
        <v>611.97757351483597</v>
      </c>
      <c r="F539" s="29">
        <v>705.79</v>
      </c>
      <c r="G539" s="29">
        <v>810</v>
      </c>
      <c r="H539" s="29">
        <v>887.94</v>
      </c>
      <c r="I539" s="29">
        <v>773.08</v>
      </c>
      <c r="J539" s="29">
        <v>759</v>
      </c>
      <c r="K539" s="29">
        <v>968.49</v>
      </c>
      <c r="L539" s="29">
        <v>820.79</v>
      </c>
      <c r="M539" s="29">
        <v>952.19</v>
      </c>
      <c r="N539" s="29">
        <v>781.28</v>
      </c>
      <c r="O539" s="29">
        <v>924.72</v>
      </c>
      <c r="P539" s="112">
        <v>9866.7675735148368</v>
      </c>
    </row>
    <row r="540" spans="1:16" s="2" customFormat="1">
      <c r="A540" s="22">
        <v>314540</v>
      </c>
      <c r="B540" s="23">
        <v>454</v>
      </c>
      <c r="C540" s="24" t="s">
        <v>329</v>
      </c>
      <c r="D540" s="25">
        <v>0</v>
      </c>
      <c r="E540" s="25">
        <v>0</v>
      </c>
      <c r="F540" s="25">
        <v>0</v>
      </c>
      <c r="G540" s="25">
        <v>0</v>
      </c>
      <c r="H540" s="25">
        <v>0</v>
      </c>
      <c r="I540" s="25">
        <v>0</v>
      </c>
      <c r="J540" s="25">
        <v>0</v>
      </c>
      <c r="K540" s="25">
        <v>0</v>
      </c>
      <c r="L540" s="25">
        <v>0</v>
      </c>
      <c r="M540" s="25">
        <v>0</v>
      </c>
      <c r="N540" s="25">
        <v>0</v>
      </c>
      <c r="O540" s="25">
        <v>0</v>
      </c>
      <c r="P540" s="111">
        <v>0</v>
      </c>
    </row>
    <row r="541" spans="1:16" s="2" customFormat="1">
      <c r="A541" s="26">
        <v>314545</v>
      </c>
      <c r="B541" s="27">
        <v>820</v>
      </c>
      <c r="C541" s="28" t="s">
        <v>747</v>
      </c>
      <c r="D541" s="29">
        <v>0</v>
      </c>
      <c r="E541" s="29">
        <v>0</v>
      </c>
      <c r="F541" s="29">
        <v>0</v>
      </c>
      <c r="G541" s="29">
        <v>0</v>
      </c>
      <c r="H541" s="29">
        <v>0</v>
      </c>
      <c r="I541" s="29">
        <v>0</v>
      </c>
      <c r="J541" s="29">
        <v>0</v>
      </c>
      <c r="K541" s="29">
        <v>0</v>
      </c>
      <c r="L541" s="29">
        <v>0</v>
      </c>
      <c r="M541" s="29">
        <v>0</v>
      </c>
      <c r="N541" s="29">
        <v>0</v>
      </c>
      <c r="O541" s="29">
        <v>0</v>
      </c>
      <c r="P541" s="112">
        <v>0</v>
      </c>
    </row>
    <row r="542" spans="1:16" s="2" customFormat="1">
      <c r="A542" s="22">
        <v>314550</v>
      </c>
      <c r="B542" s="23">
        <v>455</v>
      </c>
      <c r="C542" s="24" t="s">
        <v>748</v>
      </c>
      <c r="D542" s="25">
        <v>0</v>
      </c>
      <c r="E542" s="25">
        <v>0</v>
      </c>
      <c r="F542" s="25">
        <v>0</v>
      </c>
      <c r="G542" s="25">
        <v>0</v>
      </c>
      <c r="H542" s="25">
        <v>0</v>
      </c>
      <c r="I542" s="25">
        <v>0</v>
      </c>
      <c r="J542" s="25">
        <v>0</v>
      </c>
      <c r="K542" s="25">
        <v>0</v>
      </c>
      <c r="L542" s="25">
        <v>0</v>
      </c>
      <c r="M542" s="25">
        <v>0</v>
      </c>
      <c r="N542" s="25">
        <v>0</v>
      </c>
      <c r="O542" s="25">
        <v>0</v>
      </c>
      <c r="P542" s="111">
        <v>0</v>
      </c>
    </row>
    <row r="543" spans="1:16" s="2" customFormat="1">
      <c r="A543" s="26">
        <v>314560</v>
      </c>
      <c r="B543" s="27">
        <v>456</v>
      </c>
      <c r="C543" s="28" t="s">
        <v>330</v>
      </c>
      <c r="D543" s="29">
        <v>0</v>
      </c>
      <c r="E543" s="29">
        <v>0</v>
      </c>
      <c r="F543" s="29">
        <v>0</v>
      </c>
      <c r="G543" s="29">
        <v>0</v>
      </c>
      <c r="H543" s="29">
        <v>0</v>
      </c>
      <c r="I543" s="29">
        <v>0</v>
      </c>
      <c r="J543" s="29">
        <v>0</v>
      </c>
      <c r="K543" s="29">
        <v>0</v>
      </c>
      <c r="L543" s="29">
        <v>0</v>
      </c>
      <c r="M543" s="29">
        <v>0</v>
      </c>
      <c r="N543" s="29">
        <v>0</v>
      </c>
      <c r="O543" s="29">
        <v>0</v>
      </c>
      <c r="P543" s="112">
        <v>0</v>
      </c>
    </row>
    <row r="544" spans="1:16" s="2" customFormat="1">
      <c r="A544" s="22">
        <v>314570</v>
      </c>
      <c r="B544" s="23">
        <v>457</v>
      </c>
      <c r="C544" s="24" t="s">
        <v>331</v>
      </c>
      <c r="D544" s="25">
        <v>0</v>
      </c>
      <c r="E544" s="25">
        <v>0</v>
      </c>
      <c r="F544" s="25">
        <v>0</v>
      </c>
      <c r="G544" s="25">
        <v>0</v>
      </c>
      <c r="H544" s="25">
        <v>0</v>
      </c>
      <c r="I544" s="25">
        <v>0</v>
      </c>
      <c r="J544" s="25">
        <v>0</v>
      </c>
      <c r="K544" s="25">
        <v>0</v>
      </c>
      <c r="L544" s="25">
        <v>0</v>
      </c>
      <c r="M544" s="25">
        <v>0</v>
      </c>
      <c r="N544" s="25">
        <v>0</v>
      </c>
      <c r="O544" s="25">
        <v>0</v>
      </c>
      <c r="P544" s="111">
        <v>0</v>
      </c>
    </row>
    <row r="545" spans="1:16" s="2" customFormat="1">
      <c r="A545" s="26">
        <v>314580</v>
      </c>
      <c r="B545" s="27">
        <v>458</v>
      </c>
      <c r="C545" s="28" t="s">
        <v>749</v>
      </c>
      <c r="D545" s="29">
        <v>0</v>
      </c>
      <c r="E545" s="29">
        <v>0</v>
      </c>
      <c r="F545" s="29">
        <v>0</v>
      </c>
      <c r="G545" s="29">
        <v>0</v>
      </c>
      <c r="H545" s="29">
        <v>0</v>
      </c>
      <c r="I545" s="29">
        <v>0</v>
      </c>
      <c r="J545" s="29">
        <v>0</v>
      </c>
      <c r="K545" s="29">
        <v>0</v>
      </c>
      <c r="L545" s="29">
        <v>0</v>
      </c>
      <c r="M545" s="29">
        <v>0</v>
      </c>
      <c r="N545" s="29">
        <v>0</v>
      </c>
      <c r="O545" s="29">
        <v>0</v>
      </c>
      <c r="P545" s="112">
        <v>0</v>
      </c>
    </row>
    <row r="546" spans="1:16" s="2" customFormat="1">
      <c r="A546" s="22">
        <v>314585</v>
      </c>
      <c r="B546" s="23">
        <v>821</v>
      </c>
      <c r="C546" s="24" t="s">
        <v>750</v>
      </c>
      <c r="D546" s="25">
        <v>0</v>
      </c>
      <c r="E546" s="25">
        <v>0</v>
      </c>
      <c r="F546" s="25">
        <v>0</v>
      </c>
      <c r="G546" s="25">
        <v>0</v>
      </c>
      <c r="H546" s="25">
        <v>0</v>
      </c>
      <c r="I546" s="25">
        <v>0</v>
      </c>
      <c r="J546" s="25">
        <v>0</v>
      </c>
      <c r="K546" s="25">
        <v>0</v>
      </c>
      <c r="L546" s="25">
        <v>0</v>
      </c>
      <c r="M546" s="25">
        <v>0</v>
      </c>
      <c r="N546" s="25">
        <v>0</v>
      </c>
      <c r="O546" s="25">
        <v>0</v>
      </c>
      <c r="P546" s="111">
        <v>0</v>
      </c>
    </row>
    <row r="547" spans="1:16" s="2" customFormat="1">
      <c r="A547" s="26">
        <v>314587</v>
      </c>
      <c r="B547" s="27">
        <v>822</v>
      </c>
      <c r="C547" s="28" t="s">
        <v>751</v>
      </c>
      <c r="D547" s="29">
        <v>0</v>
      </c>
      <c r="E547" s="29">
        <v>0</v>
      </c>
      <c r="F547" s="29">
        <v>0</v>
      </c>
      <c r="G547" s="29">
        <v>0</v>
      </c>
      <c r="H547" s="29">
        <v>0</v>
      </c>
      <c r="I547" s="29">
        <v>0</v>
      </c>
      <c r="J547" s="29">
        <v>0</v>
      </c>
      <c r="K547" s="29">
        <v>0</v>
      </c>
      <c r="L547" s="29">
        <v>0</v>
      </c>
      <c r="M547" s="29">
        <v>0</v>
      </c>
      <c r="N547" s="29">
        <v>0</v>
      </c>
      <c r="O547" s="29">
        <v>0</v>
      </c>
      <c r="P547" s="112">
        <v>0</v>
      </c>
    </row>
    <row r="548" spans="1:16" s="2" customFormat="1">
      <c r="A548" s="22">
        <v>314590</v>
      </c>
      <c r="B548" s="23">
        <v>459</v>
      </c>
      <c r="C548" s="24" t="s">
        <v>332</v>
      </c>
      <c r="D548" s="25">
        <v>0</v>
      </c>
      <c r="E548" s="25">
        <v>0</v>
      </c>
      <c r="F548" s="25">
        <v>0</v>
      </c>
      <c r="G548" s="25">
        <v>0</v>
      </c>
      <c r="H548" s="25">
        <v>0</v>
      </c>
      <c r="I548" s="25">
        <v>0</v>
      </c>
      <c r="J548" s="25">
        <v>0</v>
      </c>
      <c r="K548" s="25">
        <v>0</v>
      </c>
      <c r="L548" s="25">
        <v>0</v>
      </c>
      <c r="M548" s="25">
        <v>0</v>
      </c>
      <c r="N548" s="25">
        <v>0</v>
      </c>
      <c r="O548" s="25">
        <v>0</v>
      </c>
      <c r="P548" s="111">
        <v>0</v>
      </c>
    </row>
    <row r="549" spans="1:16" s="2" customFormat="1">
      <c r="A549" s="26">
        <v>314600</v>
      </c>
      <c r="B549" s="27">
        <v>460</v>
      </c>
      <c r="C549" s="28" t="s">
        <v>333</v>
      </c>
      <c r="D549" s="29">
        <v>0</v>
      </c>
      <c r="E549" s="29">
        <v>0</v>
      </c>
      <c r="F549" s="29">
        <v>0</v>
      </c>
      <c r="G549" s="29">
        <v>0</v>
      </c>
      <c r="H549" s="29">
        <v>0</v>
      </c>
      <c r="I549" s="29">
        <v>0</v>
      </c>
      <c r="J549" s="29">
        <v>0</v>
      </c>
      <c r="K549" s="29">
        <v>0</v>
      </c>
      <c r="L549" s="29">
        <v>0</v>
      </c>
      <c r="M549" s="29">
        <v>0</v>
      </c>
      <c r="N549" s="29">
        <v>0</v>
      </c>
      <c r="O549" s="29">
        <v>0</v>
      </c>
      <c r="P549" s="112">
        <v>0</v>
      </c>
    </row>
    <row r="550" spans="1:16" s="2" customFormat="1">
      <c r="A550" s="22">
        <v>314610</v>
      </c>
      <c r="B550" s="23">
        <v>461</v>
      </c>
      <c r="C550" s="24" t="s">
        <v>334</v>
      </c>
      <c r="D550" s="25">
        <v>0</v>
      </c>
      <c r="E550" s="25">
        <v>0</v>
      </c>
      <c r="F550" s="25">
        <v>0</v>
      </c>
      <c r="G550" s="25">
        <v>0</v>
      </c>
      <c r="H550" s="25">
        <v>0</v>
      </c>
      <c r="I550" s="25">
        <v>0</v>
      </c>
      <c r="J550" s="25">
        <v>0</v>
      </c>
      <c r="K550" s="25">
        <v>0</v>
      </c>
      <c r="L550" s="25">
        <v>0</v>
      </c>
      <c r="M550" s="25">
        <v>0</v>
      </c>
      <c r="N550" s="25">
        <v>0</v>
      </c>
      <c r="O550" s="25">
        <v>0</v>
      </c>
      <c r="P550" s="111">
        <v>0</v>
      </c>
    </row>
    <row r="551" spans="1:16" s="2" customFormat="1">
      <c r="A551" s="26">
        <v>314620</v>
      </c>
      <c r="B551" s="27">
        <v>462</v>
      </c>
      <c r="C551" s="28" t="s">
        <v>486</v>
      </c>
      <c r="D551" s="29">
        <v>0</v>
      </c>
      <c r="E551" s="29">
        <v>0</v>
      </c>
      <c r="F551" s="29">
        <v>0</v>
      </c>
      <c r="G551" s="29">
        <v>0</v>
      </c>
      <c r="H551" s="29">
        <v>0</v>
      </c>
      <c r="I551" s="29">
        <v>0</v>
      </c>
      <c r="J551" s="29">
        <v>0</v>
      </c>
      <c r="K551" s="29">
        <v>0</v>
      </c>
      <c r="L551" s="29">
        <v>0</v>
      </c>
      <c r="M551" s="29">
        <v>0</v>
      </c>
      <c r="N551" s="29">
        <v>0</v>
      </c>
      <c r="O551" s="29">
        <v>0</v>
      </c>
      <c r="P551" s="112">
        <v>0</v>
      </c>
    </row>
    <row r="552" spans="1:16" s="2" customFormat="1">
      <c r="A552" s="22">
        <v>314625</v>
      </c>
      <c r="B552" s="23">
        <v>823</v>
      </c>
      <c r="C552" s="24" t="s">
        <v>335</v>
      </c>
      <c r="D552" s="25">
        <v>3.14</v>
      </c>
      <c r="E552" s="25">
        <v>2.199736820824</v>
      </c>
      <c r="F552" s="25">
        <v>2.54</v>
      </c>
      <c r="G552" s="25">
        <v>2.91</v>
      </c>
      <c r="H552" s="25">
        <v>3.2</v>
      </c>
      <c r="I552" s="25">
        <v>2.78</v>
      </c>
      <c r="J552" s="25">
        <v>2.73</v>
      </c>
      <c r="K552" s="25">
        <v>3.48</v>
      </c>
      <c r="L552" s="25">
        <v>2.95</v>
      </c>
      <c r="M552" s="25">
        <v>3.43</v>
      </c>
      <c r="N552" s="25">
        <v>2.81</v>
      </c>
      <c r="O552" s="25">
        <v>3.33</v>
      </c>
      <c r="P552" s="111">
        <v>35.499736820823998</v>
      </c>
    </row>
    <row r="553" spans="1:16" s="2" customFormat="1">
      <c r="A553" s="26">
        <v>314630</v>
      </c>
      <c r="B553" s="27">
        <v>463</v>
      </c>
      <c r="C553" s="28" t="s">
        <v>752</v>
      </c>
      <c r="D553" s="29">
        <v>5511.12</v>
      </c>
      <c r="E553" s="29">
        <v>3850.6770838727798</v>
      </c>
      <c r="F553" s="29">
        <v>4463.18</v>
      </c>
      <c r="G553" s="29">
        <v>5122.1400000000003</v>
      </c>
      <c r="H553" s="29">
        <v>5615.05</v>
      </c>
      <c r="I553" s="29">
        <v>4888.71</v>
      </c>
      <c r="J553" s="29">
        <v>4799.6899999999996</v>
      </c>
      <c r="K553" s="29">
        <v>6124.42</v>
      </c>
      <c r="L553" s="29">
        <v>5190.42</v>
      </c>
      <c r="M553" s="29">
        <v>6021.34</v>
      </c>
      <c r="N553" s="29">
        <v>4940.57</v>
      </c>
      <c r="O553" s="29">
        <v>5847.63</v>
      </c>
      <c r="P553" s="112">
        <v>62374.947083872772</v>
      </c>
    </row>
    <row r="554" spans="1:16" s="2" customFormat="1">
      <c r="A554" s="22">
        <v>314640</v>
      </c>
      <c r="B554" s="23">
        <v>464</v>
      </c>
      <c r="C554" s="24" t="s">
        <v>336</v>
      </c>
      <c r="D554" s="25">
        <v>0</v>
      </c>
      <c r="E554" s="25">
        <v>0</v>
      </c>
      <c r="F554" s="25">
        <v>0</v>
      </c>
      <c r="G554" s="25">
        <v>0</v>
      </c>
      <c r="H554" s="25">
        <v>0</v>
      </c>
      <c r="I554" s="25">
        <v>0</v>
      </c>
      <c r="J554" s="25">
        <v>0</v>
      </c>
      <c r="K554" s="25">
        <v>0</v>
      </c>
      <c r="L554" s="25">
        <v>0</v>
      </c>
      <c r="M554" s="25">
        <v>0</v>
      </c>
      <c r="N554" s="25">
        <v>0</v>
      </c>
      <c r="O554" s="25">
        <v>0</v>
      </c>
      <c r="P554" s="111">
        <v>0</v>
      </c>
    </row>
    <row r="555" spans="1:16" s="2" customFormat="1">
      <c r="A555" s="26">
        <v>314650</v>
      </c>
      <c r="B555" s="27">
        <v>465</v>
      </c>
      <c r="C555" s="28" t="s">
        <v>337</v>
      </c>
      <c r="D555" s="29">
        <v>0</v>
      </c>
      <c r="E555" s="29">
        <v>0</v>
      </c>
      <c r="F555" s="29">
        <v>0</v>
      </c>
      <c r="G555" s="29">
        <v>0</v>
      </c>
      <c r="H555" s="29">
        <v>0</v>
      </c>
      <c r="I555" s="29">
        <v>0</v>
      </c>
      <c r="J555" s="29">
        <v>0</v>
      </c>
      <c r="K555" s="29">
        <v>0</v>
      </c>
      <c r="L555" s="29">
        <v>0</v>
      </c>
      <c r="M555" s="29">
        <v>0</v>
      </c>
      <c r="N555" s="29">
        <v>0</v>
      </c>
      <c r="O555" s="29">
        <v>0</v>
      </c>
      <c r="P555" s="112">
        <v>0</v>
      </c>
    </row>
    <row r="556" spans="1:16" s="2" customFormat="1">
      <c r="A556" s="22">
        <v>314655</v>
      </c>
      <c r="B556" s="23">
        <v>824</v>
      </c>
      <c r="C556" s="24" t="s">
        <v>338</v>
      </c>
      <c r="D556" s="25">
        <v>38958.47</v>
      </c>
      <c r="E556" s="25">
        <v>27444.027256849</v>
      </c>
      <c r="F556" s="25">
        <v>31544.2</v>
      </c>
      <c r="G556" s="25">
        <v>36181.03</v>
      </c>
      <c r="H556" s="25">
        <v>39657.94</v>
      </c>
      <c r="I556" s="25">
        <v>34527.919999999998</v>
      </c>
      <c r="J556" s="25">
        <v>33888.639999999999</v>
      </c>
      <c r="K556" s="25">
        <v>43240.05</v>
      </c>
      <c r="L556" s="25">
        <v>36645.760000000002</v>
      </c>
      <c r="M556" s="25">
        <v>42453.09</v>
      </c>
      <c r="N556" s="25">
        <v>34826.07</v>
      </c>
      <c r="O556" s="25">
        <v>41219.949999999997</v>
      </c>
      <c r="P556" s="111">
        <v>440587.14725684898</v>
      </c>
    </row>
    <row r="557" spans="1:16" s="2" customFormat="1">
      <c r="A557" s="26">
        <v>314660</v>
      </c>
      <c r="B557" s="27">
        <v>466</v>
      </c>
      <c r="C557" s="28" t="s">
        <v>339</v>
      </c>
      <c r="D557" s="29">
        <v>0</v>
      </c>
      <c r="E557" s="29">
        <v>0</v>
      </c>
      <c r="F557" s="29">
        <v>0</v>
      </c>
      <c r="G557" s="29">
        <v>0</v>
      </c>
      <c r="H557" s="29">
        <v>0</v>
      </c>
      <c r="I557" s="29">
        <v>0</v>
      </c>
      <c r="J557" s="29">
        <v>0</v>
      </c>
      <c r="K557" s="29">
        <v>0</v>
      </c>
      <c r="L557" s="29">
        <v>0</v>
      </c>
      <c r="M557" s="29">
        <v>0</v>
      </c>
      <c r="N557" s="29">
        <v>0</v>
      </c>
      <c r="O557" s="29">
        <v>0</v>
      </c>
      <c r="P557" s="112">
        <v>0</v>
      </c>
    </row>
    <row r="558" spans="1:16" s="2" customFormat="1">
      <c r="A558" s="22">
        <v>314670</v>
      </c>
      <c r="B558" s="23">
        <v>467</v>
      </c>
      <c r="C558" s="24" t="s">
        <v>340</v>
      </c>
      <c r="D558" s="25">
        <v>0</v>
      </c>
      <c r="E558" s="25">
        <v>0</v>
      </c>
      <c r="F558" s="25">
        <v>0</v>
      </c>
      <c r="G558" s="25">
        <v>0</v>
      </c>
      <c r="H558" s="25">
        <v>0</v>
      </c>
      <c r="I558" s="25">
        <v>0</v>
      </c>
      <c r="J558" s="25">
        <v>0</v>
      </c>
      <c r="K558" s="25">
        <v>0</v>
      </c>
      <c r="L558" s="25">
        <v>0</v>
      </c>
      <c r="M558" s="25">
        <v>0</v>
      </c>
      <c r="N558" s="25">
        <v>0</v>
      </c>
      <c r="O558" s="25">
        <v>0</v>
      </c>
      <c r="P558" s="111">
        <v>0</v>
      </c>
    </row>
    <row r="559" spans="1:16" s="2" customFormat="1">
      <c r="A559" s="26">
        <v>314675</v>
      </c>
      <c r="B559" s="27">
        <v>750</v>
      </c>
      <c r="C559" s="28" t="s">
        <v>753</v>
      </c>
      <c r="D559" s="29">
        <v>0</v>
      </c>
      <c r="E559" s="29">
        <v>0</v>
      </c>
      <c r="F559" s="29">
        <v>0</v>
      </c>
      <c r="G559" s="29">
        <v>0</v>
      </c>
      <c r="H559" s="29">
        <v>0</v>
      </c>
      <c r="I559" s="29">
        <v>0</v>
      </c>
      <c r="J559" s="29">
        <v>0</v>
      </c>
      <c r="K559" s="29">
        <v>0</v>
      </c>
      <c r="L559" s="29">
        <v>0</v>
      </c>
      <c r="M559" s="29">
        <v>0</v>
      </c>
      <c r="N559" s="29">
        <v>0</v>
      </c>
      <c r="O559" s="29">
        <v>0</v>
      </c>
      <c r="P559" s="112">
        <v>0</v>
      </c>
    </row>
    <row r="560" spans="1:16" s="2" customFormat="1">
      <c r="A560" s="22">
        <v>314690</v>
      </c>
      <c r="B560" s="23">
        <v>469</v>
      </c>
      <c r="C560" s="24" t="s">
        <v>341</v>
      </c>
      <c r="D560" s="25">
        <v>0</v>
      </c>
      <c r="E560" s="25">
        <v>0</v>
      </c>
      <c r="F560" s="25">
        <v>0</v>
      </c>
      <c r="G560" s="25">
        <v>0</v>
      </c>
      <c r="H560" s="25">
        <v>0</v>
      </c>
      <c r="I560" s="25">
        <v>0</v>
      </c>
      <c r="J560" s="25">
        <v>0</v>
      </c>
      <c r="K560" s="25">
        <v>0</v>
      </c>
      <c r="L560" s="25">
        <v>0</v>
      </c>
      <c r="M560" s="25">
        <v>0</v>
      </c>
      <c r="N560" s="25">
        <v>0</v>
      </c>
      <c r="O560" s="25">
        <v>0</v>
      </c>
      <c r="P560" s="111">
        <v>0</v>
      </c>
    </row>
    <row r="561" spans="1:16" s="2" customFormat="1">
      <c r="A561" s="26">
        <v>314700</v>
      </c>
      <c r="B561" s="27">
        <v>470</v>
      </c>
      <c r="C561" s="28" t="s">
        <v>342</v>
      </c>
      <c r="D561" s="29">
        <v>0</v>
      </c>
      <c r="E561" s="29">
        <v>0</v>
      </c>
      <c r="F561" s="29">
        <v>0</v>
      </c>
      <c r="G561" s="29">
        <v>0</v>
      </c>
      <c r="H561" s="29">
        <v>0</v>
      </c>
      <c r="I561" s="29">
        <v>0</v>
      </c>
      <c r="J561" s="29">
        <v>0</v>
      </c>
      <c r="K561" s="29">
        <v>0</v>
      </c>
      <c r="L561" s="29">
        <v>0</v>
      </c>
      <c r="M561" s="29">
        <v>0</v>
      </c>
      <c r="N561" s="29">
        <v>0</v>
      </c>
      <c r="O561" s="29">
        <v>0</v>
      </c>
      <c r="P561" s="112">
        <v>0</v>
      </c>
    </row>
    <row r="562" spans="1:16" s="2" customFormat="1">
      <c r="A562" s="22">
        <v>314710</v>
      </c>
      <c r="B562" s="23">
        <v>471</v>
      </c>
      <c r="C562" s="24" t="s">
        <v>754</v>
      </c>
      <c r="D562" s="25">
        <v>0</v>
      </c>
      <c r="E562" s="25">
        <v>0</v>
      </c>
      <c r="F562" s="25">
        <v>0</v>
      </c>
      <c r="G562" s="25">
        <v>0</v>
      </c>
      <c r="H562" s="25">
        <v>0</v>
      </c>
      <c r="I562" s="25">
        <v>0</v>
      </c>
      <c r="J562" s="25">
        <v>0</v>
      </c>
      <c r="K562" s="25">
        <v>0</v>
      </c>
      <c r="L562" s="25">
        <v>0</v>
      </c>
      <c r="M562" s="25">
        <v>0</v>
      </c>
      <c r="N562" s="25">
        <v>0</v>
      </c>
      <c r="O562" s="25">
        <v>0</v>
      </c>
      <c r="P562" s="111">
        <v>0</v>
      </c>
    </row>
    <row r="563" spans="1:16" s="2" customFormat="1">
      <c r="A563" s="26">
        <v>314720</v>
      </c>
      <c r="B563" s="27">
        <v>472</v>
      </c>
      <c r="C563" s="28" t="s">
        <v>755</v>
      </c>
      <c r="D563" s="29">
        <v>0</v>
      </c>
      <c r="E563" s="29">
        <v>0</v>
      </c>
      <c r="F563" s="29">
        <v>0</v>
      </c>
      <c r="G563" s="29">
        <v>0</v>
      </c>
      <c r="H563" s="29">
        <v>0</v>
      </c>
      <c r="I563" s="29">
        <v>0</v>
      </c>
      <c r="J563" s="29">
        <v>0</v>
      </c>
      <c r="K563" s="29">
        <v>0</v>
      </c>
      <c r="L563" s="29">
        <v>0</v>
      </c>
      <c r="M563" s="29">
        <v>0</v>
      </c>
      <c r="N563" s="29">
        <v>0</v>
      </c>
      <c r="O563" s="29">
        <v>0</v>
      </c>
      <c r="P563" s="112">
        <v>0</v>
      </c>
    </row>
    <row r="564" spans="1:16" s="2" customFormat="1">
      <c r="A564" s="22">
        <v>314730</v>
      </c>
      <c r="B564" s="23">
        <v>473</v>
      </c>
      <c r="C564" s="24" t="s">
        <v>756</v>
      </c>
      <c r="D564" s="25">
        <v>0</v>
      </c>
      <c r="E564" s="25">
        <v>0</v>
      </c>
      <c r="F564" s="25">
        <v>0</v>
      </c>
      <c r="G564" s="25">
        <v>0</v>
      </c>
      <c r="H564" s="25">
        <v>0</v>
      </c>
      <c r="I564" s="25">
        <v>0</v>
      </c>
      <c r="J564" s="25">
        <v>0</v>
      </c>
      <c r="K564" s="25">
        <v>0</v>
      </c>
      <c r="L564" s="25">
        <v>0</v>
      </c>
      <c r="M564" s="25">
        <v>0</v>
      </c>
      <c r="N564" s="25">
        <v>0</v>
      </c>
      <c r="O564" s="25">
        <v>0</v>
      </c>
      <c r="P564" s="111">
        <v>0</v>
      </c>
    </row>
    <row r="565" spans="1:16" s="2" customFormat="1">
      <c r="A565" s="26">
        <v>314740</v>
      </c>
      <c r="B565" s="27">
        <v>474</v>
      </c>
      <c r="C565" s="28" t="s">
        <v>343</v>
      </c>
      <c r="D565" s="29">
        <v>0</v>
      </c>
      <c r="E565" s="29">
        <v>0</v>
      </c>
      <c r="F565" s="29">
        <v>0</v>
      </c>
      <c r="G565" s="29">
        <v>0</v>
      </c>
      <c r="H565" s="29">
        <v>0</v>
      </c>
      <c r="I565" s="29">
        <v>0</v>
      </c>
      <c r="J565" s="29">
        <v>0</v>
      </c>
      <c r="K565" s="29">
        <v>0</v>
      </c>
      <c r="L565" s="29">
        <v>0</v>
      </c>
      <c r="M565" s="29">
        <v>0</v>
      </c>
      <c r="N565" s="29">
        <v>0</v>
      </c>
      <c r="O565" s="29">
        <v>0</v>
      </c>
      <c r="P565" s="112">
        <v>0</v>
      </c>
    </row>
    <row r="566" spans="1:16" s="2" customFormat="1">
      <c r="A566" s="22">
        <v>314750</v>
      </c>
      <c r="B566" s="23">
        <v>475</v>
      </c>
      <c r="C566" s="24" t="s">
        <v>757</v>
      </c>
      <c r="D566" s="25">
        <v>0</v>
      </c>
      <c r="E566" s="25">
        <v>0</v>
      </c>
      <c r="F566" s="25">
        <v>0</v>
      </c>
      <c r="G566" s="25">
        <v>0</v>
      </c>
      <c r="H566" s="25">
        <v>0</v>
      </c>
      <c r="I566" s="25">
        <v>0</v>
      </c>
      <c r="J566" s="25">
        <v>0</v>
      </c>
      <c r="K566" s="25">
        <v>0</v>
      </c>
      <c r="L566" s="25">
        <v>0</v>
      </c>
      <c r="M566" s="25">
        <v>0</v>
      </c>
      <c r="N566" s="25">
        <v>0</v>
      </c>
      <c r="O566" s="25">
        <v>0</v>
      </c>
      <c r="P566" s="111">
        <v>0</v>
      </c>
    </row>
    <row r="567" spans="1:16" s="2" customFormat="1">
      <c r="A567" s="26">
        <v>314760</v>
      </c>
      <c r="B567" s="27">
        <v>476</v>
      </c>
      <c r="C567" s="28" t="s">
        <v>344</v>
      </c>
      <c r="D567" s="29">
        <v>0</v>
      </c>
      <c r="E567" s="29">
        <v>0</v>
      </c>
      <c r="F567" s="29">
        <v>0</v>
      </c>
      <c r="G567" s="29">
        <v>0</v>
      </c>
      <c r="H567" s="29">
        <v>0</v>
      </c>
      <c r="I567" s="29">
        <v>0</v>
      </c>
      <c r="J567" s="29">
        <v>0</v>
      </c>
      <c r="K567" s="29">
        <v>0</v>
      </c>
      <c r="L567" s="29">
        <v>0</v>
      </c>
      <c r="M567" s="29">
        <v>0</v>
      </c>
      <c r="N567" s="29">
        <v>0</v>
      </c>
      <c r="O567" s="29">
        <v>0</v>
      </c>
      <c r="P567" s="112">
        <v>0</v>
      </c>
    </row>
    <row r="568" spans="1:16" s="2" customFormat="1">
      <c r="A568" s="22">
        <v>314770</v>
      </c>
      <c r="B568" s="23">
        <v>477</v>
      </c>
      <c r="C568" s="24" t="s">
        <v>345</v>
      </c>
      <c r="D568" s="25">
        <v>0</v>
      </c>
      <c r="E568" s="25">
        <v>0</v>
      </c>
      <c r="F568" s="25">
        <v>0</v>
      </c>
      <c r="G568" s="25">
        <v>0</v>
      </c>
      <c r="H568" s="25">
        <v>0</v>
      </c>
      <c r="I568" s="25">
        <v>0</v>
      </c>
      <c r="J568" s="25">
        <v>0</v>
      </c>
      <c r="K568" s="25">
        <v>0</v>
      </c>
      <c r="L568" s="25">
        <v>0</v>
      </c>
      <c r="M568" s="25">
        <v>0</v>
      </c>
      <c r="N568" s="25">
        <v>0</v>
      </c>
      <c r="O568" s="25">
        <v>0</v>
      </c>
      <c r="P568" s="111">
        <v>0</v>
      </c>
    </row>
    <row r="569" spans="1:16" s="2" customFormat="1">
      <c r="A569" s="26">
        <v>314780</v>
      </c>
      <c r="B569" s="27">
        <v>478</v>
      </c>
      <c r="C569" s="28" t="s">
        <v>758</v>
      </c>
      <c r="D569" s="29">
        <v>0</v>
      </c>
      <c r="E569" s="29">
        <v>0</v>
      </c>
      <c r="F569" s="29">
        <v>0</v>
      </c>
      <c r="G569" s="29">
        <v>0</v>
      </c>
      <c r="H569" s="29">
        <v>0</v>
      </c>
      <c r="I569" s="29">
        <v>0</v>
      </c>
      <c r="J569" s="29">
        <v>0</v>
      </c>
      <c r="K569" s="29">
        <v>0</v>
      </c>
      <c r="L569" s="29">
        <v>0</v>
      </c>
      <c r="M569" s="29">
        <v>0</v>
      </c>
      <c r="N569" s="29">
        <v>0</v>
      </c>
      <c r="O569" s="29">
        <v>0</v>
      </c>
      <c r="P569" s="112">
        <v>0</v>
      </c>
    </row>
    <row r="570" spans="1:16" s="2" customFormat="1">
      <c r="A570" s="22">
        <v>314790</v>
      </c>
      <c r="B570" s="23">
        <v>479</v>
      </c>
      <c r="C570" s="24" t="s">
        <v>346</v>
      </c>
      <c r="D570" s="25">
        <v>0</v>
      </c>
      <c r="E570" s="25">
        <v>0</v>
      </c>
      <c r="F570" s="25">
        <v>0</v>
      </c>
      <c r="G570" s="25">
        <v>0</v>
      </c>
      <c r="H570" s="25">
        <v>0</v>
      </c>
      <c r="I570" s="25">
        <v>0</v>
      </c>
      <c r="J570" s="25">
        <v>0</v>
      </c>
      <c r="K570" s="25">
        <v>0</v>
      </c>
      <c r="L570" s="25">
        <v>0</v>
      </c>
      <c r="M570" s="25">
        <v>0</v>
      </c>
      <c r="N570" s="25">
        <v>0</v>
      </c>
      <c r="O570" s="25">
        <v>0</v>
      </c>
      <c r="P570" s="111">
        <v>0</v>
      </c>
    </row>
    <row r="571" spans="1:16" s="2" customFormat="1">
      <c r="A571" s="26">
        <v>314795</v>
      </c>
      <c r="B571" s="27">
        <v>825</v>
      </c>
      <c r="C571" s="28" t="s">
        <v>347</v>
      </c>
      <c r="D571" s="29">
        <v>1548.71</v>
      </c>
      <c r="E571" s="29">
        <v>1085.56885345669</v>
      </c>
      <c r="F571" s="29">
        <v>1254.22</v>
      </c>
      <c r="G571" s="29">
        <v>1439.4</v>
      </c>
      <c r="H571" s="29">
        <v>1577.91</v>
      </c>
      <c r="I571" s="29">
        <v>1373.8</v>
      </c>
      <c r="J571" s="29">
        <v>1348.78</v>
      </c>
      <c r="K571" s="29">
        <v>1721.05</v>
      </c>
      <c r="L571" s="29">
        <v>1458.59</v>
      </c>
      <c r="M571" s="29">
        <v>1692.09</v>
      </c>
      <c r="N571" s="29">
        <v>1388.37</v>
      </c>
      <c r="O571" s="29">
        <v>1643.27</v>
      </c>
      <c r="P571" s="112">
        <v>17531.758853456689</v>
      </c>
    </row>
    <row r="572" spans="1:16" s="2" customFormat="1">
      <c r="A572" s="22">
        <v>314800</v>
      </c>
      <c r="B572" s="23">
        <v>480</v>
      </c>
      <c r="C572" s="24" t="s">
        <v>487</v>
      </c>
      <c r="D572" s="25">
        <v>0</v>
      </c>
      <c r="E572" s="25">
        <v>0</v>
      </c>
      <c r="F572" s="25">
        <v>0</v>
      </c>
      <c r="G572" s="25">
        <v>0</v>
      </c>
      <c r="H572" s="25">
        <v>0</v>
      </c>
      <c r="I572" s="25">
        <v>0</v>
      </c>
      <c r="J572" s="25">
        <v>0</v>
      </c>
      <c r="K572" s="25">
        <v>0</v>
      </c>
      <c r="L572" s="25">
        <v>0</v>
      </c>
      <c r="M572" s="25">
        <v>0</v>
      </c>
      <c r="N572" s="25">
        <v>0</v>
      </c>
      <c r="O572" s="25">
        <v>0</v>
      </c>
      <c r="P572" s="111">
        <v>0</v>
      </c>
    </row>
    <row r="573" spans="1:16" s="2" customFormat="1">
      <c r="A573" s="26">
        <v>314810</v>
      </c>
      <c r="B573" s="27">
        <v>481</v>
      </c>
      <c r="C573" s="28" t="s">
        <v>759</v>
      </c>
      <c r="D573" s="29">
        <v>0</v>
      </c>
      <c r="E573" s="29">
        <v>0</v>
      </c>
      <c r="F573" s="29">
        <v>0</v>
      </c>
      <c r="G573" s="29">
        <v>0</v>
      </c>
      <c r="H573" s="29">
        <v>0</v>
      </c>
      <c r="I573" s="29">
        <v>0</v>
      </c>
      <c r="J573" s="29">
        <v>0</v>
      </c>
      <c r="K573" s="29">
        <v>0</v>
      </c>
      <c r="L573" s="29">
        <v>0</v>
      </c>
      <c r="M573" s="29">
        <v>0</v>
      </c>
      <c r="N573" s="29">
        <v>0</v>
      </c>
      <c r="O573" s="29">
        <v>0</v>
      </c>
      <c r="P573" s="112">
        <v>0</v>
      </c>
    </row>
    <row r="574" spans="1:16" s="2" customFormat="1">
      <c r="A574" s="22">
        <v>314820</v>
      </c>
      <c r="B574" s="23">
        <v>482</v>
      </c>
      <c r="C574" s="24" t="s">
        <v>760</v>
      </c>
      <c r="D574" s="25">
        <v>0</v>
      </c>
      <c r="E574" s="25">
        <v>0</v>
      </c>
      <c r="F574" s="25">
        <v>0</v>
      </c>
      <c r="G574" s="25">
        <v>0</v>
      </c>
      <c r="H574" s="25">
        <v>0</v>
      </c>
      <c r="I574" s="25">
        <v>0</v>
      </c>
      <c r="J574" s="25">
        <v>0</v>
      </c>
      <c r="K574" s="25">
        <v>0</v>
      </c>
      <c r="L574" s="25">
        <v>0</v>
      </c>
      <c r="M574" s="25">
        <v>0</v>
      </c>
      <c r="N574" s="25">
        <v>0</v>
      </c>
      <c r="O574" s="25">
        <v>0</v>
      </c>
      <c r="P574" s="111">
        <v>0</v>
      </c>
    </row>
    <row r="575" spans="1:16" s="2" customFormat="1">
      <c r="A575" s="26">
        <v>314830</v>
      </c>
      <c r="B575" s="27">
        <v>483</v>
      </c>
      <c r="C575" s="28" t="s">
        <v>761</v>
      </c>
      <c r="D575" s="29">
        <v>0</v>
      </c>
      <c r="E575" s="29">
        <v>0</v>
      </c>
      <c r="F575" s="29">
        <v>0</v>
      </c>
      <c r="G575" s="29">
        <v>0</v>
      </c>
      <c r="H575" s="29">
        <v>0</v>
      </c>
      <c r="I575" s="29">
        <v>0</v>
      </c>
      <c r="J575" s="29">
        <v>0</v>
      </c>
      <c r="K575" s="29">
        <v>0</v>
      </c>
      <c r="L575" s="29">
        <v>0</v>
      </c>
      <c r="M575" s="29">
        <v>0</v>
      </c>
      <c r="N575" s="29">
        <v>0</v>
      </c>
      <c r="O575" s="29">
        <v>0</v>
      </c>
      <c r="P575" s="112">
        <v>0</v>
      </c>
    </row>
    <row r="576" spans="1:16" s="2" customFormat="1">
      <c r="A576" s="22">
        <v>314840</v>
      </c>
      <c r="B576" s="23">
        <v>484</v>
      </c>
      <c r="C576" s="24" t="s">
        <v>348</v>
      </c>
      <c r="D576" s="25">
        <v>0</v>
      </c>
      <c r="E576" s="25">
        <v>0</v>
      </c>
      <c r="F576" s="25">
        <v>0</v>
      </c>
      <c r="G576" s="25">
        <v>0</v>
      </c>
      <c r="H576" s="25">
        <v>0</v>
      </c>
      <c r="I576" s="25">
        <v>0</v>
      </c>
      <c r="J576" s="25">
        <v>0</v>
      </c>
      <c r="K576" s="25">
        <v>0</v>
      </c>
      <c r="L576" s="25">
        <v>0</v>
      </c>
      <c r="M576" s="25">
        <v>0</v>
      </c>
      <c r="N576" s="25">
        <v>0</v>
      </c>
      <c r="O576" s="25">
        <v>0</v>
      </c>
      <c r="P576" s="111">
        <v>0</v>
      </c>
    </row>
    <row r="577" spans="1:16" s="2" customFormat="1">
      <c r="A577" s="26">
        <v>314850</v>
      </c>
      <c r="B577" s="27">
        <v>485</v>
      </c>
      <c r="C577" s="28" t="s">
        <v>762</v>
      </c>
      <c r="D577" s="29">
        <v>0</v>
      </c>
      <c r="E577" s="29">
        <v>0</v>
      </c>
      <c r="F577" s="29">
        <v>0</v>
      </c>
      <c r="G577" s="29">
        <v>0</v>
      </c>
      <c r="H577" s="29">
        <v>0</v>
      </c>
      <c r="I577" s="29">
        <v>0</v>
      </c>
      <c r="J577" s="29">
        <v>0</v>
      </c>
      <c r="K577" s="29">
        <v>0</v>
      </c>
      <c r="L577" s="29">
        <v>0</v>
      </c>
      <c r="M577" s="29">
        <v>0</v>
      </c>
      <c r="N577" s="29">
        <v>0</v>
      </c>
      <c r="O577" s="29">
        <v>0</v>
      </c>
      <c r="P577" s="112">
        <v>0</v>
      </c>
    </row>
    <row r="578" spans="1:16" s="2" customFormat="1">
      <c r="A578" s="22">
        <v>314860</v>
      </c>
      <c r="B578" s="23">
        <v>486</v>
      </c>
      <c r="C578" s="24" t="s">
        <v>763</v>
      </c>
      <c r="D578" s="25">
        <v>0</v>
      </c>
      <c r="E578" s="25">
        <v>0</v>
      </c>
      <c r="F578" s="25">
        <v>0</v>
      </c>
      <c r="G578" s="25">
        <v>0</v>
      </c>
      <c r="H578" s="25">
        <v>0</v>
      </c>
      <c r="I578" s="25">
        <v>0</v>
      </c>
      <c r="J578" s="25">
        <v>0</v>
      </c>
      <c r="K578" s="25">
        <v>0</v>
      </c>
      <c r="L578" s="25">
        <v>0</v>
      </c>
      <c r="M578" s="25">
        <v>0</v>
      </c>
      <c r="N578" s="25">
        <v>0</v>
      </c>
      <c r="O578" s="25">
        <v>0</v>
      </c>
      <c r="P578" s="111">
        <v>0</v>
      </c>
    </row>
    <row r="579" spans="1:16" s="2" customFormat="1">
      <c r="A579" s="26">
        <v>314870</v>
      </c>
      <c r="B579" s="27">
        <v>487</v>
      </c>
      <c r="C579" s="28" t="s">
        <v>349</v>
      </c>
      <c r="D579" s="29">
        <v>7790.38</v>
      </c>
      <c r="E579" s="29">
        <v>5456.0969604680304</v>
      </c>
      <c r="F579" s="29">
        <v>6308.42</v>
      </c>
      <c r="G579" s="29">
        <v>7238.43</v>
      </c>
      <c r="H579" s="29">
        <v>7934.67</v>
      </c>
      <c r="I579" s="29">
        <v>6908.26</v>
      </c>
      <c r="J579" s="29">
        <v>6782.47</v>
      </c>
      <c r="K579" s="29">
        <v>8654.4599999999991</v>
      </c>
      <c r="L579" s="29">
        <v>7334.62</v>
      </c>
      <c r="M579" s="29">
        <v>8508.7999999999993</v>
      </c>
      <c r="N579" s="29">
        <v>6981.55</v>
      </c>
      <c r="O579" s="29">
        <v>8263.32</v>
      </c>
      <c r="P579" s="112">
        <v>88161.476960468048</v>
      </c>
    </row>
    <row r="580" spans="1:16" s="2" customFormat="1">
      <c r="A580" s="22">
        <v>314875</v>
      </c>
      <c r="B580" s="23">
        <v>826</v>
      </c>
      <c r="C580" s="24" t="s">
        <v>350</v>
      </c>
      <c r="D580" s="25">
        <v>0</v>
      </c>
      <c r="E580" s="25">
        <v>0</v>
      </c>
      <c r="F580" s="25">
        <v>0</v>
      </c>
      <c r="G580" s="25">
        <v>0</v>
      </c>
      <c r="H580" s="25">
        <v>0</v>
      </c>
      <c r="I580" s="25">
        <v>0</v>
      </c>
      <c r="J580" s="25">
        <v>0</v>
      </c>
      <c r="K580" s="25">
        <v>0</v>
      </c>
      <c r="L580" s="25">
        <v>0</v>
      </c>
      <c r="M580" s="25">
        <v>0</v>
      </c>
      <c r="N580" s="25">
        <v>0</v>
      </c>
      <c r="O580" s="25">
        <v>0</v>
      </c>
      <c r="P580" s="111">
        <v>0</v>
      </c>
    </row>
    <row r="581" spans="1:16" s="2" customFormat="1">
      <c r="A581" s="26">
        <v>314880</v>
      </c>
      <c r="B581" s="27">
        <v>488</v>
      </c>
      <c r="C581" s="28" t="s">
        <v>513</v>
      </c>
      <c r="D581" s="29">
        <v>0</v>
      </c>
      <c r="E581" s="29">
        <v>0</v>
      </c>
      <c r="F581" s="29">
        <v>0</v>
      </c>
      <c r="G581" s="29">
        <v>0</v>
      </c>
      <c r="H581" s="29">
        <v>0</v>
      </c>
      <c r="I581" s="29">
        <v>0</v>
      </c>
      <c r="J581" s="29">
        <v>0</v>
      </c>
      <c r="K581" s="29">
        <v>0</v>
      </c>
      <c r="L581" s="29">
        <v>0</v>
      </c>
      <c r="M581" s="29">
        <v>0</v>
      </c>
      <c r="N581" s="29">
        <v>0</v>
      </c>
      <c r="O581" s="29">
        <v>0</v>
      </c>
      <c r="P581" s="112">
        <v>0</v>
      </c>
    </row>
    <row r="582" spans="1:16" s="2" customFormat="1">
      <c r="A582" s="22">
        <v>314890</v>
      </c>
      <c r="B582" s="23">
        <v>489</v>
      </c>
      <c r="C582" s="24" t="s">
        <v>764</v>
      </c>
      <c r="D582" s="25">
        <v>0</v>
      </c>
      <c r="E582" s="25">
        <v>0</v>
      </c>
      <c r="F582" s="25">
        <v>0</v>
      </c>
      <c r="G582" s="25">
        <v>0</v>
      </c>
      <c r="H582" s="25">
        <v>0</v>
      </c>
      <c r="I582" s="25">
        <v>0</v>
      </c>
      <c r="J582" s="25">
        <v>0</v>
      </c>
      <c r="K582" s="25">
        <v>0</v>
      </c>
      <c r="L582" s="25">
        <v>0</v>
      </c>
      <c r="M582" s="25">
        <v>0</v>
      </c>
      <c r="N582" s="25">
        <v>0</v>
      </c>
      <c r="O582" s="25">
        <v>0</v>
      </c>
      <c r="P582" s="111">
        <v>0</v>
      </c>
    </row>
    <row r="583" spans="1:16" s="2" customFormat="1">
      <c r="A583" s="26">
        <v>314900</v>
      </c>
      <c r="B583" s="27">
        <v>490</v>
      </c>
      <c r="C583" s="28" t="s">
        <v>351</v>
      </c>
      <c r="D583" s="29">
        <v>0</v>
      </c>
      <c r="E583" s="29">
        <v>0</v>
      </c>
      <c r="F583" s="29">
        <v>0</v>
      </c>
      <c r="G583" s="29">
        <v>0</v>
      </c>
      <c r="H583" s="29">
        <v>0</v>
      </c>
      <c r="I583" s="29">
        <v>0</v>
      </c>
      <c r="J583" s="29">
        <v>0</v>
      </c>
      <c r="K583" s="29">
        <v>0</v>
      </c>
      <c r="L583" s="29">
        <v>0</v>
      </c>
      <c r="M583" s="29">
        <v>0</v>
      </c>
      <c r="N583" s="29">
        <v>0</v>
      </c>
      <c r="O583" s="29">
        <v>0</v>
      </c>
      <c r="P583" s="112">
        <v>0</v>
      </c>
    </row>
    <row r="584" spans="1:16" s="2" customFormat="1">
      <c r="A584" s="22">
        <v>314910</v>
      </c>
      <c r="B584" s="23">
        <v>491</v>
      </c>
      <c r="C584" s="24" t="s">
        <v>352</v>
      </c>
      <c r="D584" s="25">
        <v>0</v>
      </c>
      <c r="E584" s="25">
        <v>0</v>
      </c>
      <c r="F584" s="25">
        <v>0</v>
      </c>
      <c r="G584" s="25">
        <v>0</v>
      </c>
      <c r="H584" s="25">
        <v>0</v>
      </c>
      <c r="I584" s="25">
        <v>0</v>
      </c>
      <c r="J584" s="25">
        <v>0</v>
      </c>
      <c r="K584" s="25">
        <v>0</v>
      </c>
      <c r="L584" s="25">
        <v>0</v>
      </c>
      <c r="M584" s="25">
        <v>0</v>
      </c>
      <c r="N584" s="25">
        <v>0</v>
      </c>
      <c r="O584" s="25">
        <v>0</v>
      </c>
      <c r="P584" s="111">
        <v>0</v>
      </c>
    </row>
    <row r="585" spans="1:16" s="2" customFormat="1">
      <c r="A585" s="26">
        <v>314915</v>
      </c>
      <c r="B585" s="27">
        <v>751</v>
      </c>
      <c r="C585" s="28" t="s">
        <v>765</v>
      </c>
      <c r="D585" s="29">
        <v>36601.47</v>
      </c>
      <c r="E585" s="29">
        <v>25660.728036005101</v>
      </c>
      <c r="F585" s="29">
        <v>29641.21</v>
      </c>
      <c r="G585" s="29">
        <v>34017.54</v>
      </c>
      <c r="H585" s="29">
        <v>37291.06</v>
      </c>
      <c r="I585" s="29">
        <v>32467.21</v>
      </c>
      <c r="J585" s="29">
        <v>31876.02</v>
      </c>
      <c r="K585" s="29">
        <v>40673.93</v>
      </c>
      <c r="L585" s="29">
        <v>34470.99</v>
      </c>
      <c r="M585" s="29">
        <v>39989.33</v>
      </c>
      <c r="N585" s="29">
        <v>32811.620000000003</v>
      </c>
      <c r="O585" s="29">
        <v>38835.660000000003</v>
      </c>
      <c r="P585" s="112">
        <v>414336.76803600509</v>
      </c>
    </row>
    <row r="586" spans="1:16" s="2" customFormat="1">
      <c r="A586" s="22">
        <v>314920</v>
      </c>
      <c r="B586" s="23">
        <v>492</v>
      </c>
      <c r="C586" s="24" t="s">
        <v>766</v>
      </c>
      <c r="D586" s="25">
        <v>0</v>
      </c>
      <c r="E586" s="25">
        <v>0</v>
      </c>
      <c r="F586" s="25">
        <v>0</v>
      </c>
      <c r="G586" s="25">
        <v>0</v>
      </c>
      <c r="H586" s="25">
        <v>0</v>
      </c>
      <c r="I586" s="25">
        <v>0</v>
      </c>
      <c r="J586" s="25">
        <v>0</v>
      </c>
      <c r="K586" s="25">
        <v>0</v>
      </c>
      <c r="L586" s="25">
        <v>0</v>
      </c>
      <c r="M586" s="25">
        <v>0</v>
      </c>
      <c r="N586" s="25">
        <v>0</v>
      </c>
      <c r="O586" s="25">
        <v>0</v>
      </c>
      <c r="P586" s="111">
        <v>0</v>
      </c>
    </row>
    <row r="587" spans="1:16" s="2" customFormat="1">
      <c r="A587" s="26">
        <v>314930</v>
      </c>
      <c r="B587" s="27">
        <v>493</v>
      </c>
      <c r="C587" s="28" t="s">
        <v>353</v>
      </c>
      <c r="D587" s="29">
        <v>0</v>
      </c>
      <c r="E587" s="29">
        <v>0</v>
      </c>
      <c r="F587" s="29">
        <v>0</v>
      </c>
      <c r="G587" s="29">
        <v>0</v>
      </c>
      <c r="H587" s="29">
        <v>0</v>
      </c>
      <c r="I587" s="29">
        <v>0</v>
      </c>
      <c r="J587" s="29">
        <v>0</v>
      </c>
      <c r="K587" s="29">
        <v>0</v>
      </c>
      <c r="L587" s="29">
        <v>0</v>
      </c>
      <c r="M587" s="29">
        <v>0</v>
      </c>
      <c r="N587" s="29">
        <v>0</v>
      </c>
      <c r="O587" s="29">
        <v>0</v>
      </c>
      <c r="P587" s="112">
        <v>0</v>
      </c>
    </row>
    <row r="588" spans="1:16" s="2" customFormat="1">
      <c r="A588" s="22">
        <v>314940</v>
      </c>
      <c r="B588" s="23">
        <v>494</v>
      </c>
      <c r="C588" s="24" t="s">
        <v>354</v>
      </c>
      <c r="D588" s="25">
        <v>0</v>
      </c>
      <c r="E588" s="25">
        <v>0</v>
      </c>
      <c r="F588" s="25">
        <v>0</v>
      </c>
      <c r="G588" s="25">
        <v>0</v>
      </c>
      <c r="H588" s="25">
        <v>0</v>
      </c>
      <c r="I588" s="25">
        <v>0</v>
      </c>
      <c r="J588" s="25">
        <v>0</v>
      </c>
      <c r="K588" s="25">
        <v>0</v>
      </c>
      <c r="L588" s="25">
        <v>0</v>
      </c>
      <c r="M588" s="25">
        <v>0</v>
      </c>
      <c r="N588" s="25">
        <v>0</v>
      </c>
      <c r="O588" s="25">
        <v>0</v>
      </c>
      <c r="P588" s="111">
        <v>0</v>
      </c>
    </row>
    <row r="589" spans="1:16" s="2" customFormat="1">
      <c r="A589" s="26">
        <v>314950</v>
      </c>
      <c r="B589" s="27">
        <v>495</v>
      </c>
      <c r="C589" s="28" t="s">
        <v>355</v>
      </c>
      <c r="D589" s="29">
        <v>0</v>
      </c>
      <c r="E589" s="29">
        <v>0</v>
      </c>
      <c r="F589" s="29">
        <v>0</v>
      </c>
      <c r="G589" s="29">
        <v>0</v>
      </c>
      <c r="H589" s="29">
        <v>0</v>
      </c>
      <c r="I589" s="29">
        <v>0</v>
      </c>
      <c r="J589" s="29">
        <v>0</v>
      </c>
      <c r="K589" s="29">
        <v>0</v>
      </c>
      <c r="L589" s="29">
        <v>0</v>
      </c>
      <c r="M589" s="29">
        <v>0</v>
      </c>
      <c r="N589" s="29">
        <v>0</v>
      </c>
      <c r="O589" s="29">
        <v>0</v>
      </c>
      <c r="P589" s="112">
        <v>0</v>
      </c>
    </row>
    <row r="590" spans="1:16" s="2" customFormat="1">
      <c r="A590" s="22">
        <v>314960</v>
      </c>
      <c r="B590" s="23">
        <v>496</v>
      </c>
      <c r="C590" s="24" t="s">
        <v>356</v>
      </c>
      <c r="D590" s="25">
        <v>0</v>
      </c>
      <c r="E590" s="25">
        <v>0</v>
      </c>
      <c r="F590" s="25">
        <v>0</v>
      </c>
      <c r="G590" s="25">
        <v>0</v>
      </c>
      <c r="H590" s="25">
        <v>0</v>
      </c>
      <c r="I590" s="25">
        <v>0</v>
      </c>
      <c r="J590" s="25">
        <v>0</v>
      </c>
      <c r="K590" s="25">
        <v>0</v>
      </c>
      <c r="L590" s="25">
        <v>0</v>
      </c>
      <c r="M590" s="25">
        <v>0</v>
      </c>
      <c r="N590" s="25">
        <v>0</v>
      </c>
      <c r="O590" s="25">
        <v>0</v>
      </c>
      <c r="P590" s="111">
        <v>0</v>
      </c>
    </row>
    <row r="591" spans="1:16" s="2" customFormat="1">
      <c r="A591" s="26">
        <v>314970</v>
      </c>
      <c r="B591" s="27">
        <v>497</v>
      </c>
      <c r="C591" s="28" t="s">
        <v>767</v>
      </c>
      <c r="D591" s="29">
        <v>0</v>
      </c>
      <c r="E591" s="29">
        <v>0</v>
      </c>
      <c r="F591" s="29">
        <v>0</v>
      </c>
      <c r="G591" s="29">
        <v>0</v>
      </c>
      <c r="H591" s="29">
        <v>0</v>
      </c>
      <c r="I591" s="29">
        <v>0</v>
      </c>
      <c r="J591" s="29">
        <v>0</v>
      </c>
      <c r="K591" s="29">
        <v>0</v>
      </c>
      <c r="L591" s="29">
        <v>0</v>
      </c>
      <c r="M591" s="29">
        <v>0</v>
      </c>
      <c r="N591" s="29">
        <v>0</v>
      </c>
      <c r="O591" s="29">
        <v>0</v>
      </c>
      <c r="P591" s="112">
        <v>0</v>
      </c>
    </row>
    <row r="592" spans="1:16" s="2" customFormat="1">
      <c r="A592" s="22">
        <v>314980</v>
      </c>
      <c r="B592" s="23">
        <v>498</v>
      </c>
      <c r="C592" s="24" t="s">
        <v>357</v>
      </c>
      <c r="D592" s="25">
        <v>0</v>
      </c>
      <c r="E592" s="25">
        <v>0</v>
      </c>
      <c r="F592" s="25">
        <v>0</v>
      </c>
      <c r="G592" s="25">
        <v>0</v>
      </c>
      <c r="H592" s="25">
        <v>0</v>
      </c>
      <c r="I592" s="25">
        <v>0</v>
      </c>
      <c r="J592" s="25">
        <v>0</v>
      </c>
      <c r="K592" s="25">
        <v>0</v>
      </c>
      <c r="L592" s="25">
        <v>0</v>
      </c>
      <c r="M592" s="25">
        <v>0</v>
      </c>
      <c r="N592" s="25">
        <v>0</v>
      </c>
      <c r="O592" s="25">
        <v>0</v>
      </c>
      <c r="P592" s="111">
        <v>0</v>
      </c>
    </row>
    <row r="593" spans="1:16" s="2" customFormat="1">
      <c r="A593" s="26">
        <v>314990</v>
      </c>
      <c r="B593" s="27">
        <v>499</v>
      </c>
      <c r="C593" s="28" t="s">
        <v>768</v>
      </c>
      <c r="D593" s="29">
        <v>0</v>
      </c>
      <c r="E593" s="29">
        <v>0</v>
      </c>
      <c r="F593" s="29">
        <v>0</v>
      </c>
      <c r="G593" s="29">
        <v>0</v>
      </c>
      <c r="H593" s="29">
        <v>0</v>
      </c>
      <c r="I593" s="29">
        <v>0</v>
      </c>
      <c r="J593" s="29">
        <v>0</v>
      </c>
      <c r="K593" s="29">
        <v>0</v>
      </c>
      <c r="L593" s="29">
        <v>0</v>
      </c>
      <c r="M593" s="29">
        <v>0</v>
      </c>
      <c r="N593" s="29">
        <v>0</v>
      </c>
      <c r="O593" s="29">
        <v>0</v>
      </c>
      <c r="P593" s="112">
        <v>0</v>
      </c>
    </row>
    <row r="594" spans="1:16" s="2" customFormat="1">
      <c r="A594" s="22">
        <v>314995</v>
      </c>
      <c r="B594" s="23">
        <v>827</v>
      </c>
      <c r="C594" s="24" t="s">
        <v>358</v>
      </c>
      <c r="D594" s="25">
        <v>0</v>
      </c>
      <c r="E594" s="25">
        <v>0</v>
      </c>
      <c r="F594" s="25">
        <v>0</v>
      </c>
      <c r="G594" s="25">
        <v>0</v>
      </c>
      <c r="H594" s="25">
        <v>0</v>
      </c>
      <c r="I594" s="25">
        <v>0</v>
      </c>
      <c r="J594" s="25">
        <v>0</v>
      </c>
      <c r="K594" s="25">
        <v>0</v>
      </c>
      <c r="L594" s="25">
        <v>0</v>
      </c>
      <c r="M594" s="25">
        <v>0</v>
      </c>
      <c r="N594" s="25">
        <v>0</v>
      </c>
      <c r="O594" s="25">
        <v>0</v>
      </c>
      <c r="P594" s="111">
        <v>0</v>
      </c>
    </row>
    <row r="595" spans="1:16" s="2" customFormat="1">
      <c r="A595" s="26">
        <v>315000</v>
      </c>
      <c r="B595" s="27">
        <v>500</v>
      </c>
      <c r="C595" s="28" t="s">
        <v>359</v>
      </c>
      <c r="D595" s="29">
        <v>0</v>
      </c>
      <c r="E595" s="29">
        <v>0</v>
      </c>
      <c r="F595" s="29">
        <v>0</v>
      </c>
      <c r="G595" s="29">
        <v>0</v>
      </c>
      <c r="H595" s="29">
        <v>0</v>
      </c>
      <c r="I595" s="29">
        <v>0</v>
      </c>
      <c r="J595" s="29">
        <v>0</v>
      </c>
      <c r="K595" s="29">
        <v>0</v>
      </c>
      <c r="L595" s="29">
        <v>0</v>
      </c>
      <c r="M595" s="29">
        <v>0</v>
      </c>
      <c r="N595" s="29">
        <v>0</v>
      </c>
      <c r="O595" s="29">
        <v>0</v>
      </c>
      <c r="P595" s="112">
        <v>0</v>
      </c>
    </row>
    <row r="596" spans="1:16" s="2" customFormat="1">
      <c r="A596" s="22">
        <v>315010</v>
      </c>
      <c r="B596" s="23">
        <v>501</v>
      </c>
      <c r="C596" s="24" t="s">
        <v>360</v>
      </c>
      <c r="D596" s="25">
        <v>0</v>
      </c>
      <c r="E596" s="25">
        <v>0</v>
      </c>
      <c r="F596" s="25">
        <v>0</v>
      </c>
      <c r="G596" s="25">
        <v>0</v>
      </c>
      <c r="H596" s="25">
        <v>0</v>
      </c>
      <c r="I596" s="25">
        <v>0</v>
      </c>
      <c r="J596" s="25">
        <v>0</v>
      </c>
      <c r="K596" s="25">
        <v>0</v>
      </c>
      <c r="L596" s="25">
        <v>0</v>
      </c>
      <c r="M596" s="25">
        <v>0</v>
      </c>
      <c r="N596" s="25">
        <v>0</v>
      </c>
      <c r="O596" s="25">
        <v>0</v>
      </c>
      <c r="P596" s="111">
        <v>0</v>
      </c>
    </row>
    <row r="597" spans="1:16" s="2" customFormat="1">
      <c r="A597" s="26">
        <v>315015</v>
      </c>
      <c r="B597" s="27">
        <v>828</v>
      </c>
      <c r="C597" s="28" t="s">
        <v>488</v>
      </c>
      <c r="D597" s="29">
        <v>0</v>
      </c>
      <c r="E597" s="29">
        <v>0</v>
      </c>
      <c r="F597" s="29">
        <v>0</v>
      </c>
      <c r="G597" s="29">
        <v>0</v>
      </c>
      <c r="H597" s="29">
        <v>0</v>
      </c>
      <c r="I597" s="29">
        <v>0</v>
      </c>
      <c r="J597" s="29">
        <v>0</v>
      </c>
      <c r="K597" s="29">
        <v>0</v>
      </c>
      <c r="L597" s="29">
        <v>0</v>
      </c>
      <c r="M597" s="29">
        <v>0</v>
      </c>
      <c r="N597" s="29">
        <v>0</v>
      </c>
      <c r="O597" s="29">
        <v>0</v>
      </c>
      <c r="P597" s="112">
        <v>0</v>
      </c>
    </row>
    <row r="598" spans="1:16" s="2" customFormat="1">
      <c r="A598" s="22">
        <v>315020</v>
      </c>
      <c r="B598" s="23">
        <v>502</v>
      </c>
      <c r="C598" s="24" t="s">
        <v>489</v>
      </c>
      <c r="D598" s="25">
        <v>0</v>
      </c>
      <c r="E598" s="25">
        <v>0</v>
      </c>
      <c r="F598" s="25">
        <v>0</v>
      </c>
      <c r="G598" s="25">
        <v>0</v>
      </c>
      <c r="H598" s="25">
        <v>0</v>
      </c>
      <c r="I598" s="25">
        <v>0</v>
      </c>
      <c r="J598" s="25">
        <v>0</v>
      </c>
      <c r="K598" s="25">
        <v>0</v>
      </c>
      <c r="L598" s="25">
        <v>0</v>
      </c>
      <c r="M598" s="25">
        <v>0</v>
      </c>
      <c r="N598" s="25">
        <v>0</v>
      </c>
      <c r="O598" s="25">
        <v>0</v>
      </c>
      <c r="P598" s="111">
        <v>0</v>
      </c>
    </row>
    <row r="599" spans="1:16" s="2" customFormat="1">
      <c r="A599" s="26">
        <v>315030</v>
      </c>
      <c r="B599" s="27">
        <v>503</v>
      </c>
      <c r="C599" s="28" t="s">
        <v>514</v>
      </c>
      <c r="D599" s="29">
        <v>0</v>
      </c>
      <c r="E599" s="29">
        <v>0</v>
      </c>
      <c r="F599" s="29">
        <v>0</v>
      </c>
      <c r="G599" s="29">
        <v>0</v>
      </c>
      <c r="H599" s="29">
        <v>0</v>
      </c>
      <c r="I599" s="29">
        <v>0</v>
      </c>
      <c r="J599" s="29">
        <v>0</v>
      </c>
      <c r="K599" s="29">
        <v>0</v>
      </c>
      <c r="L599" s="29">
        <v>0</v>
      </c>
      <c r="M599" s="29">
        <v>0</v>
      </c>
      <c r="N599" s="29">
        <v>0</v>
      </c>
      <c r="O599" s="29">
        <v>0</v>
      </c>
      <c r="P599" s="112">
        <v>0</v>
      </c>
    </row>
    <row r="600" spans="1:16" s="2" customFormat="1">
      <c r="A600" s="22">
        <v>315040</v>
      </c>
      <c r="B600" s="23">
        <v>504</v>
      </c>
      <c r="C600" s="24" t="s">
        <v>524</v>
      </c>
      <c r="D600" s="25">
        <v>0</v>
      </c>
      <c r="E600" s="25">
        <v>0</v>
      </c>
      <c r="F600" s="25">
        <v>0</v>
      </c>
      <c r="G600" s="25">
        <v>0</v>
      </c>
      <c r="H600" s="25">
        <v>0</v>
      </c>
      <c r="I600" s="25">
        <v>0</v>
      </c>
      <c r="J600" s="25">
        <v>0</v>
      </c>
      <c r="K600" s="25">
        <v>0</v>
      </c>
      <c r="L600" s="25">
        <v>0</v>
      </c>
      <c r="M600" s="25">
        <v>0</v>
      </c>
      <c r="N600" s="25">
        <v>0</v>
      </c>
      <c r="O600" s="25">
        <v>0</v>
      </c>
      <c r="P600" s="111">
        <v>0</v>
      </c>
    </row>
    <row r="601" spans="1:16" s="2" customFormat="1">
      <c r="A601" s="26">
        <v>315050</v>
      </c>
      <c r="B601" s="27">
        <v>505</v>
      </c>
      <c r="C601" s="28" t="s">
        <v>361</v>
      </c>
      <c r="D601" s="29">
        <v>0</v>
      </c>
      <c r="E601" s="29">
        <v>0</v>
      </c>
      <c r="F601" s="29">
        <v>0</v>
      </c>
      <c r="G601" s="29">
        <v>0</v>
      </c>
      <c r="H601" s="29">
        <v>0</v>
      </c>
      <c r="I601" s="29">
        <v>0</v>
      </c>
      <c r="J601" s="29">
        <v>0</v>
      </c>
      <c r="K601" s="29">
        <v>0</v>
      </c>
      <c r="L601" s="29">
        <v>0</v>
      </c>
      <c r="M601" s="29">
        <v>0</v>
      </c>
      <c r="N601" s="29">
        <v>0</v>
      </c>
      <c r="O601" s="29">
        <v>0</v>
      </c>
      <c r="P601" s="112">
        <v>0</v>
      </c>
    </row>
    <row r="602" spans="1:16" s="2" customFormat="1">
      <c r="A602" s="22">
        <v>315053</v>
      </c>
      <c r="B602" s="23">
        <v>829</v>
      </c>
      <c r="C602" s="24" t="s">
        <v>769</v>
      </c>
      <c r="D602" s="25">
        <v>0</v>
      </c>
      <c r="E602" s="25">
        <v>0</v>
      </c>
      <c r="F602" s="25">
        <v>0</v>
      </c>
      <c r="G602" s="25">
        <v>0</v>
      </c>
      <c r="H602" s="25">
        <v>0</v>
      </c>
      <c r="I602" s="25">
        <v>0</v>
      </c>
      <c r="J602" s="25">
        <v>0</v>
      </c>
      <c r="K602" s="25">
        <v>0</v>
      </c>
      <c r="L602" s="25">
        <v>0</v>
      </c>
      <c r="M602" s="25">
        <v>0</v>
      </c>
      <c r="N602" s="25">
        <v>0</v>
      </c>
      <c r="O602" s="25">
        <v>0</v>
      </c>
      <c r="P602" s="111">
        <v>0</v>
      </c>
    </row>
    <row r="603" spans="1:16" s="2" customFormat="1">
      <c r="A603" s="26">
        <v>315057</v>
      </c>
      <c r="B603" s="27">
        <v>830</v>
      </c>
      <c r="C603" s="28" t="s">
        <v>770</v>
      </c>
      <c r="D603" s="29">
        <v>85.08</v>
      </c>
      <c r="E603" s="29">
        <v>59.942339257895199</v>
      </c>
      <c r="F603" s="29">
        <v>68.900000000000006</v>
      </c>
      <c r="G603" s="29">
        <v>79.069999999999993</v>
      </c>
      <c r="H603" s="29">
        <v>86.68</v>
      </c>
      <c r="I603" s="29">
        <v>75.47</v>
      </c>
      <c r="J603" s="29">
        <v>74.099999999999994</v>
      </c>
      <c r="K603" s="29">
        <v>94.55</v>
      </c>
      <c r="L603" s="29">
        <v>80.13</v>
      </c>
      <c r="M603" s="29">
        <v>92.96</v>
      </c>
      <c r="N603" s="29">
        <v>76.27</v>
      </c>
      <c r="O603" s="29">
        <v>90.27</v>
      </c>
      <c r="P603" s="112">
        <v>963.42233925789515</v>
      </c>
    </row>
    <row r="604" spans="1:16" s="2" customFormat="1">
      <c r="A604" s="22">
        <v>315060</v>
      </c>
      <c r="B604" s="23">
        <v>506</v>
      </c>
      <c r="C604" s="24" t="s">
        <v>362</v>
      </c>
      <c r="D604" s="25">
        <v>0</v>
      </c>
      <c r="E604" s="25">
        <v>0</v>
      </c>
      <c r="F604" s="25">
        <v>0</v>
      </c>
      <c r="G604" s="25">
        <v>0</v>
      </c>
      <c r="H604" s="25">
        <v>0</v>
      </c>
      <c r="I604" s="25">
        <v>0</v>
      </c>
      <c r="J604" s="25">
        <v>0</v>
      </c>
      <c r="K604" s="25">
        <v>0</v>
      </c>
      <c r="L604" s="25">
        <v>0</v>
      </c>
      <c r="M604" s="25">
        <v>0</v>
      </c>
      <c r="N604" s="25">
        <v>0</v>
      </c>
      <c r="O604" s="25">
        <v>0</v>
      </c>
      <c r="P604" s="111">
        <v>0</v>
      </c>
    </row>
    <row r="605" spans="1:16" s="2" customFormat="1">
      <c r="A605" s="26">
        <v>315070</v>
      </c>
      <c r="B605" s="27">
        <v>507</v>
      </c>
      <c r="C605" s="28" t="s">
        <v>363</v>
      </c>
      <c r="D605" s="29">
        <v>0</v>
      </c>
      <c r="E605" s="29">
        <v>0</v>
      </c>
      <c r="F605" s="29">
        <v>0</v>
      </c>
      <c r="G605" s="29">
        <v>0</v>
      </c>
      <c r="H605" s="29">
        <v>0</v>
      </c>
      <c r="I605" s="29">
        <v>0</v>
      </c>
      <c r="J605" s="29">
        <v>0</v>
      </c>
      <c r="K605" s="29">
        <v>0</v>
      </c>
      <c r="L605" s="29">
        <v>0</v>
      </c>
      <c r="M605" s="29">
        <v>0</v>
      </c>
      <c r="N605" s="29">
        <v>0</v>
      </c>
      <c r="O605" s="29">
        <v>0</v>
      </c>
      <c r="P605" s="112">
        <v>0</v>
      </c>
    </row>
    <row r="606" spans="1:16" s="2" customFormat="1">
      <c r="A606" s="22">
        <v>315080</v>
      </c>
      <c r="B606" s="23">
        <v>508</v>
      </c>
      <c r="C606" s="24" t="s">
        <v>364</v>
      </c>
      <c r="D606" s="25">
        <v>0</v>
      </c>
      <c r="E606" s="25">
        <v>0</v>
      </c>
      <c r="F606" s="25">
        <v>0</v>
      </c>
      <c r="G606" s="25">
        <v>0</v>
      </c>
      <c r="H606" s="25">
        <v>0</v>
      </c>
      <c r="I606" s="25">
        <v>0</v>
      </c>
      <c r="J606" s="25">
        <v>0</v>
      </c>
      <c r="K606" s="25">
        <v>0</v>
      </c>
      <c r="L606" s="25">
        <v>0</v>
      </c>
      <c r="M606" s="25">
        <v>0</v>
      </c>
      <c r="N606" s="25">
        <v>0</v>
      </c>
      <c r="O606" s="25">
        <v>0</v>
      </c>
      <c r="P606" s="111">
        <v>0</v>
      </c>
    </row>
    <row r="607" spans="1:16" s="2" customFormat="1">
      <c r="A607" s="26">
        <v>315090</v>
      </c>
      <c r="B607" s="27">
        <v>509</v>
      </c>
      <c r="C607" s="28" t="s">
        <v>771</v>
      </c>
      <c r="D607" s="29">
        <v>0</v>
      </c>
      <c r="E607" s="29">
        <v>0</v>
      </c>
      <c r="F607" s="29">
        <v>0</v>
      </c>
      <c r="G607" s="29">
        <v>0</v>
      </c>
      <c r="H607" s="29">
        <v>0</v>
      </c>
      <c r="I607" s="29">
        <v>0</v>
      </c>
      <c r="J607" s="29">
        <v>0</v>
      </c>
      <c r="K607" s="29">
        <v>0</v>
      </c>
      <c r="L607" s="29">
        <v>0</v>
      </c>
      <c r="M607" s="29">
        <v>0</v>
      </c>
      <c r="N607" s="29">
        <v>0</v>
      </c>
      <c r="O607" s="29">
        <v>0</v>
      </c>
      <c r="P607" s="112">
        <v>0</v>
      </c>
    </row>
    <row r="608" spans="1:16" s="2" customFormat="1">
      <c r="A608" s="22">
        <v>315100</v>
      </c>
      <c r="B608" s="23">
        <v>510</v>
      </c>
      <c r="C608" s="24" t="s">
        <v>365</v>
      </c>
      <c r="D608" s="25">
        <v>0</v>
      </c>
      <c r="E608" s="25">
        <v>0</v>
      </c>
      <c r="F608" s="25">
        <v>0</v>
      </c>
      <c r="G608" s="25">
        <v>0</v>
      </c>
      <c r="H608" s="25">
        <v>0</v>
      </c>
      <c r="I608" s="25">
        <v>0</v>
      </c>
      <c r="J608" s="25">
        <v>0</v>
      </c>
      <c r="K608" s="25">
        <v>0</v>
      </c>
      <c r="L608" s="25">
        <v>0</v>
      </c>
      <c r="M608" s="25">
        <v>0</v>
      </c>
      <c r="N608" s="25">
        <v>0</v>
      </c>
      <c r="O608" s="25">
        <v>0</v>
      </c>
      <c r="P608" s="111">
        <v>0</v>
      </c>
    </row>
    <row r="609" spans="1:16" s="2" customFormat="1">
      <c r="A609" s="26">
        <v>315110</v>
      </c>
      <c r="B609" s="27">
        <v>511</v>
      </c>
      <c r="C609" s="28" t="s">
        <v>366</v>
      </c>
      <c r="D609" s="29">
        <v>0</v>
      </c>
      <c r="E609" s="29">
        <v>0</v>
      </c>
      <c r="F609" s="29">
        <v>0</v>
      </c>
      <c r="G609" s="29">
        <v>0</v>
      </c>
      <c r="H609" s="29">
        <v>0</v>
      </c>
      <c r="I609" s="29">
        <v>0</v>
      </c>
      <c r="J609" s="29">
        <v>0</v>
      </c>
      <c r="K609" s="29">
        <v>0</v>
      </c>
      <c r="L609" s="29">
        <v>0</v>
      </c>
      <c r="M609" s="29">
        <v>0</v>
      </c>
      <c r="N609" s="29">
        <v>0</v>
      </c>
      <c r="O609" s="29">
        <v>0</v>
      </c>
      <c r="P609" s="112">
        <v>0</v>
      </c>
    </row>
    <row r="610" spans="1:16" s="2" customFormat="1">
      <c r="A610" s="22">
        <v>315120</v>
      </c>
      <c r="B610" s="23">
        <v>512</v>
      </c>
      <c r="C610" s="24" t="s">
        <v>367</v>
      </c>
      <c r="D610" s="25">
        <v>1919.37</v>
      </c>
      <c r="E610" s="25">
        <v>1341.62403352864</v>
      </c>
      <c r="F610" s="25">
        <v>1554.41</v>
      </c>
      <c r="G610" s="25">
        <v>1783.91</v>
      </c>
      <c r="H610" s="25">
        <v>1955.57</v>
      </c>
      <c r="I610" s="25">
        <v>1702.61</v>
      </c>
      <c r="J610" s="25">
        <v>1671.6</v>
      </c>
      <c r="K610" s="25">
        <v>2132.9699999999998</v>
      </c>
      <c r="L610" s="25">
        <v>1807.68</v>
      </c>
      <c r="M610" s="25">
        <v>2097.0700000000002</v>
      </c>
      <c r="N610" s="25">
        <v>1720.67</v>
      </c>
      <c r="O610" s="25">
        <v>2036.57</v>
      </c>
      <c r="P610" s="111">
        <v>21724.054033528642</v>
      </c>
    </row>
    <row r="611" spans="1:16" s="2" customFormat="1">
      <c r="A611" s="26">
        <v>315130</v>
      </c>
      <c r="B611" s="27">
        <v>513</v>
      </c>
      <c r="C611" s="28" t="s">
        <v>772</v>
      </c>
      <c r="D611" s="29">
        <v>0</v>
      </c>
      <c r="E611" s="29">
        <v>0</v>
      </c>
      <c r="F611" s="29">
        <v>0</v>
      </c>
      <c r="G611" s="29">
        <v>0</v>
      </c>
      <c r="H611" s="29">
        <v>0</v>
      </c>
      <c r="I611" s="29">
        <v>0</v>
      </c>
      <c r="J611" s="29">
        <v>0</v>
      </c>
      <c r="K611" s="29">
        <v>0</v>
      </c>
      <c r="L611" s="29">
        <v>0</v>
      </c>
      <c r="M611" s="29">
        <v>0</v>
      </c>
      <c r="N611" s="29">
        <v>0</v>
      </c>
      <c r="O611" s="29">
        <v>0</v>
      </c>
      <c r="P611" s="112">
        <v>0</v>
      </c>
    </row>
    <row r="612" spans="1:16" s="2" customFormat="1">
      <c r="A612" s="22">
        <v>315140</v>
      </c>
      <c r="B612" s="23">
        <v>514</v>
      </c>
      <c r="C612" s="24" t="s">
        <v>368</v>
      </c>
      <c r="D612" s="25">
        <v>0</v>
      </c>
      <c r="E612" s="25">
        <v>0</v>
      </c>
      <c r="F612" s="25">
        <v>0</v>
      </c>
      <c r="G612" s="25">
        <v>0</v>
      </c>
      <c r="H612" s="25">
        <v>0</v>
      </c>
      <c r="I612" s="25">
        <v>0</v>
      </c>
      <c r="J612" s="25">
        <v>0</v>
      </c>
      <c r="K612" s="25">
        <v>0</v>
      </c>
      <c r="L612" s="25">
        <v>0</v>
      </c>
      <c r="M612" s="25">
        <v>0</v>
      </c>
      <c r="N612" s="25">
        <v>0</v>
      </c>
      <c r="O612" s="25">
        <v>0</v>
      </c>
      <c r="P612" s="111">
        <v>0</v>
      </c>
    </row>
    <row r="613" spans="1:16" s="2" customFormat="1">
      <c r="A613" s="26">
        <v>315150</v>
      </c>
      <c r="B613" s="27">
        <v>515</v>
      </c>
      <c r="C613" s="28" t="s">
        <v>369</v>
      </c>
      <c r="D613" s="29">
        <v>0</v>
      </c>
      <c r="E613" s="29">
        <v>0</v>
      </c>
      <c r="F613" s="29">
        <v>0</v>
      </c>
      <c r="G613" s="29">
        <v>0</v>
      </c>
      <c r="H613" s="29">
        <v>0</v>
      </c>
      <c r="I613" s="29">
        <v>0</v>
      </c>
      <c r="J613" s="29">
        <v>0</v>
      </c>
      <c r="K613" s="29">
        <v>0</v>
      </c>
      <c r="L613" s="29">
        <v>0</v>
      </c>
      <c r="M613" s="29">
        <v>0</v>
      </c>
      <c r="N613" s="29">
        <v>0</v>
      </c>
      <c r="O613" s="29">
        <v>0</v>
      </c>
      <c r="P613" s="112">
        <v>0</v>
      </c>
    </row>
    <row r="614" spans="1:16" s="2" customFormat="1">
      <c r="A614" s="22">
        <v>315160</v>
      </c>
      <c r="B614" s="23">
        <v>516</v>
      </c>
      <c r="C614" s="24" t="s">
        <v>370</v>
      </c>
      <c r="D614" s="25">
        <v>0</v>
      </c>
      <c r="E614" s="25">
        <v>0</v>
      </c>
      <c r="F614" s="25">
        <v>0</v>
      </c>
      <c r="G614" s="25">
        <v>0</v>
      </c>
      <c r="H614" s="25">
        <v>0</v>
      </c>
      <c r="I614" s="25">
        <v>0</v>
      </c>
      <c r="J614" s="25">
        <v>0</v>
      </c>
      <c r="K614" s="25">
        <v>0</v>
      </c>
      <c r="L614" s="25">
        <v>0</v>
      </c>
      <c r="M614" s="25">
        <v>0</v>
      </c>
      <c r="N614" s="25">
        <v>0</v>
      </c>
      <c r="O614" s="25">
        <v>0</v>
      </c>
      <c r="P614" s="111">
        <v>0</v>
      </c>
    </row>
    <row r="615" spans="1:16" s="2" customFormat="1">
      <c r="A615" s="26">
        <v>315170</v>
      </c>
      <c r="B615" s="27">
        <v>517</v>
      </c>
      <c r="C615" s="28" t="s">
        <v>773</v>
      </c>
      <c r="D615" s="29">
        <v>0</v>
      </c>
      <c r="E615" s="29">
        <v>0</v>
      </c>
      <c r="F615" s="29">
        <v>0</v>
      </c>
      <c r="G615" s="29">
        <v>0</v>
      </c>
      <c r="H615" s="29">
        <v>0</v>
      </c>
      <c r="I615" s="29">
        <v>0</v>
      </c>
      <c r="J615" s="29">
        <v>0</v>
      </c>
      <c r="K615" s="29">
        <v>0</v>
      </c>
      <c r="L615" s="29">
        <v>0</v>
      </c>
      <c r="M615" s="29">
        <v>0</v>
      </c>
      <c r="N615" s="29">
        <v>0</v>
      </c>
      <c r="O615" s="29">
        <v>0</v>
      </c>
      <c r="P615" s="112">
        <v>0</v>
      </c>
    </row>
    <row r="616" spans="1:16" s="2" customFormat="1">
      <c r="A616" s="22">
        <v>315180</v>
      </c>
      <c r="B616" s="23">
        <v>518</v>
      </c>
      <c r="C616" s="24" t="s">
        <v>774</v>
      </c>
      <c r="D616" s="25">
        <v>0</v>
      </c>
      <c r="E616" s="25">
        <v>0</v>
      </c>
      <c r="F616" s="25">
        <v>0</v>
      </c>
      <c r="G616" s="25">
        <v>0</v>
      </c>
      <c r="H616" s="25">
        <v>0</v>
      </c>
      <c r="I616" s="25">
        <v>0</v>
      </c>
      <c r="J616" s="25">
        <v>0</v>
      </c>
      <c r="K616" s="25">
        <v>0</v>
      </c>
      <c r="L616" s="25">
        <v>0</v>
      </c>
      <c r="M616" s="25">
        <v>0</v>
      </c>
      <c r="N616" s="25">
        <v>0</v>
      </c>
      <c r="O616" s="25">
        <v>0</v>
      </c>
      <c r="P616" s="111">
        <v>0</v>
      </c>
    </row>
    <row r="617" spans="1:16" s="2" customFormat="1">
      <c r="A617" s="26">
        <v>315190</v>
      </c>
      <c r="B617" s="27">
        <v>519</v>
      </c>
      <c r="C617" s="28" t="s">
        <v>371</v>
      </c>
      <c r="D617" s="29">
        <v>0</v>
      </c>
      <c r="E617" s="29">
        <v>0</v>
      </c>
      <c r="F617" s="29">
        <v>0</v>
      </c>
      <c r="G617" s="29">
        <v>0</v>
      </c>
      <c r="H617" s="29">
        <v>0</v>
      </c>
      <c r="I617" s="29">
        <v>0</v>
      </c>
      <c r="J617" s="29">
        <v>0</v>
      </c>
      <c r="K617" s="29">
        <v>0</v>
      </c>
      <c r="L617" s="29">
        <v>0</v>
      </c>
      <c r="M617" s="29">
        <v>0</v>
      </c>
      <c r="N617" s="29">
        <v>0</v>
      </c>
      <c r="O617" s="29">
        <v>0</v>
      </c>
      <c r="P617" s="112">
        <v>0</v>
      </c>
    </row>
    <row r="618" spans="1:16" s="2" customFormat="1">
      <c r="A618" s="22">
        <v>315200</v>
      </c>
      <c r="B618" s="23">
        <v>520</v>
      </c>
      <c r="C618" s="24" t="s">
        <v>775</v>
      </c>
      <c r="D618" s="25">
        <v>0</v>
      </c>
      <c r="E618" s="25">
        <v>0</v>
      </c>
      <c r="F618" s="25">
        <v>0</v>
      </c>
      <c r="G618" s="25">
        <v>0</v>
      </c>
      <c r="H618" s="25">
        <v>0</v>
      </c>
      <c r="I618" s="25">
        <v>0</v>
      </c>
      <c r="J618" s="25">
        <v>0</v>
      </c>
      <c r="K618" s="25">
        <v>0</v>
      </c>
      <c r="L618" s="25">
        <v>0</v>
      </c>
      <c r="M618" s="25">
        <v>0</v>
      </c>
      <c r="N618" s="25">
        <v>0</v>
      </c>
      <c r="O618" s="25">
        <v>0</v>
      </c>
      <c r="P618" s="111">
        <v>0</v>
      </c>
    </row>
    <row r="619" spans="1:16" s="2" customFormat="1">
      <c r="A619" s="26">
        <v>315210</v>
      </c>
      <c r="B619" s="27">
        <v>521</v>
      </c>
      <c r="C619" s="28" t="s">
        <v>372</v>
      </c>
      <c r="D619" s="29">
        <v>0</v>
      </c>
      <c r="E619" s="29">
        <v>0</v>
      </c>
      <c r="F619" s="29">
        <v>0</v>
      </c>
      <c r="G619" s="29">
        <v>0</v>
      </c>
      <c r="H619" s="29">
        <v>0</v>
      </c>
      <c r="I619" s="29">
        <v>0</v>
      </c>
      <c r="J619" s="29">
        <v>0</v>
      </c>
      <c r="K619" s="29">
        <v>0</v>
      </c>
      <c r="L619" s="29">
        <v>0</v>
      </c>
      <c r="M619" s="29">
        <v>0</v>
      </c>
      <c r="N619" s="29">
        <v>0</v>
      </c>
      <c r="O619" s="29">
        <v>0</v>
      </c>
      <c r="P619" s="112">
        <v>0</v>
      </c>
    </row>
    <row r="620" spans="1:16" s="2" customFormat="1">
      <c r="A620" s="22">
        <v>315213</v>
      </c>
      <c r="B620" s="23">
        <v>831</v>
      </c>
      <c r="C620" s="24" t="s">
        <v>373</v>
      </c>
      <c r="D620" s="25">
        <v>6227.62</v>
      </c>
      <c r="E620" s="25">
        <v>4375.0532194120797</v>
      </c>
      <c r="F620" s="25">
        <v>5042.8599999999997</v>
      </c>
      <c r="G620" s="25">
        <v>5787.41</v>
      </c>
      <c r="H620" s="25">
        <v>6344.34</v>
      </c>
      <c r="I620" s="25">
        <v>5523.65</v>
      </c>
      <c r="J620" s="25">
        <v>5423.07</v>
      </c>
      <c r="K620" s="25">
        <v>6919.86</v>
      </c>
      <c r="L620" s="25">
        <v>5864.56</v>
      </c>
      <c r="M620" s="25">
        <v>6803.39</v>
      </c>
      <c r="N620" s="25">
        <v>5582.25</v>
      </c>
      <c r="O620" s="25">
        <v>6607.12</v>
      </c>
      <c r="P620" s="111">
        <v>70501.18321941208</v>
      </c>
    </row>
    <row r="621" spans="1:16" s="2" customFormat="1">
      <c r="A621" s="26">
        <v>315217</v>
      </c>
      <c r="B621" s="27">
        <v>832</v>
      </c>
      <c r="C621" s="28" t="s">
        <v>525</v>
      </c>
      <c r="D621" s="29">
        <v>3715.55</v>
      </c>
      <c r="E621" s="29">
        <v>2614.54879969079</v>
      </c>
      <c r="F621" s="29">
        <v>3009.05</v>
      </c>
      <c r="G621" s="29">
        <v>3453.27</v>
      </c>
      <c r="H621" s="29">
        <v>3785.57</v>
      </c>
      <c r="I621" s="29">
        <v>3295.88</v>
      </c>
      <c r="J621" s="29">
        <v>3235.87</v>
      </c>
      <c r="K621" s="29">
        <v>4128.9799999999996</v>
      </c>
      <c r="L621" s="29">
        <v>3499.3</v>
      </c>
      <c r="M621" s="29">
        <v>4059.49</v>
      </c>
      <c r="N621" s="29">
        <v>3330.85</v>
      </c>
      <c r="O621" s="29">
        <v>3942.37</v>
      </c>
      <c r="P621" s="112">
        <v>42070.728799690791</v>
      </c>
    </row>
    <row r="622" spans="1:16" s="2" customFormat="1">
      <c r="A622" s="22">
        <v>315220</v>
      </c>
      <c r="B622" s="23">
        <v>522</v>
      </c>
      <c r="C622" s="24" t="s">
        <v>374</v>
      </c>
      <c r="D622" s="25">
        <v>27557.53</v>
      </c>
      <c r="E622" s="25">
        <v>19272.686953532699</v>
      </c>
      <c r="F622" s="25">
        <v>22316.91</v>
      </c>
      <c r="G622" s="25">
        <v>25611.86</v>
      </c>
      <c r="H622" s="25">
        <v>28076.5</v>
      </c>
      <c r="I622" s="25">
        <v>24444.62</v>
      </c>
      <c r="J622" s="25">
        <v>23993.34</v>
      </c>
      <c r="K622" s="25">
        <v>30614.43</v>
      </c>
      <c r="L622" s="25">
        <v>25945.61</v>
      </c>
      <c r="M622" s="25">
        <v>30096.83</v>
      </c>
      <c r="N622" s="25">
        <v>24694.46</v>
      </c>
      <c r="O622" s="25">
        <v>29228.23</v>
      </c>
      <c r="P622" s="111">
        <v>311853.00695353269</v>
      </c>
    </row>
    <row r="623" spans="1:16" s="2" customFormat="1">
      <c r="A623" s="26">
        <v>315230</v>
      </c>
      <c r="B623" s="27">
        <v>523</v>
      </c>
      <c r="C623" s="28" t="s">
        <v>375</v>
      </c>
      <c r="D623" s="29">
        <v>0</v>
      </c>
      <c r="E623" s="29">
        <v>0</v>
      </c>
      <c r="F623" s="29">
        <v>0</v>
      </c>
      <c r="G623" s="29">
        <v>0</v>
      </c>
      <c r="H623" s="29">
        <v>0</v>
      </c>
      <c r="I623" s="29">
        <v>0</v>
      </c>
      <c r="J623" s="29">
        <v>0</v>
      </c>
      <c r="K623" s="29">
        <v>0</v>
      </c>
      <c r="L623" s="29">
        <v>0</v>
      </c>
      <c r="M623" s="29">
        <v>0</v>
      </c>
      <c r="N623" s="29">
        <v>0</v>
      </c>
      <c r="O623" s="29">
        <v>0</v>
      </c>
      <c r="P623" s="112">
        <v>0</v>
      </c>
    </row>
    <row r="624" spans="1:16" s="2" customFormat="1">
      <c r="A624" s="22">
        <v>315240</v>
      </c>
      <c r="B624" s="23">
        <v>524</v>
      </c>
      <c r="C624" s="24" t="s">
        <v>776</v>
      </c>
      <c r="D624" s="25">
        <v>0</v>
      </c>
      <c r="E624" s="25">
        <v>0</v>
      </c>
      <c r="F624" s="25">
        <v>0</v>
      </c>
      <c r="G624" s="25">
        <v>0</v>
      </c>
      <c r="H624" s="25">
        <v>0</v>
      </c>
      <c r="I624" s="25">
        <v>0</v>
      </c>
      <c r="J624" s="25">
        <v>0</v>
      </c>
      <c r="K624" s="25">
        <v>0</v>
      </c>
      <c r="L624" s="25">
        <v>0</v>
      </c>
      <c r="M624" s="25">
        <v>0</v>
      </c>
      <c r="N624" s="25">
        <v>0</v>
      </c>
      <c r="O624" s="25">
        <v>0</v>
      </c>
      <c r="P624" s="111">
        <v>0</v>
      </c>
    </row>
    <row r="625" spans="1:16" s="2" customFormat="1">
      <c r="A625" s="26">
        <v>315250</v>
      </c>
      <c r="B625" s="27">
        <v>525</v>
      </c>
      <c r="C625" s="28" t="s">
        <v>376</v>
      </c>
      <c r="D625" s="29">
        <v>0</v>
      </c>
      <c r="E625" s="29">
        <v>0</v>
      </c>
      <c r="F625" s="29">
        <v>0</v>
      </c>
      <c r="G625" s="29">
        <v>0</v>
      </c>
      <c r="H625" s="29">
        <v>0</v>
      </c>
      <c r="I625" s="29">
        <v>0</v>
      </c>
      <c r="J625" s="29">
        <v>0</v>
      </c>
      <c r="K625" s="29">
        <v>0</v>
      </c>
      <c r="L625" s="29">
        <v>0</v>
      </c>
      <c r="M625" s="29">
        <v>0</v>
      </c>
      <c r="N625" s="29">
        <v>0</v>
      </c>
      <c r="O625" s="29">
        <v>0</v>
      </c>
      <c r="P625" s="112">
        <v>0</v>
      </c>
    </row>
    <row r="626" spans="1:16" s="2" customFormat="1">
      <c r="A626" s="22">
        <v>315260</v>
      </c>
      <c r="B626" s="23">
        <v>526</v>
      </c>
      <c r="C626" s="24" t="s">
        <v>377</v>
      </c>
      <c r="D626" s="25">
        <v>0</v>
      </c>
      <c r="E626" s="25">
        <v>0</v>
      </c>
      <c r="F626" s="25">
        <v>0</v>
      </c>
      <c r="G626" s="25">
        <v>0</v>
      </c>
      <c r="H626" s="25">
        <v>0</v>
      </c>
      <c r="I626" s="25">
        <v>0</v>
      </c>
      <c r="J626" s="25">
        <v>0</v>
      </c>
      <c r="K626" s="25">
        <v>0</v>
      </c>
      <c r="L626" s="25">
        <v>0</v>
      </c>
      <c r="M626" s="25">
        <v>0</v>
      </c>
      <c r="N626" s="25">
        <v>0</v>
      </c>
      <c r="O626" s="25">
        <v>0</v>
      </c>
      <c r="P626" s="111">
        <v>0</v>
      </c>
    </row>
    <row r="627" spans="1:16" s="2" customFormat="1">
      <c r="A627" s="26">
        <v>315270</v>
      </c>
      <c r="B627" s="27">
        <v>527</v>
      </c>
      <c r="C627" s="28" t="s">
        <v>378</v>
      </c>
      <c r="D627" s="29">
        <v>0</v>
      </c>
      <c r="E627" s="29">
        <v>0</v>
      </c>
      <c r="F627" s="29">
        <v>0</v>
      </c>
      <c r="G627" s="29">
        <v>0</v>
      </c>
      <c r="H627" s="29">
        <v>0</v>
      </c>
      <c r="I627" s="29">
        <v>0</v>
      </c>
      <c r="J627" s="29">
        <v>0</v>
      </c>
      <c r="K627" s="29">
        <v>0</v>
      </c>
      <c r="L627" s="29">
        <v>0</v>
      </c>
      <c r="M627" s="29">
        <v>0</v>
      </c>
      <c r="N627" s="29">
        <v>0</v>
      </c>
      <c r="O627" s="29">
        <v>0</v>
      </c>
      <c r="P627" s="112">
        <v>0</v>
      </c>
    </row>
    <row r="628" spans="1:16" s="2" customFormat="1">
      <c r="A628" s="22">
        <v>315280</v>
      </c>
      <c r="B628" s="23">
        <v>528</v>
      </c>
      <c r="C628" s="24" t="s">
        <v>379</v>
      </c>
      <c r="D628" s="25">
        <v>0</v>
      </c>
      <c r="E628" s="25">
        <v>0</v>
      </c>
      <c r="F628" s="25">
        <v>0</v>
      </c>
      <c r="G628" s="25">
        <v>0</v>
      </c>
      <c r="H628" s="25">
        <v>0</v>
      </c>
      <c r="I628" s="25">
        <v>0</v>
      </c>
      <c r="J628" s="25">
        <v>0</v>
      </c>
      <c r="K628" s="25">
        <v>0</v>
      </c>
      <c r="L628" s="25">
        <v>0</v>
      </c>
      <c r="M628" s="25">
        <v>0</v>
      </c>
      <c r="N628" s="25">
        <v>0</v>
      </c>
      <c r="O628" s="25">
        <v>0</v>
      </c>
      <c r="P628" s="111">
        <v>0</v>
      </c>
    </row>
    <row r="629" spans="1:16" s="2" customFormat="1">
      <c r="A629" s="26">
        <v>315290</v>
      </c>
      <c r="B629" s="27">
        <v>529</v>
      </c>
      <c r="C629" s="28" t="s">
        <v>777</v>
      </c>
      <c r="D629" s="29">
        <v>0</v>
      </c>
      <c r="E629" s="29">
        <v>0</v>
      </c>
      <c r="F629" s="29">
        <v>0</v>
      </c>
      <c r="G629" s="29">
        <v>0</v>
      </c>
      <c r="H629" s="29">
        <v>0</v>
      </c>
      <c r="I629" s="29">
        <v>0</v>
      </c>
      <c r="J629" s="29">
        <v>0</v>
      </c>
      <c r="K629" s="29">
        <v>0</v>
      </c>
      <c r="L629" s="29">
        <v>0</v>
      </c>
      <c r="M629" s="29">
        <v>0</v>
      </c>
      <c r="N629" s="29">
        <v>0</v>
      </c>
      <c r="O629" s="29">
        <v>0</v>
      </c>
      <c r="P629" s="112">
        <v>0</v>
      </c>
    </row>
    <row r="630" spans="1:16" s="2" customFormat="1">
      <c r="A630" s="22">
        <v>315300</v>
      </c>
      <c r="B630" s="23">
        <v>530</v>
      </c>
      <c r="C630" s="24" t="s">
        <v>380</v>
      </c>
      <c r="D630" s="25">
        <v>0</v>
      </c>
      <c r="E630" s="25">
        <v>0</v>
      </c>
      <c r="F630" s="25">
        <v>0</v>
      </c>
      <c r="G630" s="25">
        <v>0</v>
      </c>
      <c r="H630" s="25">
        <v>0</v>
      </c>
      <c r="I630" s="25">
        <v>0</v>
      </c>
      <c r="J630" s="25">
        <v>0</v>
      </c>
      <c r="K630" s="25">
        <v>0</v>
      </c>
      <c r="L630" s="25">
        <v>0</v>
      </c>
      <c r="M630" s="25">
        <v>0</v>
      </c>
      <c r="N630" s="25">
        <v>0</v>
      </c>
      <c r="O630" s="25">
        <v>0</v>
      </c>
      <c r="P630" s="111">
        <v>0</v>
      </c>
    </row>
    <row r="631" spans="1:16" s="2" customFormat="1">
      <c r="A631" s="26">
        <v>315310</v>
      </c>
      <c r="B631" s="27">
        <v>531</v>
      </c>
      <c r="C631" s="28" t="s">
        <v>381</v>
      </c>
      <c r="D631" s="29">
        <v>0</v>
      </c>
      <c r="E631" s="29">
        <v>0</v>
      </c>
      <c r="F631" s="29">
        <v>0</v>
      </c>
      <c r="G631" s="29">
        <v>0</v>
      </c>
      <c r="H631" s="29">
        <v>0</v>
      </c>
      <c r="I631" s="29">
        <v>0</v>
      </c>
      <c r="J631" s="29">
        <v>0</v>
      </c>
      <c r="K631" s="29">
        <v>0</v>
      </c>
      <c r="L631" s="29">
        <v>0</v>
      </c>
      <c r="M631" s="29">
        <v>0</v>
      </c>
      <c r="N631" s="29">
        <v>0</v>
      </c>
      <c r="O631" s="29">
        <v>0</v>
      </c>
      <c r="P631" s="112">
        <v>0</v>
      </c>
    </row>
    <row r="632" spans="1:16" s="2" customFormat="1">
      <c r="A632" s="22">
        <v>315320</v>
      </c>
      <c r="B632" s="23">
        <v>532</v>
      </c>
      <c r="C632" s="24" t="s">
        <v>382</v>
      </c>
      <c r="D632" s="25">
        <v>0</v>
      </c>
      <c r="E632" s="25">
        <v>0</v>
      </c>
      <c r="F632" s="25">
        <v>0</v>
      </c>
      <c r="G632" s="25">
        <v>0</v>
      </c>
      <c r="H632" s="25">
        <v>0</v>
      </c>
      <c r="I632" s="25">
        <v>0</v>
      </c>
      <c r="J632" s="25">
        <v>0</v>
      </c>
      <c r="K632" s="25">
        <v>0</v>
      </c>
      <c r="L632" s="25">
        <v>0</v>
      </c>
      <c r="M632" s="25">
        <v>0</v>
      </c>
      <c r="N632" s="25">
        <v>0</v>
      </c>
      <c r="O632" s="25">
        <v>0</v>
      </c>
      <c r="P632" s="111">
        <v>0</v>
      </c>
    </row>
    <row r="633" spans="1:16" s="2" customFormat="1">
      <c r="A633" s="26">
        <v>315330</v>
      </c>
      <c r="B633" s="27">
        <v>533</v>
      </c>
      <c r="C633" s="28" t="s">
        <v>383</v>
      </c>
      <c r="D633" s="29">
        <v>0</v>
      </c>
      <c r="E633" s="29">
        <v>0</v>
      </c>
      <c r="F633" s="29">
        <v>0</v>
      </c>
      <c r="G633" s="29">
        <v>0</v>
      </c>
      <c r="H633" s="29">
        <v>0</v>
      </c>
      <c r="I633" s="29">
        <v>0</v>
      </c>
      <c r="J633" s="29">
        <v>0</v>
      </c>
      <c r="K633" s="29">
        <v>0</v>
      </c>
      <c r="L633" s="29">
        <v>0</v>
      </c>
      <c r="M633" s="29">
        <v>0</v>
      </c>
      <c r="N633" s="29">
        <v>0</v>
      </c>
      <c r="O633" s="29">
        <v>0</v>
      </c>
      <c r="P633" s="112">
        <v>0</v>
      </c>
    </row>
    <row r="634" spans="1:16" s="2" customFormat="1">
      <c r="A634" s="22">
        <v>315340</v>
      </c>
      <c r="B634" s="23">
        <v>534</v>
      </c>
      <c r="C634" s="24" t="s">
        <v>778</v>
      </c>
      <c r="D634" s="25">
        <v>0</v>
      </c>
      <c r="E634" s="25">
        <v>0</v>
      </c>
      <c r="F634" s="25">
        <v>0</v>
      </c>
      <c r="G634" s="25">
        <v>0</v>
      </c>
      <c r="H634" s="25">
        <v>0</v>
      </c>
      <c r="I634" s="25">
        <v>0</v>
      </c>
      <c r="J634" s="25">
        <v>0</v>
      </c>
      <c r="K634" s="25">
        <v>0</v>
      </c>
      <c r="L634" s="25">
        <v>0</v>
      </c>
      <c r="M634" s="25">
        <v>0</v>
      </c>
      <c r="N634" s="25">
        <v>0</v>
      </c>
      <c r="O634" s="25">
        <v>0</v>
      </c>
      <c r="P634" s="111">
        <v>0</v>
      </c>
    </row>
    <row r="635" spans="1:16" s="2" customFormat="1">
      <c r="A635" s="26">
        <v>315350</v>
      </c>
      <c r="B635" s="27">
        <v>535</v>
      </c>
      <c r="C635" s="28" t="s">
        <v>779</v>
      </c>
      <c r="D635" s="29">
        <v>0</v>
      </c>
      <c r="E635" s="29">
        <v>0</v>
      </c>
      <c r="F635" s="29">
        <v>0</v>
      </c>
      <c r="G635" s="29">
        <v>0</v>
      </c>
      <c r="H635" s="29">
        <v>0</v>
      </c>
      <c r="I635" s="29">
        <v>0</v>
      </c>
      <c r="J635" s="29">
        <v>0</v>
      </c>
      <c r="K635" s="29">
        <v>0</v>
      </c>
      <c r="L635" s="29">
        <v>0</v>
      </c>
      <c r="M635" s="29">
        <v>0</v>
      </c>
      <c r="N635" s="29">
        <v>0</v>
      </c>
      <c r="O635" s="29">
        <v>0</v>
      </c>
      <c r="P635" s="112">
        <v>0</v>
      </c>
    </row>
    <row r="636" spans="1:16" s="2" customFormat="1">
      <c r="A636" s="22">
        <v>315360</v>
      </c>
      <c r="B636" s="23">
        <v>536</v>
      </c>
      <c r="C636" s="24" t="s">
        <v>780</v>
      </c>
      <c r="D636" s="25">
        <v>0</v>
      </c>
      <c r="E636" s="25">
        <v>0</v>
      </c>
      <c r="F636" s="25">
        <v>0</v>
      </c>
      <c r="G636" s="25">
        <v>0</v>
      </c>
      <c r="H636" s="25">
        <v>0</v>
      </c>
      <c r="I636" s="25">
        <v>0</v>
      </c>
      <c r="J636" s="25">
        <v>0</v>
      </c>
      <c r="K636" s="25">
        <v>0</v>
      </c>
      <c r="L636" s="25">
        <v>0</v>
      </c>
      <c r="M636" s="25">
        <v>0</v>
      </c>
      <c r="N636" s="25">
        <v>0</v>
      </c>
      <c r="O636" s="25">
        <v>0</v>
      </c>
      <c r="P636" s="111">
        <v>0</v>
      </c>
    </row>
    <row r="637" spans="1:16" s="2" customFormat="1">
      <c r="A637" s="26">
        <v>315370</v>
      </c>
      <c r="B637" s="27">
        <v>537</v>
      </c>
      <c r="C637" s="28" t="s">
        <v>384</v>
      </c>
      <c r="D637" s="29">
        <v>0</v>
      </c>
      <c r="E637" s="29">
        <v>0</v>
      </c>
      <c r="F637" s="29">
        <v>0</v>
      </c>
      <c r="G637" s="29">
        <v>0</v>
      </c>
      <c r="H637" s="29">
        <v>0</v>
      </c>
      <c r="I637" s="29">
        <v>0</v>
      </c>
      <c r="J637" s="29">
        <v>0</v>
      </c>
      <c r="K637" s="29">
        <v>0</v>
      </c>
      <c r="L637" s="29">
        <v>0</v>
      </c>
      <c r="M637" s="29">
        <v>0</v>
      </c>
      <c r="N637" s="29">
        <v>0</v>
      </c>
      <c r="O637" s="29">
        <v>0</v>
      </c>
      <c r="P637" s="112">
        <v>0</v>
      </c>
    </row>
    <row r="638" spans="1:16" s="2" customFormat="1">
      <c r="A638" s="22">
        <v>315380</v>
      </c>
      <c r="B638" s="23">
        <v>538</v>
      </c>
      <c r="C638" s="24" t="s">
        <v>385</v>
      </c>
      <c r="D638" s="25">
        <v>0</v>
      </c>
      <c r="E638" s="25">
        <v>0</v>
      </c>
      <c r="F638" s="25">
        <v>0</v>
      </c>
      <c r="G638" s="25">
        <v>0</v>
      </c>
      <c r="H638" s="25">
        <v>0</v>
      </c>
      <c r="I638" s="25">
        <v>0</v>
      </c>
      <c r="J638" s="25">
        <v>0</v>
      </c>
      <c r="K638" s="25">
        <v>0</v>
      </c>
      <c r="L638" s="25">
        <v>0</v>
      </c>
      <c r="M638" s="25">
        <v>0</v>
      </c>
      <c r="N638" s="25">
        <v>0</v>
      </c>
      <c r="O638" s="25">
        <v>0</v>
      </c>
      <c r="P638" s="111">
        <v>0</v>
      </c>
    </row>
    <row r="639" spans="1:16" s="2" customFormat="1">
      <c r="A639" s="26">
        <v>315390</v>
      </c>
      <c r="B639" s="27">
        <v>539</v>
      </c>
      <c r="C639" s="28" t="s">
        <v>386</v>
      </c>
      <c r="D639" s="29">
        <v>0</v>
      </c>
      <c r="E639" s="29">
        <v>0</v>
      </c>
      <c r="F639" s="29">
        <v>0</v>
      </c>
      <c r="G639" s="29">
        <v>0</v>
      </c>
      <c r="H639" s="29">
        <v>0</v>
      </c>
      <c r="I639" s="29">
        <v>0</v>
      </c>
      <c r="J639" s="29">
        <v>0</v>
      </c>
      <c r="K639" s="29">
        <v>0</v>
      </c>
      <c r="L639" s="29">
        <v>0</v>
      </c>
      <c r="M639" s="29">
        <v>0</v>
      </c>
      <c r="N639" s="29">
        <v>0</v>
      </c>
      <c r="O639" s="29">
        <v>0</v>
      </c>
      <c r="P639" s="112">
        <v>0</v>
      </c>
    </row>
    <row r="640" spans="1:16" s="2" customFormat="1">
      <c r="A640" s="22">
        <v>315400</v>
      </c>
      <c r="B640" s="23">
        <v>540</v>
      </c>
      <c r="C640" s="24" t="s">
        <v>387</v>
      </c>
      <c r="D640" s="25">
        <v>0</v>
      </c>
      <c r="E640" s="25">
        <v>0</v>
      </c>
      <c r="F640" s="25">
        <v>0</v>
      </c>
      <c r="G640" s="25">
        <v>0</v>
      </c>
      <c r="H640" s="25">
        <v>0</v>
      </c>
      <c r="I640" s="25">
        <v>0</v>
      </c>
      <c r="J640" s="25">
        <v>0</v>
      </c>
      <c r="K640" s="25">
        <v>0</v>
      </c>
      <c r="L640" s="25">
        <v>0</v>
      </c>
      <c r="M640" s="25">
        <v>0</v>
      </c>
      <c r="N640" s="25">
        <v>0</v>
      </c>
      <c r="O640" s="25">
        <v>0</v>
      </c>
      <c r="P640" s="111">
        <v>0</v>
      </c>
    </row>
    <row r="641" spans="1:16" s="2" customFormat="1">
      <c r="A641" s="26">
        <v>315410</v>
      </c>
      <c r="B641" s="27">
        <v>541</v>
      </c>
      <c r="C641" s="28" t="s">
        <v>388</v>
      </c>
      <c r="D641" s="29">
        <v>0</v>
      </c>
      <c r="E641" s="29">
        <v>0</v>
      </c>
      <c r="F641" s="29">
        <v>0</v>
      </c>
      <c r="G641" s="29">
        <v>0</v>
      </c>
      <c r="H641" s="29">
        <v>0</v>
      </c>
      <c r="I641" s="29">
        <v>0</v>
      </c>
      <c r="J641" s="29">
        <v>0</v>
      </c>
      <c r="K641" s="29">
        <v>0</v>
      </c>
      <c r="L641" s="29">
        <v>0</v>
      </c>
      <c r="M641" s="29">
        <v>0</v>
      </c>
      <c r="N641" s="29">
        <v>0</v>
      </c>
      <c r="O641" s="29">
        <v>0</v>
      </c>
      <c r="P641" s="112">
        <v>0</v>
      </c>
    </row>
    <row r="642" spans="1:16" s="2" customFormat="1">
      <c r="A642" s="22">
        <v>315415</v>
      </c>
      <c r="B642" s="23">
        <v>833</v>
      </c>
      <c r="C642" s="24" t="s">
        <v>389</v>
      </c>
      <c r="D642" s="25">
        <v>0</v>
      </c>
      <c r="E642" s="25">
        <v>0</v>
      </c>
      <c r="F642" s="25">
        <v>0</v>
      </c>
      <c r="G642" s="25">
        <v>0</v>
      </c>
      <c r="H642" s="25">
        <v>0</v>
      </c>
      <c r="I642" s="25">
        <v>0</v>
      </c>
      <c r="J642" s="25">
        <v>0</v>
      </c>
      <c r="K642" s="25">
        <v>0</v>
      </c>
      <c r="L642" s="25">
        <v>0</v>
      </c>
      <c r="M642" s="25">
        <v>0</v>
      </c>
      <c r="N642" s="25">
        <v>0</v>
      </c>
      <c r="O642" s="25">
        <v>0</v>
      </c>
      <c r="P642" s="111">
        <v>0</v>
      </c>
    </row>
    <row r="643" spans="1:16" s="2" customFormat="1">
      <c r="A643" s="26">
        <v>315420</v>
      </c>
      <c r="B643" s="27">
        <v>542</v>
      </c>
      <c r="C643" s="28" t="s">
        <v>390</v>
      </c>
      <c r="D643" s="29">
        <v>0</v>
      </c>
      <c r="E643" s="29">
        <v>0</v>
      </c>
      <c r="F643" s="29">
        <v>0</v>
      </c>
      <c r="G643" s="29">
        <v>0</v>
      </c>
      <c r="H643" s="29">
        <v>0</v>
      </c>
      <c r="I643" s="29">
        <v>0</v>
      </c>
      <c r="J643" s="29">
        <v>0</v>
      </c>
      <c r="K643" s="29">
        <v>0</v>
      </c>
      <c r="L643" s="29">
        <v>0</v>
      </c>
      <c r="M643" s="29">
        <v>0</v>
      </c>
      <c r="N643" s="29">
        <v>0</v>
      </c>
      <c r="O643" s="29">
        <v>0</v>
      </c>
      <c r="P643" s="112">
        <v>0</v>
      </c>
    </row>
    <row r="644" spans="1:16" s="2" customFormat="1">
      <c r="A644" s="22">
        <v>315430</v>
      </c>
      <c r="B644" s="23">
        <v>543</v>
      </c>
      <c r="C644" s="24" t="s">
        <v>391</v>
      </c>
      <c r="D644" s="25">
        <v>0</v>
      </c>
      <c r="E644" s="25">
        <v>0</v>
      </c>
      <c r="F644" s="25">
        <v>0</v>
      </c>
      <c r="G644" s="25">
        <v>0</v>
      </c>
      <c r="H644" s="25">
        <v>0</v>
      </c>
      <c r="I644" s="25">
        <v>0</v>
      </c>
      <c r="J644" s="25">
        <v>0</v>
      </c>
      <c r="K644" s="25">
        <v>0</v>
      </c>
      <c r="L644" s="25">
        <v>0</v>
      </c>
      <c r="M644" s="25">
        <v>0</v>
      </c>
      <c r="N644" s="25">
        <v>0</v>
      </c>
      <c r="O644" s="25">
        <v>0</v>
      </c>
      <c r="P644" s="111">
        <v>0</v>
      </c>
    </row>
    <row r="645" spans="1:16" s="2" customFormat="1">
      <c r="A645" s="26">
        <v>315440</v>
      </c>
      <c r="B645" s="27">
        <v>544</v>
      </c>
      <c r="C645" s="28" t="s">
        <v>392</v>
      </c>
      <c r="D645" s="29">
        <v>0</v>
      </c>
      <c r="E645" s="29">
        <v>0</v>
      </c>
      <c r="F645" s="29">
        <v>0</v>
      </c>
      <c r="G645" s="29">
        <v>0</v>
      </c>
      <c r="H645" s="29">
        <v>0</v>
      </c>
      <c r="I645" s="29">
        <v>0</v>
      </c>
      <c r="J645" s="29">
        <v>0</v>
      </c>
      <c r="K645" s="29">
        <v>0</v>
      </c>
      <c r="L645" s="29">
        <v>0</v>
      </c>
      <c r="M645" s="29">
        <v>0</v>
      </c>
      <c r="N645" s="29">
        <v>0</v>
      </c>
      <c r="O645" s="29">
        <v>0</v>
      </c>
      <c r="P645" s="112">
        <v>0</v>
      </c>
    </row>
    <row r="646" spans="1:16" s="2" customFormat="1">
      <c r="A646" s="22">
        <v>315445</v>
      </c>
      <c r="B646" s="23">
        <v>754</v>
      </c>
      <c r="C646" s="24" t="s">
        <v>393</v>
      </c>
      <c r="D646" s="25">
        <v>0</v>
      </c>
      <c r="E646" s="25">
        <v>0</v>
      </c>
      <c r="F646" s="25">
        <v>0</v>
      </c>
      <c r="G646" s="25">
        <v>0</v>
      </c>
      <c r="H646" s="25">
        <v>0</v>
      </c>
      <c r="I646" s="25">
        <v>0</v>
      </c>
      <c r="J646" s="25">
        <v>0</v>
      </c>
      <c r="K646" s="25">
        <v>0</v>
      </c>
      <c r="L646" s="25">
        <v>0</v>
      </c>
      <c r="M646" s="25">
        <v>0</v>
      </c>
      <c r="N646" s="25">
        <v>0</v>
      </c>
      <c r="O646" s="25">
        <v>0</v>
      </c>
      <c r="P646" s="111">
        <v>0</v>
      </c>
    </row>
    <row r="647" spans="1:16" s="2" customFormat="1">
      <c r="A647" s="26">
        <v>315450</v>
      </c>
      <c r="B647" s="27">
        <v>545</v>
      </c>
      <c r="C647" s="28" t="s">
        <v>526</v>
      </c>
      <c r="D647" s="29">
        <v>9543.59</v>
      </c>
      <c r="E647" s="29">
        <v>6693.7283986108096</v>
      </c>
      <c r="F647" s="29">
        <v>7728.49</v>
      </c>
      <c r="G647" s="29">
        <v>8869.5499999999993</v>
      </c>
      <c r="H647" s="29">
        <v>9723.07</v>
      </c>
      <c r="I647" s="29">
        <v>8465.33</v>
      </c>
      <c r="J647" s="29">
        <v>8311.18</v>
      </c>
      <c r="K647" s="29">
        <v>10605.1</v>
      </c>
      <c r="L647" s="29">
        <v>8987.7800000000007</v>
      </c>
      <c r="M647" s="29">
        <v>10426.6</v>
      </c>
      <c r="N647" s="29">
        <v>8555.1299999999992</v>
      </c>
      <c r="O647" s="29">
        <v>10125.799999999999</v>
      </c>
      <c r="P647" s="112">
        <v>108035.34839861083</v>
      </c>
    </row>
    <row r="648" spans="1:16" s="2" customFormat="1">
      <c r="A648" s="22">
        <v>315460</v>
      </c>
      <c r="B648" s="23">
        <v>546</v>
      </c>
      <c r="C648" s="24" t="s">
        <v>781</v>
      </c>
      <c r="D648" s="25">
        <v>0</v>
      </c>
      <c r="E648" s="25">
        <v>0</v>
      </c>
      <c r="F648" s="25">
        <v>0</v>
      </c>
      <c r="G648" s="25">
        <v>0</v>
      </c>
      <c r="H648" s="25">
        <v>0</v>
      </c>
      <c r="I648" s="25">
        <v>0</v>
      </c>
      <c r="J648" s="25">
        <v>0</v>
      </c>
      <c r="K648" s="25">
        <v>0</v>
      </c>
      <c r="L648" s="25">
        <v>0</v>
      </c>
      <c r="M648" s="25">
        <v>0</v>
      </c>
      <c r="N648" s="25">
        <v>0</v>
      </c>
      <c r="O648" s="25">
        <v>0</v>
      </c>
      <c r="P648" s="111">
        <v>0</v>
      </c>
    </row>
    <row r="649" spans="1:16" s="2" customFormat="1">
      <c r="A649" s="26">
        <v>315470</v>
      </c>
      <c r="B649" s="27">
        <v>547</v>
      </c>
      <c r="C649" s="28" t="s">
        <v>782</v>
      </c>
      <c r="D649" s="29">
        <v>0</v>
      </c>
      <c r="E649" s="29">
        <v>0</v>
      </c>
      <c r="F649" s="29">
        <v>0</v>
      </c>
      <c r="G649" s="29">
        <v>0</v>
      </c>
      <c r="H649" s="29">
        <v>0</v>
      </c>
      <c r="I649" s="29">
        <v>0</v>
      </c>
      <c r="J649" s="29">
        <v>0</v>
      </c>
      <c r="K649" s="29">
        <v>0</v>
      </c>
      <c r="L649" s="29">
        <v>0</v>
      </c>
      <c r="M649" s="29">
        <v>0</v>
      </c>
      <c r="N649" s="29">
        <v>0</v>
      </c>
      <c r="O649" s="29">
        <v>0</v>
      </c>
      <c r="P649" s="112">
        <v>0</v>
      </c>
    </row>
    <row r="650" spans="1:16" s="2" customFormat="1">
      <c r="A650" s="22">
        <v>315480</v>
      </c>
      <c r="B650" s="23">
        <v>548</v>
      </c>
      <c r="C650" s="24" t="s">
        <v>394</v>
      </c>
      <c r="D650" s="25">
        <v>0</v>
      </c>
      <c r="E650" s="25">
        <v>0</v>
      </c>
      <c r="F650" s="25">
        <v>0</v>
      </c>
      <c r="G650" s="25">
        <v>0</v>
      </c>
      <c r="H650" s="25">
        <v>0</v>
      </c>
      <c r="I650" s="25">
        <v>0</v>
      </c>
      <c r="J650" s="25">
        <v>0</v>
      </c>
      <c r="K650" s="25">
        <v>0</v>
      </c>
      <c r="L650" s="25">
        <v>0</v>
      </c>
      <c r="M650" s="25">
        <v>0</v>
      </c>
      <c r="N650" s="25">
        <v>0</v>
      </c>
      <c r="O650" s="25">
        <v>0</v>
      </c>
      <c r="P650" s="111">
        <v>0</v>
      </c>
    </row>
    <row r="651" spans="1:16" s="2" customFormat="1">
      <c r="A651" s="26">
        <v>315490</v>
      </c>
      <c r="B651" s="27">
        <v>549</v>
      </c>
      <c r="C651" s="28" t="s">
        <v>395</v>
      </c>
      <c r="D651" s="29">
        <v>0</v>
      </c>
      <c r="E651" s="29">
        <v>0</v>
      </c>
      <c r="F651" s="29">
        <v>0</v>
      </c>
      <c r="G651" s="29">
        <v>0</v>
      </c>
      <c r="H651" s="29">
        <v>0</v>
      </c>
      <c r="I651" s="29">
        <v>0</v>
      </c>
      <c r="J651" s="29">
        <v>0</v>
      </c>
      <c r="K651" s="29">
        <v>0</v>
      </c>
      <c r="L651" s="29">
        <v>0</v>
      </c>
      <c r="M651" s="29">
        <v>0</v>
      </c>
      <c r="N651" s="29">
        <v>0</v>
      </c>
      <c r="O651" s="29">
        <v>0</v>
      </c>
      <c r="P651" s="112">
        <v>0</v>
      </c>
    </row>
    <row r="652" spans="1:16" s="2" customFormat="1">
      <c r="A652" s="22">
        <v>315500</v>
      </c>
      <c r="B652" s="23">
        <v>550</v>
      </c>
      <c r="C652" s="24" t="s">
        <v>396</v>
      </c>
      <c r="D652" s="25">
        <v>0</v>
      </c>
      <c r="E652" s="25">
        <v>0</v>
      </c>
      <c r="F652" s="25">
        <v>0</v>
      </c>
      <c r="G652" s="25">
        <v>0</v>
      </c>
      <c r="H652" s="25">
        <v>0</v>
      </c>
      <c r="I652" s="25">
        <v>0</v>
      </c>
      <c r="J652" s="25">
        <v>0</v>
      </c>
      <c r="K652" s="25">
        <v>0</v>
      </c>
      <c r="L652" s="25">
        <v>0</v>
      </c>
      <c r="M652" s="25">
        <v>0</v>
      </c>
      <c r="N652" s="25">
        <v>0</v>
      </c>
      <c r="O652" s="25">
        <v>0</v>
      </c>
      <c r="P652" s="111">
        <v>0</v>
      </c>
    </row>
    <row r="653" spans="1:16" s="2" customFormat="1">
      <c r="A653" s="26">
        <v>315510</v>
      </c>
      <c r="B653" s="27">
        <v>551</v>
      </c>
      <c r="C653" s="28" t="s">
        <v>515</v>
      </c>
      <c r="D653" s="29">
        <v>0</v>
      </c>
      <c r="E653" s="29">
        <v>0</v>
      </c>
      <c r="F653" s="29">
        <v>0</v>
      </c>
      <c r="G653" s="29">
        <v>0</v>
      </c>
      <c r="H653" s="29">
        <v>0</v>
      </c>
      <c r="I653" s="29">
        <v>0</v>
      </c>
      <c r="J653" s="29">
        <v>0</v>
      </c>
      <c r="K653" s="29">
        <v>0</v>
      </c>
      <c r="L653" s="29">
        <v>0</v>
      </c>
      <c r="M653" s="29">
        <v>0</v>
      </c>
      <c r="N653" s="29">
        <v>0</v>
      </c>
      <c r="O653" s="29">
        <v>0</v>
      </c>
      <c r="P653" s="112">
        <v>0</v>
      </c>
    </row>
    <row r="654" spans="1:16" s="2" customFormat="1">
      <c r="A654" s="22">
        <v>315520</v>
      </c>
      <c r="B654" s="23">
        <v>552</v>
      </c>
      <c r="C654" s="24" t="s">
        <v>397</v>
      </c>
      <c r="D654" s="25">
        <v>0</v>
      </c>
      <c r="E654" s="25">
        <v>0</v>
      </c>
      <c r="F654" s="25">
        <v>0</v>
      </c>
      <c r="G654" s="25">
        <v>0</v>
      </c>
      <c r="H654" s="25">
        <v>0</v>
      </c>
      <c r="I654" s="25">
        <v>0</v>
      </c>
      <c r="J654" s="25">
        <v>0</v>
      </c>
      <c r="K654" s="25">
        <v>0</v>
      </c>
      <c r="L654" s="25">
        <v>0</v>
      </c>
      <c r="M654" s="25">
        <v>0</v>
      </c>
      <c r="N654" s="25">
        <v>0</v>
      </c>
      <c r="O654" s="25">
        <v>0</v>
      </c>
      <c r="P654" s="111">
        <v>0</v>
      </c>
    </row>
    <row r="655" spans="1:16" s="2" customFormat="1">
      <c r="A655" s="26">
        <v>315530</v>
      </c>
      <c r="B655" s="27">
        <v>553</v>
      </c>
      <c r="C655" s="28" t="s">
        <v>398</v>
      </c>
      <c r="D655" s="29">
        <v>0</v>
      </c>
      <c r="E655" s="29">
        <v>0</v>
      </c>
      <c r="F655" s="29">
        <v>0</v>
      </c>
      <c r="G655" s="29">
        <v>0</v>
      </c>
      <c r="H655" s="29">
        <v>0</v>
      </c>
      <c r="I655" s="29">
        <v>0</v>
      </c>
      <c r="J655" s="29">
        <v>0</v>
      </c>
      <c r="K655" s="29">
        <v>0</v>
      </c>
      <c r="L655" s="29">
        <v>0</v>
      </c>
      <c r="M655" s="29">
        <v>0</v>
      </c>
      <c r="N655" s="29">
        <v>0</v>
      </c>
      <c r="O655" s="29">
        <v>0</v>
      </c>
      <c r="P655" s="112">
        <v>0</v>
      </c>
    </row>
    <row r="656" spans="1:16" s="2" customFormat="1">
      <c r="A656" s="22">
        <v>315540</v>
      </c>
      <c r="B656" s="23">
        <v>554</v>
      </c>
      <c r="C656" s="24" t="s">
        <v>399</v>
      </c>
      <c r="D656" s="25">
        <v>0</v>
      </c>
      <c r="E656" s="25">
        <v>0</v>
      </c>
      <c r="F656" s="25">
        <v>0</v>
      </c>
      <c r="G656" s="25">
        <v>0</v>
      </c>
      <c r="H656" s="25">
        <v>0</v>
      </c>
      <c r="I656" s="25">
        <v>0</v>
      </c>
      <c r="J656" s="25">
        <v>0</v>
      </c>
      <c r="K656" s="25">
        <v>0</v>
      </c>
      <c r="L656" s="25">
        <v>0</v>
      </c>
      <c r="M656" s="25">
        <v>0</v>
      </c>
      <c r="N656" s="25">
        <v>0</v>
      </c>
      <c r="O656" s="25">
        <v>0</v>
      </c>
      <c r="P656" s="111">
        <v>0</v>
      </c>
    </row>
    <row r="657" spans="1:16" s="2" customFormat="1">
      <c r="A657" s="26">
        <v>315550</v>
      </c>
      <c r="B657" s="27">
        <v>555</v>
      </c>
      <c r="C657" s="28" t="s">
        <v>783</v>
      </c>
      <c r="D657" s="29">
        <v>0</v>
      </c>
      <c r="E657" s="29">
        <v>0</v>
      </c>
      <c r="F657" s="29">
        <v>0</v>
      </c>
      <c r="G657" s="29">
        <v>0</v>
      </c>
      <c r="H657" s="29">
        <v>0</v>
      </c>
      <c r="I657" s="29">
        <v>0</v>
      </c>
      <c r="J657" s="29">
        <v>0</v>
      </c>
      <c r="K657" s="29">
        <v>0</v>
      </c>
      <c r="L657" s="29">
        <v>0</v>
      </c>
      <c r="M657" s="29">
        <v>0</v>
      </c>
      <c r="N657" s="29">
        <v>0</v>
      </c>
      <c r="O657" s="29">
        <v>0</v>
      </c>
      <c r="P657" s="112">
        <v>0</v>
      </c>
    </row>
    <row r="658" spans="1:16" s="2" customFormat="1">
      <c r="A658" s="22">
        <v>315560</v>
      </c>
      <c r="B658" s="23">
        <v>556</v>
      </c>
      <c r="C658" s="24" t="s">
        <v>490</v>
      </c>
      <c r="D658" s="25">
        <v>177.81</v>
      </c>
      <c r="E658" s="25">
        <v>124.536580848661</v>
      </c>
      <c r="F658" s="25">
        <v>144</v>
      </c>
      <c r="G658" s="25">
        <v>165.26</v>
      </c>
      <c r="H658" s="25">
        <v>181.16</v>
      </c>
      <c r="I658" s="25">
        <v>157.72999999999999</v>
      </c>
      <c r="J658" s="25">
        <v>154.86000000000001</v>
      </c>
      <c r="K658" s="25">
        <v>197.6</v>
      </c>
      <c r="L658" s="25">
        <v>167.46</v>
      </c>
      <c r="M658" s="25">
        <v>194.27</v>
      </c>
      <c r="N658" s="25">
        <v>159.4</v>
      </c>
      <c r="O658" s="25">
        <v>188.67</v>
      </c>
      <c r="P658" s="111">
        <v>2012.7565808486611</v>
      </c>
    </row>
    <row r="659" spans="1:16" s="2" customFormat="1">
      <c r="A659" s="26">
        <v>315570</v>
      </c>
      <c r="B659" s="27">
        <v>557</v>
      </c>
      <c r="C659" s="28" t="s">
        <v>400</v>
      </c>
      <c r="D659" s="29">
        <v>0</v>
      </c>
      <c r="E659" s="29">
        <v>0</v>
      </c>
      <c r="F659" s="29">
        <v>0</v>
      </c>
      <c r="G659" s="29">
        <v>0</v>
      </c>
      <c r="H659" s="29">
        <v>0</v>
      </c>
      <c r="I659" s="29">
        <v>0</v>
      </c>
      <c r="J659" s="29">
        <v>0</v>
      </c>
      <c r="K659" s="29">
        <v>0</v>
      </c>
      <c r="L659" s="29">
        <v>0</v>
      </c>
      <c r="M659" s="29">
        <v>0</v>
      </c>
      <c r="N659" s="29">
        <v>0</v>
      </c>
      <c r="O659" s="29">
        <v>0</v>
      </c>
      <c r="P659" s="112">
        <v>0</v>
      </c>
    </row>
    <row r="660" spans="1:16" s="2" customFormat="1">
      <c r="A660" s="22">
        <v>315580</v>
      </c>
      <c r="B660" s="23">
        <v>558</v>
      </c>
      <c r="C660" s="24" t="s">
        <v>401</v>
      </c>
      <c r="D660" s="25">
        <v>0</v>
      </c>
      <c r="E660" s="25">
        <v>0</v>
      </c>
      <c r="F660" s="25">
        <v>0</v>
      </c>
      <c r="G660" s="25">
        <v>0</v>
      </c>
      <c r="H660" s="25">
        <v>0</v>
      </c>
      <c r="I660" s="25">
        <v>0</v>
      </c>
      <c r="J660" s="25">
        <v>0</v>
      </c>
      <c r="K660" s="25">
        <v>0</v>
      </c>
      <c r="L660" s="25">
        <v>0</v>
      </c>
      <c r="M660" s="25">
        <v>0</v>
      </c>
      <c r="N660" s="25">
        <v>0</v>
      </c>
      <c r="O660" s="25">
        <v>0</v>
      </c>
      <c r="P660" s="111">
        <v>0</v>
      </c>
    </row>
    <row r="661" spans="1:16" s="2" customFormat="1">
      <c r="A661" s="26">
        <v>315590</v>
      </c>
      <c r="B661" s="27">
        <v>559</v>
      </c>
      <c r="C661" s="28" t="s">
        <v>402</v>
      </c>
      <c r="D661" s="29">
        <v>0</v>
      </c>
      <c r="E661" s="29">
        <v>0</v>
      </c>
      <c r="F661" s="29">
        <v>0</v>
      </c>
      <c r="G661" s="29">
        <v>0</v>
      </c>
      <c r="H661" s="29">
        <v>0</v>
      </c>
      <c r="I661" s="29">
        <v>0</v>
      </c>
      <c r="J661" s="29">
        <v>0</v>
      </c>
      <c r="K661" s="29">
        <v>0</v>
      </c>
      <c r="L661" s="29">
        <v>0</v>
      </c>
      <c r="M661" s="29">
        <v>0</v>
      </c>
      <c r="N661" s="29">
        <v>0</v>
      </c>
      <c r="O661" s="29">
        <v>0</v>
      </c>
      <c r="P661" s="112">
        <v>0</v>
      </c>
    </row>
    <row r="662" spans="1:16" s="2" customFormat="1">
      <c r="A662" s="22">
        <v>315600</v>
      </c>
      <c r="B662" s="23">
        <v>560</v>
      </c>
      <c r="C662" s="24" t="s">
        <v>403</v>
      </c>
      <c r="D662" s="25">
        <v>0</v>
      </c>
      <c r="E662" s="25">
        <v>0</v>
      </c>
      <c r="F662" s="25">
        <v>0</v>
      </c>
      <c r="G662" s="25">
        <v>0</v>
      </c>
      <c r="H662" s="25">
        <v>0</v>
      </c>
      <c r="I662" s="25">
        <v>0</v>
      </c>
      <c r="J662" s="25">
        <v>0</v>
      </c>
      <c r="K662" s="25">
        <v>0</v>
      </c>
      <c r="L662" s="25">
        <v>0</v>
      </c>
      <c r="M662" s="25">
        <v>0</v>
      </c>
      <c r="N662" s="25">
        <v>0</v>
      </c>
      <c r="O662" s="25">
        <v>0</v>
      </c>
      <c r="P662" s="111">
        <v>0</v>
      </c>
    </row>
    <row r="663" spans="1:16" s="2" customFormat="1">
      <c r="A663" s="26">
        <v>315610</v>
      </c>
      <c r="B663" s="27">
        <v>561</v>
      </c>
      <c r="C663" s="28" t="s">
        <v>784</v>
      </c>
      <c r="D663" s="29">
        <v>0</v>
      </c>
      <c r="E663" s="29">
        <v>0</v>
      </c>
      <c r="F663" s="29">
        <v>0</v>
      </c>
      <c r="G663" s="29">
        <v>0</v>
      </c>
      <c r="H663" s="29">
        <v>0</v>
      </c>
      <c r="I663" s="29">
        <v>0</v>
      </c>
      <c r="J663" s="29">
        <v>0</v>
      </c>
      <c r="K663" s="29">
        <v>0</v>
      </c>
      <c r="L663" s="29">
        <v>0</v>
      </c>
      <c r="M663" s="29">
        <v>0</v>
      </c>
      <c r="N663" s="29">
        <v>0</v>
      </c>
      <c r="O663" s="29">
        <v>0</v>
      </c>
      <c r="P663" s="112">
        <v>0</v>
      </c>
    </row>
    <row r="664" spans="1:16" s="2" customFormat="1">
      <c r="A664" s="22">
        <v>315620</v>
      </c>
      <c r="B664" s="23">
        <v>562</v>
      </c>
      <c r="C664" s="24" t="s">
        <v>491</v>
      </c>
      <c r="D664" s="25">
        <v>0</v>
      </c>
      <c r="E664" s="25">
        <v>0</v>
      </c>
      <c r="F664" s="25">
        <v>0</v>
      </c>
      <c r="G664" s="25">
        <v>0</v>
      </c>
      <c r="H664" s="25">
        <v>0</v>
      </c>
      <c r="I664" s="25">
        <v>0</v>
      </c>
      <c r="J664" s="25">
        <v>0</v>
      </c>
      <c r="K664" s="25">
        <v>0</v>
      </c>
      <c r="L664" s="25">
        <v>0</v>
      </c>
      <c r="M664" s="25">
        <v>0</v>
      </c>
      <c r="N664" s="25">
        <v>0</v>
      </c>
      <c r="O664" s="25">
        <v>0</v>
      </c>
      <c r="P664" s="111">
        <v>0</v>
      </c>
    </row>
    <row r="665" spans="1:16" s="2" customFormat="1">
      <c r="A665" s="26">
        <v>315630</v>
      </c>
      <c r="B665" s="27">
        <v>563</v>
      </c>
      <c r="C665" s="28" t="s">
        <v>404</v>
      </c>
      <c r="D665" s="29">
        <v>0</v>
      </c>
      <c r="E665" s="29">
        <v>0</v>
      </c>
      <c r="F665" s="29">
        <v>0</v>
      </c>
      <c r="G665" s="29">
        <v>0</v>
      </c>
      <c r="H665" s="29">
        <v>0</v>
      </c>
      <c r="I665" s="29">
        <v>0</v>
      </c>
      <c r="J665" s="29">
        <v>0</v>
      </c>
      <c r="K665" s="29">
        <v>0</v>
      </c>
      <c r="L665" s="29">
        <v>0</v>
      </c>
      <c r="M665" s="29">
        <v>0</v>
      </c>
      <c r="N665" s="29">
        <v>0</v>
      </c>
      <c r="O665" s="29">
        <v>0</v>
      </c>
      <c r="P665" s="112">
        <v>0</v>
      </c>
    </row>
    <row r="666" spans="1:16" s="2" customFormat="1">
      <c r="A666" s="22">
        <v>315640</v>
      </c>
      <c r="B666" s="23">
        <v>564</v>
      </c>
      <c r="C666" s="24" t="s">
        <v>405</v>
      </c>
      <c r="D666" s="25">
        <v>0</v>
      </c>
      <c r="E666" s="25">
        <v>0</v>
      </c>
      <c r="F666" s="25">
        <v>0</v>
      </c>
      <c r="G666" s="25">
        <v>0</v>
      </c>
      <c r="H666" s="25">
        <v>0</v>
      </c>
      <c r="I666" s="25">
        <v>0</v>
      </c>
      <c r="J666" s="25">
        <v>0</v>
      </c>
      <c r="K666" s="25">
        <v>0</v>
      </c>
      <c r="L666" s="25">
        <v>0</v>
      </c>
      <c r="M666" s="25">
        <v>0</v>
      </c>
      <c r="N666" s="25">
        <v>0</v>
      </c>
      <c r="O666" s="25">
        <v>0</v>
      </c>
      <c r="P666" s="111">
        <v>0</v>
      </c>
    </row>
    <row r="667" spans="1:16" s="2" customFormat="1">
      <c r="A667" s="26">
        <v>315645</v>
      </c>
      <c r="B667" s="27">
        <v>834</v>
      </c>
      <c r="C667" s="28" t="s">
        <v>785</v>
      </c>
      <c r="D667" s="29">
        <v>0</v>
      </c>
      <c r="E667" s="29">
        <v>0</v>
      </c>
      <c r="F667" s="29">
        <v>0</v>
      </c>
      <c r="G667" s="29">
        <v>0</v>
      </c>
      <c r="H667" s="29">
        <v>0</v>
      </c>
      <c r="I667" s="29">
        <v>0</v>
      </c>
      <c r="J667" s="29">
        <v>0</v>
      </c>
      <c r="K667" s="29">
        <v>0</v>
      </c>
      <c r="L667" s="29">
        <v>0</v>
      </c>
      <c r="M667" s="29">
        <v>0</v>
      </c>
      <c r="N667" s="29">
        <v>0</v>
      </c>
      <c r="O667" s="29">
        <v>0</v>
      </c>
      <c r="P667" s="112">
        <v>0</v>
      </c>
    </row>
    <row r="668" spans="1:16" s="2" customFormat="1">
      <c r="A668" s="22">
        <v>315650</v>
      </c>
      <c r="B668" s="23">
        <v>565</v>
      </c>
      <c r="C668" s="24" t="s">
        <v>406</v>
      </c>
      <c r="D668" s="25">
        <v>13307.78</v>
      </c>
      <c r="E668" s="25">
        <v>9321.6603723608405</v>
      </c>
      <c r="F668" s="25">
        <v>10776.01</v>
      </c>
      <c r="G668" s="25">
        <v>12367.02</v>
      </c>
      <c r="H668" s="25">
        <v>13557.1</v>
      </c>
      <c r="I668" s="25">
        <v>11803.4</v>
      </c>
      <c r="J668" s="25">
        <v>11588.47</v>
      </c>
      <c r="K668" s="25">
        <v>14786.94</v>
      </c>
      <c r="L668" s="25">
        <v>12531.87</v>
      </c>
      <c r="M668" s="25">
        <v>14538.05</v>
      </c>
      <c r="N668" s="25">
        <v>11928.61</v>
      </c>
      <c r="O668" s="25">
        <v>14118.64</v>
      </c>
      <c r="P668" s="111">
        <v>150625.55037236086</v>
      </c>
    </row>
    <row r="669" spans="1:16" s="2" customFormat="1">
      <c r="A669" s="26">
        <v>315660</v>
      </c>
      <c r="B669" s="27">
        <v>566</v>
      </c>
      <c r="C669" s="28" t="s">
        <v>407</v>
      </c>
      <c r="D669" s="29">
        <v>0</v>
      </c>
      <c r="E669" s="29">
        <v>0</v>
      </c>
      <c r="F669" s="29">
        <v>0</v>
      </c>
      <c r="G669" s="29">
        <v>0</v>
      </c>
      <c r="H669" s="29">
        <v>0</v>
      </c>
      <c r="I669" s="29">
        <v>0</v>
      </c>
      <c r="J669" s="29">
        <v>0</v>
      </c>
      <c r="K669" s="29">
        <v>0</v>
      </c>
      <c r="L669" s="29">
        <v>0</v>
      </c>
      <c r="M669" s="29">
        <v>0</v>
      </c>
      <c r="N669" s="29">
        <v>0</v>
      </c>
      <c r="O669" s="29">
        <v>0</v>
      </c>
      <c r="P669" s="112">
        <v>0</v>
      </c>
    </row>
    <row r="670" spans="1:16" s="2" customFormat="1">
      <c r="A670" s="22">
        <v>315670</v>
      </c>
      <c r="B670" s="23">
        <v>567</v>
      </c>
      <c r="C670" s="24" t="s">
        <v>786</v>
      </c>
      <c r="D670" s="25">
        <v>0</v>
      </c>
      <c r="E670" s="25">
        <v>0</v>
      </c>
      <c r="F670" s="25">
        <v>0</v>
      </c>
      <c r="G670" s="25">
        <v>0</v>
      </c>
      <c r="H670" s="25">
        <v>0</v>
      </c>
      <c r="I670" s="25">
        <v>0</v>
      </c>
      <c r="J670" s="25">
        <v>0</v>
      </c>
      <c r="K670" s="25">
        <v>0</v>
      </c>
      <c r="L670" s="25">
        <v>0</v>
      </c>
      <c r="M670" s="25">
        <v>0</v>
      </c>
      <c r="N670" s="25">
        <v>0</v>
      </c>
      <c r="O670" s="25">
        <v>0</v>
      </c>
      <c r="P670" s="111">
        <v>0</v>
      </c>
    </row>
    <row r="671" spans="1:16" s="2" customFormat="1">
      <c r="A671" s="26">
        <v>315680</v>
      </c>
      <c r="B671" s="27">
        <v>568</v>
      </c>
      <c r="C671" s="28" t="s">
        <v>787</v>
      </c>
      <c r="D671" s="29">
        <v>0</v>
      </c>
      <c r="E671" s="29">
        <v>0</v>
      </c>
      <c r="F671" s="29">
        <v>0</v>
      </c>
      <c r="G671" s="29">
        <v>0</v>
      </c>
      <c r="H671" s="29">
        <v>0</v>
      </c>
      <c r="I671" s="29">
        <v>0</v>
      </c>
      <c r="J671" s="29">
        <v>0</v>
      </c>
      <c r="K671" s="29">
        <v>0</v>
      </c>
      <c r="L671" s="29">
        <v>0</v>
      </c>
      <c r="M671" s="29">
        <v>0</v>
      </c>
      <c r="N671" s="29">
        <v>0</v>
      </c>
      <c r="O671" s="29">
        <v>0</v>
      </c>
      <c r="P671" s="112">
        <v>0</v>
      </c>
    </row>
    <row r="672" spans="1:16" s="2" customFormat="1">
      <c r="A672" s="22">
        <v>315690</v>
      </c>
      <c r="B672" s="23">
        <v>569</v>
      </c>
      <c r="C672" s="24" t="s">
        <v>408</v>
      </c>
      <c r="D672" s="25">
        <v>0</v>
      </c>
      <c r="E672" s="25">
        <v>0</v>
      </c>
      <c r="F672" s="25">
        <v>0</v>
      </c>
      <c r="G672" s="25">
        <v>0</v>
      </c>
      <c r="H672" s="25">
        <v>0</v>
      </c>
      <c r="I672" s="25">
        <v>0</v>
      </c>
      <c r="J672" s="25">
        <v>0</v>
      </c>
      <c r="K672" s="25">
        <v>0</v>
      </c>
      <c r="L672" s="25">
        <v>0</v>
      </c>
      <c r="M672" s="25">
        <v>0</v>
      </c>
      <c r="N672" s="25">
        <v>0</v>
      </c>
      <c r="O672" s="25">
        <v>0</v>
      </c>
      <c r="P672" s="111">
        <v>0</v>
      </c>
    </row>
    <row r="673" spans="1:16" s="2" customFormat="1">
      <c r="A673" s="26">
        <v>315700</v>
      </c>
      <c r="B673" s="27">
        <v>570</v>
      </c>
      <c r="C673" s="28" t="s">
        <v>409</v>
      </c>
      <c r="D673" s="29">
        <v>10372.719999999999</v>
      </c>
      <c r="E673" s="29">
        <v>7255.3707222463399</v>
      </c>
      <c r="F673" s="29">
        <v>8400.2000000000007</v>
      </c>
      <c r="G673" s="29">
        <v>9640.44</v>
      </c>
      <c r="H673" s="29">
        <v>10568.14</v>
      </c>
      <c r="I673" s="29">
        <v>9201.08</v>
      </c>
      <c r="J673" s="29">
        <v>9033.5400000000009</v>
      </c>
      <c r="K673" s="29">
        <v>11526.83</v>
      </c>
      <c r="L673" s="29">
        <v>9768.94</v>
      </c>
      <c r="M673" s="29">
        <v>11332.82</v>
      </c>
      <c r="N673" s="29">
        <v>9298.69</v>
      </c>
      <c r="O673" s="29">
        <v>11005.87</v>
      </c>
      <c r="P673" s="112">
        <v>117404.64072224635</v>
      </c>
    </row>
    <row r="674" spans="1:16" s="2" customFormat="1">
      <c r="A674" s="22">
        <v>315710</v>
      </c>
      <c r="B674" s="23">
        <v>571</v>
      </c>
      <c r="C674" s="24" t="s">
        <v>455</v>
      </c>
      <c r="D674" s="25">
        <v>0</v>
      </c>
      <c r="E674" s="25">
        <v>0</v>
      </c>
      <c r="F674" s="25">
        <v>0</v>
      </c>
      <c r="G674" s="25">
        <v>0</v>
      </c>
      <c r="H674" s="25">
        <v>0</v>
      </c>
      <c r="I674" s="25">
        <v>0</v>
      </c>
      <c r="J674" s="25">
        <v>0</v>
      </c>
      <c r="K674" s="25">
        <v>0</v>
      </c>
      <c r="L674" s="25">
        <v>0</v>
      </c>
      <c r="M674" s="25">
        <v>0</v>
      </c>
      <c r="N674" s="25">
        <v>0</v>
      </c>
      <c r="O674" s="25">
        <v>0</v>
      </c>
      <c r="P674" s="111">
        <v>0</v>
      </c>
    </row>
    <row r="675" spans="1:16" s="2" customFormat="1">
      <c r="A675" s="26">
        <v>315720</v>
      </c>
      <c r="B675" s="27">
        <v>572</v>
      </c>
      <c r="C675" s="28" t="s">
        <v>788</v>
      </c>
      <c r="D675" s="29">
        <v>0</v>
      </c>
      <c r="E675" s="29">
        <v>0</v>
      </c>
      <c r="F675" s="29">
        <v>0</v>
      </c>
      <c r="G675" s="29">
        <v>0</v>
      </c>
      <c r="H675" s="29">
        <v>0</v>
      </c>
      <c r="I675" s="29">
        <v>0</v>
      </c>
      <c r="J675" s="29">
        <v>0</v>
      </c>
      <c r="K675" s="29">
        <v>0</v>
      </c>
      <c r="L675" s="29">
        <v>0</v>
      </c>
      <c r="M675" s="29">
        <v>0</v>
      </c>
      <c r="N675" s="29">
        <v>0</v>
      </c>
      <c r="O675" s="29">
        <v>0</v>
      </c>
      <c r="P675" s="112">
        <v>0</v>
      </c>
    </row>
    <row r="676" spans="1:16" s="2" customFormat="1">
      <c r="A676" s="22">
        <v>315725</v>
      </c>
      <c r="B676" s="23">
        <v>756</v>
      </c>
      <c r="C676" s="24" t="s">
        <v>789</v>
      </c>
      <c r="D676" s="25">
        <v>0</v>
      </c>
      <c r="E676" s="25">
        <v>0</v>
      </c>
      <c r="F676" s="25">
        <v>0</v>
      </c>
      <c r="G676" s="25">
        <v>0</v>
      </c>
      <c r="H676" s="25">
        <v>0</v>
      </c>
      <c r="I676" s="25">
        <v>0</v>
      </c>
      <c r="J676" s="25">
        <v>0</v>
      </c>
      <c r="K676" s="25">
        <v>0</v>
      </c>
      <c r="L676" s="25">
        <v>0</v>
      </c>
      <c r="M676" s="25">
        <v>0</v>
      </c>
      <c r="N676" s="25">
        <v>0</v>
      </c>
      <c r="O676" s="25">
        <v>0</v>
      </c>
      <c r="P676" s="111">
        <v>0</v>
      </c>
    </row>
    <row r="677" spans="1:16" s="2" customFormat="1">
      <c r="A677" s="26">
        <v>315727</v>
      </c>
      <c r="B677" s="27">
        <v>835</v>
      </c>
      <c r="C677" s="28" t="s">
        <v>790</v>
      </c>
      <c r="D677" s="29">
        <v>0</v>
      </c>
      <c r="E677" s="29">
        <v>0</v>
      </c>
      <c r="F677" s="29">
        <v>0</v>
      </c>
      <c r="G677" s="29">
        <v>0</v>
      </c>
      <c r="H677" s="29">
        <v>0</v>
      </c>
      <c r="I677" s="29">
        <v>0</v>
      </c>
      <c r="J677" s="29">
        <v>0</v>
      </c>
      <c r="K677" s="29">
        <v>0</v>
      </c>
      <c r="L677" s="29">
        <v>0</v>
      </c>
      <c r="M677" s="29">
        <v>0</v>
      </c>
      <c r="N677" s="29">
        <v>0</v>
      </c>
      <c r="O677" s="29">
        <v>0</v>
      </c>
      <c r="P677" s="112">
        <v>0</v>
      </c>
    </row>
    <row r="678" spans="1:16" s="2" customFormat="1">
      <c r="A678" s="22">
        <v>315730</v>
      </c>
      <c r="B678" s="23">
        <v>573</v>
      </c>
      <c r="C678" s="24" t="s">
        <v>791</v>
      </c>
      <c r="D678" s="25">
        <v>0</v>
      </c>
      <c r="E678" s="25">
        <v>0</v>
      </c>
      <c r="F678" s="25">
        <v>0</v>
      </c>
      <c r="G678" s="25">
        <v>0</v>
      </c>
      <c r="H678" s="25">
        <v>0</v>
      </c>
      <c r="I678" s="25">
        <v>0</v>
      </c>
      <c r="J678" s="25">
        <v>0</v>
      </c>
      <c r="K678" s="25">
        <v>0</v>
      </c>
      <c r="L678" s="25">
        <v>0</v>
      </c>
      <c r="M678" s="25">
        <v>0</v>
      </c>
      <c r="N678" s="25">
        <v>0</v>
      </c>
      <c r="O678" s="25">
        <v>0</v>
      </c>
      <c r="P678" s="111">
        <v>0</v>
      </c>
    </row>
    <row r="679" spans="1:16" s="2" customFormat="1">
      <c r="A679" s="26">
        <v>315733</v>
      </c>
      <c r="B679" s="27">
        <v>836</v>
      </c>
      <c r="C679" s="28" t="s">
        <v>544</v>
      </c>
      <c r="D679" s="29">
        <v>0</v>
      </c>
      <c r="E679" s="29">
        <v>0</v>
      </c>
      <c r="F679" s="29">
        <v>0</v>
      </c>
      <c r="G679" s="29">
        <v>0</v>
      </c>
      <c r="H679" s="29">
        <v>0</v>
      </c>
      <c r="I679" s="29">
        <v>0</v>
      </c>
      <c r="J679" s="29">
        <v>0</v>
      </c>
      <c r="K679" s="29">
        <v>0</v>
      </c>
      <c r="L679" s="29">
        <v>0</v>
      </c>
      <c r="M679" s="29">
        <v>0</v>
      </c>
      <c r="N679" s="29">
        <v>0</v>
      </c>
      <c r="O679" s="29">
        <v>0</v>
      </c>
      <c r="P679" s="112">
        <v>0</v>
      </c>
    </row>
    <row r="680" spans="1:16" s="2" customFormat="1">
      <c r="A680" s="22">
        <v>315737</v>
      </c>
      <c r="B680" s="23">
        <v>837</v>
      </c>
      <c r="C680" s="24" t="s">
        <v>545</v>
      </c>
      <c r="D680" s="25">
        <v>7510.37</v>
      </c>
      <c r="E680" s="25">
        <v>5277.5206452708699</v>
      </c>
      <c r="F680" s="25">
        <v>6082.28</v>
      </c>
      <c r="G680" s="25">
        <v>6980.29</v>
      </c>
      <c r="H680" s="25">
        <v>7652.01</v>
      </c>
      <c r="I680" s="25">
        <v>6662.17</v>
      </c>
      <c r="J680" s="25">
        <v>6540.86</v>
      </c>
      <c r="K680" s="25">
        <v>8346.16</v>
      </c>
      <c r="L680" s="25">
        <v>7073.34</v>
      </c>
      <c r="M680" s="25">
        <v>8205.69</v>
      </c>
      <c r="N680" s="25">
        <v>6732.84</v>
      </c>
      <c r="O680" s="25">
        <v>7968.96</v>
      </c>
      <c r="P680" s="111">
        <v>85032.490645270867</v>
      </c>
    </row>
    <row r="681" spans="1:16" s="2" customFormat="1">
      <c r="A681" s="26">
        <v>315740</v>
      </c>
      <c r="B681" s="27">
        <v>574</v>
      </c>
      <c r="C681" s="28" t="s">
        <v>546</v>
      </c>
      <c r="D681" s="29">
        <v>0</v>
      </c>
      <c r="E681" s="29">
        <v>0</v>
      </c>
      <c r="F681" s="29">
        <v>0</v>
      </c>
      <c r="G681" s="29">
        <v>0</v>
      </c>
      <c r="H681" s="29">
        <v>0</v>
      </c>
      <c r="I681" s="29">
        <v>0</v>
      </c>
      <c r="J681" s="29">
        <v>0</v>
      </c>
      <c r="K681" s="29">
        <v>0</v>
      </c>
      <c r="L681" s="29">
        <v>0</v>
      </c>
      <c r="M681" s="29">
        <v>0</v>
      </c>
      <c r="N681" s="29">
        <v>0</v>
      </c>
      <c r="O681" s="29">
        <v>0</v>
      </c>
      <c r="P681" s="112">
        <v>0</v>
      </c>
    </row>
    <row r="682" spans="1:16" s="2" customFormat="1">
      <c r="A682" s="22">
        <v>315750</v>
      </c>
      <c r="B682" s="23">
        <v>575</v>
      </c>
      <c r="C682" s="24" t="s">
        <v>792</v>
      </c>
      <c r="D682" s="25">
        <v>0</v>
      </c>
      <c r="E682" s="25">
        <v>0</v>
      </c>
      <c r="F682" s="25">
        <v>0</v>
      </c>
      <c r="G682" s="25">
        <v>0</v>
      </c>
      <c r="H682" s="25">
        <v>0</v>
      </c>
      <c r="I682" s="25">
        <v>0</v>
      </c>
      <c r="J682" s="25">
        <v>0</v>
      </c>
      <c r="K682" s="25">
        <v>0</v>
      </c>
      <c r="L682" s="25">
        <v>0</v>
      </c>
      <c r="M682" s="25">
        <v>0</v>
      </c>
      <c r="N682" s="25">
        <v>0</v>
      </c>
      <c r="O682" s="25">
        <v>0</v>
      </c>
      <c r="P682" s="111">
        <v>0</v>
      </c>
    </row>
    <row r="683" spans="1:16" s="2" customFormat="1">
      <c r="A683" s="26">
        <v>315760</v>
      </c>
      <c r="B683" s="27">
        <v>576</v>
      </c>
      <c r="C683" s="28" t="s">
        <v>793</v>
      </c>
      <c r="D683" s="29">
        <v>13.59</v>
      </c>
      <c r="E683" s="29">
        <v>9.5062620486471197</v>
      </c>
      <c r="F683" s="29">
        <v>11.01</v>
      </c>
      <c r="G683" s="29">
        <v>12.63</v>
      </c>
      <c r="H683" s="29">
        <v>13.85</v>
      </c>
      <c r="I683" s="29">
        <v>12.06</v>
      </c>
      <c r="J683" s="29">
        <v>11.84</v>
      </c>
      <c r="K683" s="29">
        <v>15.11</v>
      </c>
      <c r="L683" s="29">
        <v>12.8</v>
      </c>
      <c r="M683" s="29">
        <v>14.85</v>
      </c>
      <c r="N683" s="29">
        <v>12.19</v>
      </c>
      <c r="O683" s="29">
        <v>14.42</v>
      </c>
      <c r="P683" s="112">
        <v>153.8562620486471</v>
      </c>
    </row>
    <row r="684" spans="1:16" s="2" customFormat="1">
      <c r="A684" s="22">
        <v>315765</v>
      </c>
      <c r="B684" s="23">
        <v>838</v>
      </c>
      <c r="C684" s="24" t="s">
        <v>547</v>
      </c>
      <c r="D684" s="25">
        <v>0</v>
      </c>
      <c r="E684" s="25">
        <v>0</v>
      </c>
      <c r="F684" s="25">
        <v>0</v>
      </c>
      <c r="G684" s="25">
        <v>0</v>
      </c>
      <c r="H684" s="25">
        <v>0</v>
      </c>
      <c r="I684" s="25">
        <v>0</v>
      </c>
      <c r="J684" s="25">
        <v>0</v>
      </c>
      <c r="K684" s="25">
        <v>0</v>
      </c>
      <c r="L684" s="25">
        <v>0</v>
      </c>
      <c r="M684" s="25">
        <v>0</v>
      </c>
      <c r="N684" s="25">
        <v>0</v>
      </c>
      <c r="O684" s="25">
        <v>0</v>
      </c>
      <c r="P684" s="111">
        <v>0</v>
      </c>
    </row>
    <row r="685" spans="1:16" s="2" customFormat="1">
      <c r="A685" s="26">
        <v>315770</v>
      </c>
      <c r="B685" s="27">
        <v>577</v>
      </c>
      <c r="C685" s="28" t="s">
        <v>548</v>
      </c>
      <c r="D685" s="29">
        <v>0</v>
      </c>
      <c r="E685" s="29">
        <v>0</v>
      </c>
      <c r="F685" s="29">
        <v>0</v>
      </c>
      <c r="G685" s="29">
        <v>0</v>
      </c>
      <c r="H685" s="29">
        <v>0</v>
      </c>
      <c r="I685" s="29">
        <v>0</v>
      </c>
      <c r="J685" s="29">
        <v>0</v>
      </c>
      <c r="K685" s="29">
        <v>0</v>
      </c>
      <c r="L685" s="29">
        <v>0</v>
      </c>
      <c r="M685" s="29">
        <v>0</v>
      </c>
      <c r="N685" s="29">
        <v>0</v>
      </c>
      <c r="O685" s="29">
        <v>0</v>
      </c>
      <c r="P685" s="112">
        <v>0</v>
      </c>
    </row>
    <row r="686" spans="1:16" s="2" customFormat="1">
      <c r="A686" s="22">
        <v>315780</v>
      </c>
      <c r="B686" s="23">
        <v>578</v>
      </c>
      <c r="C686" s="24" t="s">
        <v>549</v>
      </c>
      <c r="D686" s="25">
        <v>0</v>
      </c>
      <c r="E686" s="25">
        <v>0</v>
      </c>
      <c r="F686" s="25">
        <v>0</v>
      </c>
      <c r="G686" s="25">
        <v>0</v>
      </c>
      <c r="H686" s="25">
        <v>0</v>
      </c>
      <c r="I686" s="25">
        <v>0</v>
      </c>
      <c r="J686" s="25">
        <v>0</v>
      </c>
      <c r="K686" s="25">
        <v>0</v>
      </c>
      <c r="L686" s="25">
        <v>0</v>
      </c>
      <c r="M686" s="25">
        <v>0</v>
      </c>
      <c r="N686" s="25">
        <v>0</v>
      </c>
      <c r="O686" s="25">
        <v>0</v>
      </c>
      <c r="P686" s="111">
        <v>0</v>
      </c>
    </row>
    <row r="687" spans="1:16" s="2" customFormat="1">
      <c r="A687" s="26">
        <v>315790</v>
      </c>
      <c r="B687" s="27">
        <v>579</v>
      </c>
      <c r="C687" s="28" t="s">
        <v>550</v>
      </c>
      <c r="D687" s="29">
        <v>0</v>
      </c>
      <c r="E687" s="29">
        <v>0</v>
      </c>
      <c r="F687" s="29">
        <v>0</v>
      </c>
      <c r="G687" s="29">
        <v>0</v>
      </c>
      <c r="H687" s="29">
        <v>0</v>
      </c>
      <c r="I687" s="29">
        <v>0</v>
      </c>
      <c r="J687" s="29">
        <v>0</v>
      </c>
      <c r="K687" s="29">
        <v>0</v>
      </c>
      <c r="L687" s="29">
        <v>0</v>
      </c>
      <c r="M687" s="29">
        <v>0</v>
      </c>
      <c r="N687" s="29">
        <v>0</v>
      </c>
      <c r="O687" s="29">
        <v>0</v>
      </c>
      <c r="P687" s="112">
        <v>0</v>
      </c>
    </row>
    <row r="688" spans="1:16" s="2" customFormat="1">
      <c r="A688" s="22">
        <v>315800</v>
      </c>
      <c r="B688" s="23">
        <v>580</v>
      </c>
      <c r="C688" s="24" t="s">
        <v>794</v>
      </c>
      <c r="D688" s="25">
        <v>0</v>
      </c>
      <c r="E688" s="25">
        <v>0</v>
      </c>
      <c r="F688" s="25">
        <v>0</v>
      </c>
      <c r="G688" s="25">
        <v>0</v>
      </c>
      <c r="H688" s="25">
        <v>0</v>
      </c>
      <c r="I688" s="25">
        <v>0</v>
      </c>
      <c r="J688" s="25">
        <v>0</v>
      </c>
      <c r="K688" s="25">
        <v>0</v>
      </c>
      <c r="L688" s="25">
        <v>0</v>
      </c>
      <c r="M688" s="25">
        <v>0</v>
      </c>
      <c r="N688" s="25">
        <v>0</v>
      </c>
      <c r="O688" s="25">
        <v>0</v>
      </c>
      <c r="P688" s="111">
        <v>0</v>
      </c>
    </row>
    <row r="689" spans="1:16" s="2" customFormat="1">
      <c r="A689" s="26">
        <v>315810</v>
      </c>
      <c r="B689" s="27">
        <v>581</v>
      </c>
      <c r="C689" s="28" t="s">
        <v>551</v>
      </c>
      <c r="D689" s="29">
        <v>0</v>
      </c>
      <c r="E689" s="29">
        <v>0</v>
      </c>
      <c r="F689" s="29">
        <v>0</v>
      </c>
      <c r="G689" s="29">
        <v>0</v>
      </c>
      <c r="H689" s="29">
        <v>0</v>
      </c>
      <c r="I689" s="29">
        <v>0</v>
      </c>
      <c r="J689" s="29">
        <v>0</v>
      </c>
      <c r="K689" s="29">
        <v>0</v>
      </c>
      <c r="L689" s="29">
        <v>0</v>
      </c>
      <c r="M689" s="29">
        <v>0</v>
      </c>
      <c r="N689" s="29">
        <v>0</v>
      </c>
      <c r="O689" s="29">
        <v>0</v>
      </c>
      <c r="P689" s="112">
        <v>0</v>
      </c>
    </row>
    <row r="690" spans="1:16" s="2" customFormat="1">
      <c r="A690" s="22">
        <v>315820</v>
      </c>
      <c r="B690" s="23">
        <v>582</v>
      </c>
      <c r="C690" s="24" t="s">
        <v>795</v>
      </c>
      <c r="D690" s="25">
        <v>0</v>
      </c>
      <c r="E690" s="25">
        <v>0</v>
      </c>
      <c r="F690" s="25">
        <v>0</v>
      </c>
      <c r="G690" s="25">
        <v>0</v>
      </c>
      <c r="H690" s="25">
        <v>0</v>
      </c>
      <c r="I690" s="25">
        <v>0</v>
      </c>
      <c r="J690" s="25">
        <v>0</v>
      </c>
      <c r="K690" s="25">
        <v>0</v>
      </c>
      <c r="L690" s="25">
        <v>0</v>
      </c>
      <c r="M690" s="25">
        <v>0</v>
      </c>
      <c r="N690" s="25">
        <v>0</v>
      </c>
      <c r="O690" s="25">
        <v>0</v>
      </c>
      <c r="P690" s="111">
        <v>0</v>
      </c>
    </row>
    <row r="691" spans="1:16" s="2" customFormat="1">
      <c r="A691" s="26">
        <v>315830</v>
      </c>
      <c r="B691" s="27">
        <v>583</v>
      </c>
      <c r="C691" s="28" t="s">
        <v>456</v>
      </c>
      <c r="D691" s="29">
        <v>0</v>
      </c>
      <c r="E691" s="29">
        <v>0</v>
      </c>
      <c r="F691" s="29">
        <v>0</v>
      </c>
      <c r="G691" s="29">
        <v>0</v>
      </c>
      <c r="H691" s="29">
        <v>0</v>
      </c>
      <c r="I691" s="29">
        <v>0</v>
      </c>
      <c r="J691" s="29">
        <v>0</v>
      </c>
      <c r="K691" s="29">
        <v>0</v>
      </c>
      <c r="L691" s="29">
        <v>0</v>
      </c>
      <c r="M691" s="29">
        <v>0</v>
      </c>
      <c r="N691" s="29">
        <v>0</v>
      </c>
      <c r="O691" s="29">
        <v>0</v>
      </c>
      <c r="P691" s="112">
        <v>0</v>
      </c>
    </row>
    <row r="692" spans="1:16" s="2" customFormat="1">
      <c r="A692" s="22">
        <v>315840</v>
      </c>
      <c r="B692" s="23">
        <v>584</v>
      </c>
      <c r="C692" s="24" t="s">
        <v>492</v>
      </c>
      <c r="D692" s="25">
        <v>0</v>
      </c>
      <c r="E692" s="25">
        <v>0</v>
      </c>
      <c r="F692" s="25">
        <v>0</v>
      </c>
      <c r="G692" s="25">
        <v>0</v>
      </c>
      <c r="H692" s="25">
        <v>0</v>
      </c>
      <c r="I692" s="25">
        <v>0</v>
      </c>
      <c r="J692" s="25">
        <v>0</v>
      </c>
      <c r="K692" s="25">
        <v>0</v>
      </c>
      <c r="L692" s="25">
        <v>0</v>
      </c>
      <c r="M692" s="25">
        <v>0</v>
      </c>
      <c r="N692" s="25">
        <v>0</v>
      </c>
      <c r="O692" s="25">
        <v>0</v>
      </c>
      <c r="P692" s="111">
        <v>0</v>
      </c>
    </row>
    <row r="693" spans="1:16" s="2" customFormat="1">
      <c r="A693" s="26">
        <v>315850</v>
      </c>
      <c r="B693" s="27">
        <v>585</v>
      </c>
      <c r="C693" s="28" t="s">
        <v>493</v>
      </c>
      <c r="D693" s="29">
        <v>184.47</v>
      </c>
      <c r="E693" s="29">
        <v>129.47183945752801</v>
      </c>
      <c r="F693" s="29">
        <v>149.38999999999999</v>
      </c>
      <c r="G693" s="29">
        <v>171.45</v>
      </c>
      <c r="H693" s="29">
        <v>187.95</v>
      </c>
      <c r="I693" s="29">
        <v>163.63999999999999</v>
      </c>
      <c r="J693" s="29">
        <v>160.66</v>
      </c>
      <c r="K693" s="29">
        <v>205</v>
      </c>
      <c r="L693" s="29">
        <v>173.74</v>
      </c>
      <c r="M693" s="29">
        <v>201.55</v>
      </c>
      <c r="N693" s="29">
        <v>165.37</v>
      </c>
      <c r="O693" s="29">
        <v>195.73</v>
      </c>
      <c r="P693" s="112">
        <v>2088.4218394575278</v>
      </c>
    </row>
    <row r="694" spans="1:16" s="2" customFormat="1">
      <c r="A694" s="22">
        <v>315860</v>
      </c>
      <c r="B694" s="23">
        <v>586</v>
      </c>
      <c r="C694" s="24" t="s">
        <v>516</v>
      </c>
      <c r="D694" s="25">
        <v>0</v>
      </c>
      <c r="E694" s="25">
        <v>0</v>
      </c>
      <c r="F694" s="25">
        <v>0</v>
      </c>
      <c r="G694" s="25">
        <v>0</v>
      </c>
      <c r="H694" s="25">
        <v>0</v>
      </c>
      <c r="I694" s="25">
        <v>0</v>
      </c>
      <c r="J694" s="25">
        <v>0</v>
      </c>
      <c r="K694" s="25">
        <v>0</v>
      </c>
      <c r="L694" s="25">
        <v>0</v>
      </c>
      <c r="M694" s="25">
        <v>0</v>
      </c>
      <c r="N694" s="25">
        <v>0</v>
      </c>
      <c r="O694" s="25">
        <v>0</v>
      </c>
      <c r="P694" s="111">
        <v>0</v>
      </c>
    </row>
    <row r="695" spans="1:16" s="2" customFormat="1">
      <c r="A695" s="26">
        <v>315870</v>
      </c>
      <c r="B695" s="27">
        <v>587</v>
      </c>
      <c r="C695" s="28" t="s">
        <v>796</v>
      </c>
      <c r="D695" s="29">
        <v>0</v>
      </c>
      <c r="E695" s="29">
        <v>0</v>
      </c>
      <c r="F695" s="29">
        <v>0</v>
      </c>
      <c r="G695" s="29">
        <v>0</v>
      </c>
      <c r="H695" s="29">
        <v>0</v>
      </c>
      <c r="I695" s="29">
        <v>0</v>
      </c>
      <c r="J695" s="29">
        <v>0</v>
      </c>
      <c r="K695" s="29">
        <v>0</v>
      </c>
      <c r="L695" s="29">
        <v>0</v>
      </c>
      <c r="M695" s="29">
        <v>0</v>
      </c>
      <c r="N695" s="29">
        <v>0</v>
      </c>
      <c r="O695" s="29">
        <v>0</v>
      </c>
      <c r="P695" s="112">
        <v>0</v>
      </c>
    </row>
    <row r="696" spans="1:16" s="2" customFormat="1">
      <c r="A696" s="22">
        <v>315880</v>
      </c>
      <c r="B696" s="23">
        <v>588</v>
      </c>
      <c r="C696" s="24" t="s">
        <v>797</v>
      </c>
      <c r="D696" s="25">
        <v>0</v>
      </c>
      <c r="E696" s="25">
        <v>0</v>
      </c>
      <c r="F696" s="25">
        <v>0</v>
      </c>
      <c r="G696" s="25">
        <v>0</v>
      </c>
      <c r="H696" s="25">
        <v>0</v>
      </c>
      <c r="I696" s="25">
        <v>0</v>
      </c>
      <c r="J696" s="25">
        <v>0</v>
      </c>
      <c r="K696" s="25">
        <v>0</v>
      </c>
      <c r="L696" s="25">
        <v>0</v>
      </c>
      <c r="M696" s="25">
        <v>0</v>
      </c>
      <c r="N696" s="25">
        <v>0</v>
      </c>
      <c r="O696" s="25">
        <v>0</v>
      </c>
      <c r="P696" s="111">
        <v>0</v>
      </c>
    </row>
    <row r="697" spans="1:16" s="2" customFormat="1">
      <c r="A697" s="26">
        <v>315890</v>
      </c>
      <c r="B697" s="27">
        <v>589</v>
      </c>
      <c r="C697" s="28" t="s">
        <v>798</v>
      </c>
      <c r="D697" s="29">
        <v>0</v>
      </c>
      <c r="E697" s="29">
        <v>0</v>
      </c>
      <c r="F697" s="29">
        <v>0</v>
      </c>
      <c r="G697" s="29">
        <v>0</v>
      </c>
      <c r="H697" s="29">
        <v>0</v>
      </c>
      <c r="I697" s="29">
        <v>0</v>
      </c>
      <c r="J697" s="29">
        <v>0</v>
      </c>
      <c r="K697" s="29">
        <v>0</v>
      </c>
      <c r="L697" s="29">
        <v>0</v>
      </c>
      <c r="M697" s="29">
        <v>0</v>
      </c>
      <c r="N697" s="29">
        <v>0</v>
      </c>
      <c r="O697" s="29">
        <v>0</v>
      </c>
      <c r="P697" s="112">
        <v>0</v>
      </c>
    </row>
    <row r="698" spans="1:16" s="2" customFormat="1">
      <c r="A698" s="22">
        <v>315895</v>
      </c>
      <c r="B698" s="23">
        <v>758</v>
      </c>
      <c r="C698" s="24" t="s">
        <v>799</v>
      </c>
      <c r="D698" s="25">
        <v>0</v>
      </c>
      <c r="E698" s="25">
        <v>0</v>
      </c>
      <c r="F698" s="25">
        <v>0</v>
      </c>
      <c r="G698" s="25">
        <v>0</v>
      </c>
      <c r="H698" s="25">
        <v>0</v>
      </c>
      <c r="I698" s="25">
        <v>0</v>
      </c>
      <c r="J698" s="25">
        <v>0</v>
      </c>
      <c r="K698" s="25">
        <v>0</v>
      </c>
      <c r="L698" s="25">
        <v>0</v>
      </c>
      <c r="M698" s="25">
        <v>0</v>
      </c>
      <c r="N698" s="25">
        <v>0</v>
      </c>
      <c r="O698" s="25">
        <v>0</v>
      </c>
      <c r="P698" s="111">
        <v>0</v>
      </c>
    </row>
    <row r="699" spans="1:16" s="2" customFormat="1">
      <c r="A699" s="26">
        <v>315900</v>
      </c>
      <c r="B699" s="27">
        <v>590</v>
      </c>
      <c r="C699" s="28" t="s">
        <v>517</v>
      </c>
      <c r="D699" s="29">
        <v>0</v>
      </c>
      <c r="E699" s="29">
        <v>0</v>
      </c>
      <c r="F699" s="29">
        <v>0</v>
      </c>
      <c r="G699" s="29">
        <v>0</v>
      </c>
      <c r="H699" s="29">
        <v>0</v>
      </c>
      <c r="I699" s="29">
        <v>0</v>
      </c>
      <c r="J699" s="29">
        <v>0</v>
      </c>
      <c r="K699" s="29">
        <v>0</v>
      </c>
      <c r="L699" s="29">
        <v>0</v>
      </c>
      <c r="M699" s="29">
        <v>0</v>
      </c>
      <c r="N699" s="29">
        <v>0</v>
      </c>
      <c r="O699" s="29">
        <v>0</v>
      </c>
      <c r="P699" s="112">
        <v>0</v>
      </c>
    </row>
    <row r="700" spans="1:16" s="2" customFormat="1">
      <c r="A700" s="22">
        <v>315910</v>
      </c>
      <c r="B700" s="23">
        <v>591</v>
      </c>
      <c r="C700" s="24" t="s">
        <v>527</v>
      </c>
      <c r="D700" s="25">
        <v>0</v>
      </c>
      <c r="E700" s="25">
        <v>0</v>
      </c>
      <c r="F700" s="25">
        <v>0</v>
      </c>
      <c r="G700" s="25">
        <v>0</v>
      </c>
      <c r="H700" s="25">
        <v>0</v>
      </c>
      <c r="I700" s="25">
        <v>0</v>
      </c>
      <c r="J700" s="25">
        <v>0</v>
      </c>
      <c r="K700" s="25">
        <v>0</v>
      </c>
      <c r="L700" s="25">
        <v>0</v>
      </c>
      <c r="M700" s="25">
        <v>0</v>
      </c>
      <c r="N700" s="25">
        <v>0</v>
      </c>
      <c r="O700" s="25">
        <v>0</v>
      </c>
      <c r="P700" s="111">
        <v>0</v>
      </c>
    </row>
    <row r="701" spans="1:16" s="2" customFormat="1">
      <c r="A701" s="26">
        <v>315920</v>
      </c>
      <c r="B701" s="27">
        <v>592</v>
      </c>
      <c r="C701" s="28" t="s">
        <v>552</v>
      </c>
      <c r="D701" s="29">
        <v>0</v>
      </c>
      <c r="E701" s="29">
        <v>0</v>
      </c>
      <c r="F701" s="29">
        <v>0</v>
      </c>
      <c r="G701" s="29">
        <v>0</v>
      </c>
      <c r="H701" s="29">
        <v>0</v>
      </c>
      <c r="I701" s="29">
        <v>0</v>
      </c>
      <c r="J701" s="29">
        <v>0</v>
      </c>
      <c r="K701" s="29">
        <v>0</v>
      </c>
      <c r="L701" s="29">
        <v>0</v>
      </c>
      <c r="M701" s="29">
        <v>0</v>
      </c>
      <c r="N701" s="29">
        <v>0</v>
      </c>
      <c r="O701" s="29">
        <v>0</v>
      </c>
      <c r="P701" s="112">
        <v>0</v>
      </c>
    </row>
    <row r="702" spans="1:16" s="2" customFormat="1">
      <c r="A702" s="22">
        <v>315930</v>
      </c>
      <c r="B702" s="23">
        <v>595</v>
      </c>
      <c r="C702" s="24" t="s">
        <v>800</v>
      </c>
      <c r="D702" s="25">
        <v>0</v>
      </c>
      <c r="E702" s="25">
        <v>0</v>
      </c>
      <c r="F702" s="25">
        <v>0</v>
      </c>
      <c r="G702" s="25">
        <v>0</v>
      </c>
      <c r="H702" s="25">
        <v>0</v>
      </c>
      <c r="I702" s="25">
        <v>0</v>
      </c>
      <c r="J702" s="25">
        <v>0</v>
      </c>
      <c r="K702" s="25">
        <v>0</v>
      </c>
      <c r="L702" s="25">
        <v>0</v>
      </c>
      <c r="M702" s="25">
        <v>0</v>
      </c>
      <c r="N702" s="25">
        <v>0</v>
      </c>
      <c r="O702" s="25">
        <v>0</v>
      </c>
      <c r="P702" s="111">
        <v>0</v>
      </c>
    </row>
    <row r="703" spans="1:16" s="2" customFormat="1">
      <c r="A703" s="26">
        <v>315935</v>
      </c>
      <c r="B703" s="27">
        <v>757</v>
      </c>
      <c r="C703" s="28" t="s">
        <v>553</v>
      </c>
      <c r="D703" s="29">
        <v>0</v>
      </c>
      <c r="E703" s="29">
        <v>0</v>
      </c>
      <c r="F703" s="29">
        <v>0</v>
      </c>
      <c r="G703" s="29">
        <v>0</v>
      </c>
      <c r="H703" s="29">
        <v>0</v>
      </c>
      <c r="I703" s="29">
        <v>0</v>
      </c>
      <c r="J703" s="29">
        <v>0</v>
      </c>
      <c r="K703" s="29">
        <v>0</v>
      </c>
      <c r="L703" s="29">
        <v>0</v>
      </c>
      <c r="M703" s="29">
        <v>0</v>
      </c>
      <c r="N703" s="29">
        <v>0</v>
      </c>
      <c r="O703" s="29">
        <v>0</v>
      </c>
      <c r="P703" s="112">
        <v>0</v>
      </c>
    </row>
    <row r="704" spans="1:16" s="2" customFormat="1">
      <c r="A704" s="22">
        <v>315940</v>
      </c>
      <c r="B704" s="23">
        <v>593</v>
      </c>
      <c r="C704" s="24" t="s">
        <v>554</v>
      </c>
      <c r="D704" s="25">
        <v>0</v>
      </c>
      <c r="E704" s="25">
        <v>0</v>
      </c>
      <c r="F704" s="25">
        <v>0</v>
      </c>
      <c r="G704" s="25">
        <v>0</v>
      </c>
      <c r="H704" s="25">
        <v>0</v>
      </c>
      <c r="I704" s="25">
        <v>0</v>
      </c>
      <c r="J704" s="25">
        <v>0</v>
      </c>
      <c r="K704" s="25">
        <v>0</v>
      </c>
      <c r="L704" s="25">
        <v>0</v>
      </c>
      <c r="M704" s="25">
        <v>0</v>
      </c>
      <c r="N704" s="25">
        <v>0</v>
      </c>
      <c r="O704" s="25">
        <v>0</v>
      </c>
      <c r="P704" s="111">
        <v>0</v>
      </c>
    </row>
    <row r="705" spans="1:16" s="2" customFormat="1">
      <c r="A705" s="26">
        <v>315950</v>
      </c>
      <c r="B705" s="27">
        <v>594</v>
      </c>
      <c r="C705" s="28" t="s">
        <v>555</v>
      </c>
      <c r="D705" s="29">
        <v>0</v>
      </c>
      <c r="E705" s="29">
        <v>0</v>
      </c>
      <c r="F705" s="29">
        <v>0</v>
      </c>
      <c r="G705" s="29">
        <v>0</v>
      </c>
      <c r="H705" s="29">
        <v>0</v>
      </c>
      <c r="I705" s="29">
        <v>0</v>
      </c>
      <c r="J705" s="29">
        <v>0</v>
      </c>
      <c r="K705" s="29">
        <v>0</v>
      </c>
      <c r="L705" s="29">
        <v>0</v>
      </c>
      <c r="M705" s="29">
        <v>0</v>
      </c>
      <c r="N705" s="29">
        <v>0</v>
      </c>
      <c r="O705" s="29">
        <v>0</v>
      </c>
      <c r="P705" s="112">
        <v>0</v>
      </c>
    </row>
    <row r="706" spans="1:16" s="2" customFormat="1">
      <c r="A706" s="22">
        <v>315960</v>
      </c>
      <c r="B706" s="23">
        <v>596</v>
      </c>
      <c r="C706" s="24" t="s">
        <v>801</v>
      </c>
      <c r="D706" s="25">
        <v>0</v>
      </c>
      <c r="E706" s="25">
        <v>0</v>
      </c>
      <c r="F706" s="25">
        <v>0</v>
      </c>
      <c r="G706" s="25">
        <v>0</v>
      </c>
      <c r="H706" s="25">
        <v>0</v>
      </c>
      <c r="I706" s="25">
        <v>0</v>
      </c>
      <c r="J706" s="25">
        <v>0</v>
      </c>
      <c r="K706" s="25">
        <v>0</v>
      </c>
      <c r="L706" s="25">
        <v>0</v>
      </c>
      <c r="M706" s="25">
        <v>0</v>
      </c>
      <c r="N706" s="25">
        <v>0</v>
      </c>
      <c r="O706" s="25">
        <v>0</v>
      </c>
      <c r="P706" s="111">
        <v>0</v>
      </c>
    </row>
    <row r="707" spans="1:16" s="2" customFormat="1">
      <c r="A707" s="26">
        <v>315970</v>
      </c>
      <c r="B707" s="27">
        <v>597</v>
      </c>
      <c r="C707" s="28" t="s">
        <v>556</v>
      </c>
      <c r="D707" s="29">
        <v>0</v>
      </c>
      <c r="E707" s="29">
        <v>0</v>
      </c>
      <c r="F707" s="29">
        <v>0</v>
      </c>
      <c r="G707" s="29">
        <v>0</v>
      </c>
      <c r="H707" s="29">
        <v>0</v>
      </c>
      <c r="I707" s="29">
        <v>0</v>
      </c>
      <c r="J707" s="29">
        <v>0</v>
      </c>
      <c r="K707" s="29">
        <v>0</v>
      </c>
      <c r="L707" s="29">
        <v>0</v>
      </c>
      <c r="M707" s="29">
        <v>0</v>
      </c>
      <c r="N707" s="29">
        <v>0</v>
      </c>
      <c r="O707" s="29">
        <v>0</v>
      </c>
      <c r="P707" s="112">
        <v>0</v>
      </c>
    </row>
    <row r="708" spans="1:16" s="2" customFormat="1">
      <c r="A708" s="22">
        <v>315980</v>
      </c>
      <c r="B708" s="23">
        <v>598</v>
      </c>
      <c r="C708" s="24" t="s">
        <v>802</v>
      </c>
      <c r="D708" s="25">
        <v>0</v>
      </c>
      <c r="E708" s="25">
        <v>0</v>
      </c>
      <c r="F708" s="25">
        <v>0</v>
      </c>
      <c r="G708" s="25">
        <v>0</v>
      </c>
      <c r="H708" s="25">
        <v>0</v>
      </c>
      <c r="I708" s="25">
        <v>0</v>
      </c>
      <c r="J708" s="25">
        <v>0</v>
      </c>
      <c r="K708" s="25">
        <v>0</v>
      </c>
      <c r="L708" s="25">
        <v>0</v>
      </c>
      <c r="M708" s="25">
        <v>0</v>
      </c>
      <c r="N708" s="25">
        <v>0</v>
      </c>
      <c r="O708" s="25">
        <v>0</v>
      </c>
      <c r="P708" s="111">
        <v>0</v>
      </c>
    </row>
    <row r="709" spans="1:16" s="2" customFormat="1">
      <c r="A709" s="26">
        <v>315990</v>
      </c>
      <c r="B709" s="27">
        <v>599</v>
      </c>
      <c r="C709" s="28" t="s">
        <v>803</v>
      </c>
      <c r="D709" s="29">
        <v>0</v>
      </c>
      <c r="E709" s="29">
        <v>0</v>
      </c>
      <c r="F709" s="29">
        <v>0</v>
      </c>
      <c r="G709" s="29">
        <v>0</v>
      </c>
      <c r="H709" s="29">
        <v>0</v>
      </c>
      <c r="I709" s="29">
        <v>0</v>
      </c>
      <c r="J709" s="29">
        <v>0</v>
      </c>
      <c r="K709" s="29">
        <v>0</v>
      </c>
      <c r="L709" s="29">
        <v>0</v>
      </c>
      <c r="M709" s="29">
        <v>0</v>
      </c>
      <c r="N709" s="29">
        <v>0</v>
      </c>
      <c r="O709" s="29">
        <v>0</v>
      </c>
      <c r="P709" s="112">
        <v>0</v>
      </c>
    </row>
    <row r="710" spans="1:16" s="2" customFormat="1">
      <c r="A710" s="22">
        <v>316000</v>
      </c>
      <c r="B710" s="23">
        <v>600</v>
      </c>
      <c r="C710" s="24" t="s">
        <v>804</v>
      </c>
      <c r="D710" s="25">
        <v>0</v>
      </c>
      <c r="E710" s="25">
        <v>0</v>
      </c>
      <c r="F710" s="25">
        <v>0</v>
      </c>
      <c r="G710" s="25">
        <v>0</v>
      </c>
      <c r="H710" s="25">
        <v>0</v>
      </c>
      <c r="I710" s="25">
        <v>0</v>
      </c>
      <c r="J710" s="25">
        <v>0</v>
      </c>
      <c r="K710" s="25">
        <v>0</v>
      </c>
      <c r="L710" s="25">
        <v>0</v>
      </c>
      <c r="M710" s="25">
        <v>0</v>
      </c>
      <c r="N710" s="25">
        <v>0</v>
      </c>
      <c r="O710" s="25">
        <v>0</v>
      </c>
      <c r="P710" s="111">
        <v>0</v>
      </c>
    </row>
    <row r="711" spans="1:16" s="2" customFormat="1">
      <c r="A711" s="26">
        <v>316010</v>
      </c>
      <c r="B711" s="27">
        <v>601</v>
      </c>
      <c r="C711" s="28" t="s">
        <v>805</v>
      </c>
      <c r="D711" s="29">
        <v>0</v>
      </c>
      <c r="E711" s="29">
        <v>0</v>
      </c>
      <c r="F711" s="29">
        <v>0</v>
      </c>
      <c r="G711" s="29">
        <v>0</v>
      </c>
      <c r="H711" s="29">
        <v>0</v>
      </c>
      <c r="I711" s="29">
        <v>0</v>
      </c>
      <c r="J711" s="29">
        <v>0</v>
      </c>
      <c r="K711" s="29">
        <v>0</v>
      </c>
      <c r="L711" s="29">
        <v>0</v>
      </c>
      <c r="M711" s="29">
        <v>0</v>
      </c>
      <c r="N711" s="29">
        <v>0</v>
      </c>
      <c r="O711" s="29">
        <v>0</v>
      </c>
      <c r="P711" s="112">
        <v>0</v>
      </c>
    </row>
    <row r="712" spans="1:16" s="2" customFormat="1">
      <c r="A712" s="22">
        <v>316020</v>
      </c>
      <c r="B712" s="23">
        <v>602</v>
      </c>
      <c r="C712" s="24" t="s">
        <v>806</v>
      </c>
      <c r="D712" s="25">
        <v>0</v>
      </c>
      <c r="E712" s="25">
        <v>0</v>
      </c>
      <c r="F712" s="25">
        <v>0</v>
      </c>
      <c r="G712" s="25">
        <v>0</v>
      </c>
      <c r="H712" s="25">
        <v>0</v>
      </c>
      <c r="I712" s="25">
        <v>0</v>
      </c>
      <c r="J712" s="25">
        <v>0</v>
      </c>
      <c r="K712" s="25">
        <v>0</v>
      </c>
      <c r="L712" s="25">
        <v>0</v>
      </c>
      <c r="M712" s="25">
        <v>0</v>
      </c>
      <c r="N712" s="25">
        <v>0</v>
      </c>
      <c r="O712" s="25">
        <v>0</v>
      </c>
      <c r="P712" s="111">
        <v>0</v>
      </c>
    </row>
    <row r="713" spans="1:16" s="2" customFormat="1">
      <c r="A713" s="26">
        <v>316030</v>
      </c>
      <c r="B713" s="27">
        <v>603</v>
      </c>
      <c r="C713" s="28" t="s">
        <v>807</v>
      </c>
      <c r="D713" s="29">
        <v>0</v>
      </c>
      <c r="E713" s="29">
        <v>0</v>
      </c>
      <c r="F713" s="29">
        <v>0</v>
      </c>
      <c r="G713" s="29">
        <v>0</v>
      </c>
      <c r="H713" s="29">
        <v>0</v>
      </c>
      <c r="I713" s="29">
        <v>0</v>
      </c>
      <c r="J713" s="29">
        <v>0</v>
      </c>
      <c r="K713" s="29">
        <v>0</v>
      </c>
      <c r="L713" s="29">
        <v>0</v>
      </c>
      <c r="M713" s="29">
        <v>0</v>
      </c>
      <c r="N713" s="29">
        <v>0</v>
      </c>
      <c r="O713" s="29">
        <v>0</v>
      </c>
      <c r="P713" s="112">
        <v>0</v>
      </c>
    </row>
    <row r="714" spans="1:16" s="2" customFormat="1">
      <c r="A714" s="22">
        <v>316040</v>
      </c>
      <c r="B714" s="23">
        <v>604</v>
      </c>
      <c r="C714" s="24" t="s">
        <v>808</v>
      </c>
      <c r="D714" s="25">
        <v>0</v>
      </c>
      <c r="E714" s="25">
        <v>0</v>
      </c>
      <c r="F714" s="25">
        <v>0</v>
      </c>
      <c r="G714" s="25">
        <v>0</v>
      </c>
      <c r="H714" s="25">
        <v>0</v>
      </c>
      <c r="I714" s="25">
        <v>0</v>
      </c>
      <c r="J714" s="25">
        <v>0</v>
      </c>
      <c r="K714" s="25">
        <v>0</v>
      </c>
      <c r="L714" s="25">
        <v>0</v>
      </c>
      <c r="M714" s="25">
        <v>0</v>
      </c>
      <c r="N714" s="25">
        <v>0</v>
      </c>
      <c r="O714" s="25">
        <v>0</v>
      </c>
      <c r="P714" s="111">
        <v>0</v>
      </c>
    </row>
    <row r="715" spans="1:16" s="2" customFormat="1">
      <c r="A715" s="26">
        <v>316045</v>
      </c>
      <c r="B715" s="27">
        <v>839</v>
      </c>
      <c r="C715" s="28" t="s">
        <v>809</v>
      </c>
      <c r="D715" s="29">
        <v>0</v>
      </c>
      <c r="E715" s="29">
        <v>0</v>
      </c>
      <c r="F715" s="29">
        <v>0</v>
      </c>
      <c r="G715" s="29">
        <v>0</v>
      </c>
      <c r="H715" s="29">
        <v>0</v>
      </c>
      <c r="I715" s="29">
        <v>0</v>
      </c>
      <c r="J715" s="29">
        <v>0</v>
      </c>
      <c r="K715" s="29">
        <v>0</v>
      </c>
      <c r="L715" s="29">
        <v>0</v>
      </c>
      <c r="M715" s="29">
        <v>0</v>
      </c>
      <c r="N715" s="29">
        <v>0</v>
      </c>
      <c r="O715" s="29">
        <v>0</v>
      </c>
      <c r="P715" s="112">
        <v>0</v>
      </c>
    </row>
    <row r="716" spans="1:16" s="2" customFormat="1">
      <c r="A716" s="22">
        <v>316050</v>
      </c>
      <c r="B716" s="23">
        <v>605</v>
      </c>
      <c r="C716" s="24" t="s">
        <v>810</v>
      </c>
      <c r="D716" s="25">
        <v>0</v>
      </c>
      <c r="E716" s="25">
        <v>0</v>
      </c>
      <c r="F716" s="25">
        <v>0</v>
      </c>
      <c r="G716" s="25">
        <v>0</v>
      </c>
      <c r="H716" s="25">
        <v>0</v>
      </c>
      <c r="I716" s="25">
        <v>0</v>
      </c>
      <c r="J716" s="25">
        <v>0</v>
      </c>
      <c r="K716" s="25">
        <v>0</v>
      </c>
      <c r="L716" s="25">
        <v>0</v>
      </c>
      <c r="M716" s="25">
        <v>0</v>
      </c>
      <c r="N716" s="25">
        <v>0</v>
      </c>
      <c r="O716" s="25">
        <v>0</v>
      </c>
      <c r="P716" s="111">
        <v>0</v>
      </c>
    </row>
    <row r="717" spans="1:16" s="2" customFormat="1">
      <c r="A717" s="26">
        <v>316060</v>
      </c>
      <c r="B717" s="27">
        <v>606</v>
      </c>
      <c r="C717" s="28" t="s">
        <v>811</v>
      </c>
      <c r="D717" s="29">
        <v>63.38</v>
      </c>
      <c r="E717" s="29">
        <v>44.327096039519397</v>
      </c>
      <c r="F717" s="29">
        <v>51.33</v>
      </c>
      <c r="G717" s="29">
        <v>58.91</v>
      </c>
      <c r="H717" s="29">
        <v>64.58</v>
      </c>
      <c r="I717" s="29">
        <v>56.22</v>
      </c>
      <c r="J717" s="29">
        <v>55.2</v>
      </c>
      <c r="K717" s="29">
        <v>70.44</v>
      </c>
      <c r="L717" s="29">
        <v>59.69</v>
      </c>
      <c r="M717" s="29">
        <v>69.25</v>
      </c>
      <c r="N717" s="29">
        <v>56.82</v>
      </c>
      <c r="O717" s="29">
        <v>67.25</v>
      </c>
      <c r="P717" s="112">
        <v>717.3970960395194</v>
      </c>
    </row>
    <row r="718" spans="1:16" s="2" customFormat="1">
      <c r="A718" s="22">
        <v>316070</v>
      </c>
      <c r="B718" s="23">
        <v>607</v>
      </c>
      <c r="C718" s="24" t="s">
        <v>410</v>
      </c>
      <c r="D718" s="25">
        <v>0</v>
      </c>
      <c r="E718" s="25">
        <v>0</v>
      </c>
      <c r="F718" s="25">
        <v>0</v>
      </c>
      <c r="G718" s="25">
        <v>0</v>
      </c>
      <c r="H718" s="25">
        <v>0</v>
      </c>
      <c r="I718" s="25">
        <v>0</v>
      </c>
      <c r="J718" s="25">
        <v>0</v>
      </c>
      <c r="K718" s="25">
        <v>0</v>
      </c>
      <c r="L718" s="25">
        <v>0</v>
      </c>
      <c r="M718" s="25">
        <v>0</v>
      </c>
      <c r="N718" s="25">
        <v>0</v>
      </c>
      <c r="O718" s="25">
        <v>0</v>
      </c>
      <c r="P718" s="111">
        <v>0</v>
      </c>
    </row>
    <row r="719" spans="1:16" s="2" customFormat="1">
      <c r="A719" s="26">
        <v>316080</v>
      </c>
      <c r="B719" s="27">
        <v>608</v>
      </c>
      <c r="C719" s="28" t="s">
        <v>528</v>
      </c>
      <c r="D719" s="29">
        <v>0</v>
      </c>
      <c r="E719" s="29">
        <v>0</v>
      </c>
      <c r="F719" s="29">
        <v>0</v>
      </c>
      <c r="G719" s="29">
        <v>0</v>
      </c>
      <c r="H719" s="29">
        <v>0</v>
      </c>
      <c r="I719" s="29">
        <v>0</v>
      </c>
      <c r="J719" s="29">
        <v>0</v>
      </c>
      <c r="K719" s="29">
        <v>0</v>
      </c>
      <c r="L719" s="29">
        <v>0</v>
      </c>
      <c r="M719" s="29">
        <v>0</v>
      </c>
      <c r="N719" s="29">
        <v>0</v>
      </c>
      <c r="O719" s="29">
        <v>0</v>
      </c>
      <c r="P719" s="112">
        <v>0</v>
      </c>
    </row>
    <row r="720" spans="1:16" s="2" customFormat="1">
      <c r="A720" s="22">
        <v>316090</v>
      </c>
      <c r="B720" s="23">
        <v>609</v>
      </c>
      <c r="C720" s="24" t="s">
        <v>812</v>
      </c>
      <c r="D720" s="25">
        <v>0</v>
      </c>
      <c r="E720" s="25">
        <v>0</v>
      </c>
      <c r="F720" s="25">
        <v>0</v>
      </c>
      <c r="G720" s="25">
        <v>0</v>
      </c>
      <c r="H720" s="25">
        <v>0</v>
      </c>
      <c r="I720" s="25">
        <v>0</v>
      </c>
      <c r="J720" s="25">
        <v>0</v>
      </c>
      <c r="K720" s="25">
        <v>0</v>
      </c>
      <c r="L720" s="25">
        <v>0</v>
      </c>
      <c r="M720" s="25">
        <v>0</v>
      </c>
      <c r="N720" s="25">
        <v>0</v>
      </c>
      <c r="O720" s="25">
        <v>0</v>
      </c>
      <c r="P720" s="111">
        <v>0</v>
      </c>
    </row>
    <row r="721" spans="1:16" s="2" customFormat="1">
      <c r="A721" s="26">
        <v>316095</v>
      </c>
      <c r="B721" s="27">
        <v>840</v>
      </c>
      <c r="C721" s="28" t="s">
        <v>529</v>
      </c>
      <c r="D721" s="29">
        <v>0</v>
      </c>
      <c r="E721" s="29">
        <v>0</v>
      </c>
      <c r="F721" s="29">
        <v>0</v>
      </c>
      <c r="G721" s="29">
        <v>0</v>
      </c>
      <c r="H721" s="29">
        <v>0</v>
      </c>
      <c r="I721" s="29">
        <v>0</v>
      </c>
      <c r="J721" s="29">
        <v>0</v>
      </c>
      <c r="K721" s="29">
        <v>0</v>
      </c>
      <c r="L721" s="29">
        <v>0</v>
      </c>
      <c r="M721" s="29">
        <v>0</v>
      </c>
      <c r="N721" s="29">
        <v>0</v>
      </c>
      <c r="O721" s="29">
        <v>0</v>
      </c>
      <c r="P721" s="112">
        <v>0</v>
      </c>
    </row>
    <row r="722" spans="1:16" s="2" customFormat="1">
      <c r="A722" s="22">
        <v>316100</v>
      </c>
      <c r="B722" s="23">
        <v>610</v>
      </c>
      <c r="C722" s="24" t="s">
        <v>530</v>
      </c>
      <c r="D722" s="25">
        <v>0</v>
      </c>
      <c r="E722" s="25">
        <v>0</v>
      </c>
      <c r="F722" s="25">
        <v>0</v>
      </c>
      <c r="G722" s="25">
        <v>0</v>
      </c>
      <c r="H722" s="25">
        <v>0</v>
      </c>
      <c r="I722" s="25">
        <v>0</v>
      </c>
      <c r="J722" s="25">
        <v>0</v>
      </c>
      <c r="K722" s="25">
        <v>0</v>
      </c>
      <c r="L722" s="25">
        <v>0</v>
      </c>
      <c r="M722" s="25">
        <v>0</v>
      </c>
      <c r="N722" s="25">
        <v>0</v>
      </c>
      <c r="O722" s="25">
        <v>0</v>
      </c>
      <c r="P722" s="111">
        <v>0</v>
      </c>
    </row>
    <row r="723" spans="1:16" s="2" customFormat="1">
      <c r="A723" s="26">
        <v>316105</v>
      </c>
      <c r="B723" s="27">
        <v>841</v>
      </c>
      <c r="C723" s="28" t="s">
        <v>813</v>
      </c>
      <c r="D723" s="29">
        <v>0</v>
      </c>
      <c r="E723" s="29">
        <v>0</v>
      </c>
      <c r="F723" s="29">
        <v>0</v>
      </c>
      <c r="G723" s="29">
        <v>0</v>
      </c>
      <c r="H723" s="29">
        <v>0</v>
      </c>
      <c r="I723" s="29">
        <v>0</v>
      </c>
      <c r="J723" s="29">
        <v>0</v>
      </c>
      <c r="K723" s="29">
        <v>0</v>
      </c>
      <c r="L723" s="29">
        <v>0</v>
      </c>
      <c r="M723" s="29">
        <v>0</v>
      </c>
      <c r="N723" s="29">
        <v>0</v>
      </c>
      <c r="O723" s="29">
        <v>0</v>
      </c>
      <c r="P723" s="112">
        <v>0</v>
      </c>
    </row>
    <row r="724" spans="1:16" s="2" customFormat="1">
      <c r="A724" s="22">
        <v>316110</v>
      </c>
      <c r="B724" s="23">
        <v>611</v>
      </c>
      <c r="C724" s="24" t="s">
        <v>531</v>
      </c>
      <c r="D724" s="25">
        <v>7100.16</v>
      </c>
      <c r="E724" s="25">
        <v>4962.1264837750296</v>
      </c>
      <c r="F724" s="25">
        <v>5750.07</v>
      </c>
      <c r="G724" s="25">
        <v>6599.03</v>
      </c>
      <c r="H724" s="25">
        <v>7234.06</v>
      </c>
      <c r="I724" s="25">
        <v>6298.29</v>
      </c>
      <c r="J724" s="25">
        <v>6183.38</v>
      </c>
      <c r="K724" s="25">
        <v>7889.98</v>
      </c>
      <c r="L724" s="25">
        <v>6686.73</v>
      </c>
      <c r="M724" s="25">
        <v>7756.91</v>
      </c>
      <c r="N724" s="25">
        <v>6364.59</v>
      </c>
      <c r="O724" s="25">
        <v>7533.09</v>
      </c>
      <c r="P724" s="111">
        <v>80358.416483775014</v>
      </c>
    </row>
    <row r="725" spans="1:16" s="2" customFormat="1">
      <c r="A725" s="26">
        <v>316120</v>
      </c>
      <c r="B725" s="27">
        <v>612</v>
      </c>
      <c r="C725" s="28" t="s">
        <v>532</v>
      </c>
      <c r="D725" s="29">
        <v>0</v>
      </c>
      <c r="E725" s="29">
        <v>0</v>
      </c>
      <c r="F725" s="29">
        <v>0</v>
      </c>
      <c r="G725" s="29">
        <v>0</v>
      </c>
      <c r="H725" s="29">
        <v>0</v>
      </c>
      <c r="I725" s="29">
        <v>0</v>
      </c>
      <c r="J725" s="29">
        <v>0</v>
      </c>
      <c r="K725" s="29">
        <v>0</v>
      </c>
      <c r="L725" s="29">
        <v>0</v>
      </c>
      <c r="M725" s="29">
        <v>0</v>
      </c>
      <c r="N725" s="29">
        <v>0</v>
      </c>
      <c r="O725" s="29">
        <v>0</v>
      </c>
      <c r="P725" s="112">
        <v>0</v>
      </c>
    </row>
    <row r="726" spans="1:16" s="2" customFormat="1">
      <c r="A726" s="22">
        <v>316130</v>
      </c>
      <c r="B726" s="23">
        <v>613</v>
      </c>
      <c r="C726" s="24" t="s">
        <v>533</v>
      </c>
      <c r="D726" s="25">
        <v>0</v>
      </c>
      <c r="E726" s="25">
        <v>0</v>
      </c>
      <c r="F726" s="25">
        <v>0</v>
      </c>
      <c r="G726" s="25">
        <v>0</v>
      </c>
      <c r="H726" s="25">
        <v>0</v>
      </c>
      <c r="I726" s="25">
        <v>0</v>
      </c>
      <c r="J726" s="25">
        <v>0</v>
      </c>
      <c r="K726" s="25">
        <v>0</v>
      </c>
      <c r="L726" s="25">
        <v>0</v>
      </c>
      <c r="M726" s="25">
        <v>0</v>
      </c>
      <c r="N726" s="25">
        <v>0</v>
      </c>
      <c r="O726" s="25">
        <v>0</v>
      </c>
      <c r="P726" s="111">
        <v>0</v>
      </c>
    </row>
    <row r="727" spans="1:16" s="2" customFormat="1">
      <c r="A727" s="26">
        <v>316140</v>
      </c>
      <c r="B727" s="27">
        <v>614</v>
      </c>
      <c r="C727" s="28" t="s">
        <v>814</v>
      </c>
      <c r="D727" s="29">
        <v>0</v>
      </c>
      <c r="E727" s="29">
        <v>0</v>
      </c>
      <c r="F727" s="29">
        <v>0</v>
      </c>
      <c r="G727" s="29">
        <v>0</v>
      </c>
      <c r="H727" s="29">
        <v>0</v>
      </c>
      <c r="I727" s="29">
        <v>0</v>
      </c>
      <c r="J727" s="29">
        <v>0</v>
      </c>
      <c r="K727" s="29">
        <v>0</v>
      </c>
      <c r="L727" s="29">
        <v>0</v>
      </c>
      <c r="M727" s="29">
        <v>0</v>
      </c>
      <c r="N727" s="29">
        <v>0</v>
      </c>
      <c r="O727" s="29">
        <v>0</v>
      </c>
      <c r="P727" s="112">
        <v>0</v>
      </c>
    </row>
    <row r="728" spans="1:16" s="2" customFormat="1">
      <c r="A728" s="22">
        <v>316150</v>
      </c>
      <c r="B728" s="23">
        <v>615</v>
      </c>
      <c r="C728" s="24" t="s">
        <v>534</v>
      </c>
      <c r="D728" s="25">
        <v>0</v>
      </c>
      <c r="E728" s="25">
        <v>0</v>
      </c>
      <c r="F728" s="25">
        <v>0</v>
      </c>
      <c r="G728" s="25">
        <v>0</v>
      </c>
      <c r="H728" s="25">
        <v>0</v>
      </c>
      <c r="I728" s="25">
        <v>0</v>
      </c>
      <c r="J728" s="25">
        <v>0</v>
      </c>
      <c r="K728" s="25">
        <v>0</v>
      </c>
      <c r="L728" s="25">
        <v>0</v>
      </c>
      <c r="M728" s="25">
        <v>0</v>
      </c>
      <c r="N728" s="25">
        <v>0</v>
      </c>
      <c r="O728" s="25">
        <v>0</v>
      </c>
      <c r="P728" s="111">
        <v>0</v>
      </c>
    </row>
    <row r="729" spans="1:16" s="2" customFormat="1">
      <c r="A729" s="26">
        <v>316160</v>
      </c>
      <c r="B729" s="27">
        <v>616</v>
      </c>
      <c r="C729" s="28" t="s">
        <v>535</v>
      </c>
      <c r="D729" s="29">
        <v>0</v>
      </c>
      <c r="E729" s="29">
        <v>0</v>
      </c>
      <c r="F729" s="29">
        <v>0</v>
      </c>
      <c r="G729" s="29">
        <v>0</v>
      </c>
      <c r="H729" s="29">
        <v>0</v>
      </c>
      <c r="I729" s="29">
        <v>0</v>
      </c>
      <c r="J729" s="29">
        <v>0</v>
      </c>
      <c r="K729" s="29">
        <v>0</v>
      </c>
      <c r="L729" s="29">
        <v>0</v>
      </c>
      <c r="M729" s="29">
        <v>0</v>
      </c>
      <c r="N729" s="29">
        <v>0</v>
      </c>
      <c r="O729" s="29">
        <v>0</v>
      </c>
      <c r="P729" s="112">
        <v>0</v>
      </c>
    </row>
    <row r="730" spans="1:16" s="2" customFormat="1">
      <c r="A730" s="22">
        <v>316165</v>
      </c>
      <c r="B730" s="23">
        <v>842</v>
      </c>
      <c r="C730" s="24" t="s">
        <v>536</v>
      </c>
      <c r="D730" s="25">
        <v>0</v>
      </c>
      <c r="E730" s="25">
        <v>0</v>
      </c>
      <c r="F730" s="25">
        <v>0</v>
      </c>
      <c r="G730" s="25">
        <v>0</v>
      </c>
      <c r="H730" s="25">
        <v>0</v>
      </c>
      <c r="I730" s="25">
        <v>0</v>
      </c>
      <c r="J730" s="25">
        <v>0</v>
      </c>
      <c r="K730" s="25">
        <v>0</v>
      </c>
      <c r="L730" s="25">
        <v>0</v>
      </c>
      <c r="M730" s="25">
        <v>0</v>
      </c>
      <c r="N730" s="25">
        <v>0</v>
      </c>
      <c r="O730" s="25">
        <v>0</v>
      </c>
      <c r="P730" s="111">
        <v>0</v>
      </c>
    </row>
    <row r="731" spans="1:16" s="2" customFormat="1">
      <c r="A731" s="26">
        <v>316170</v>
      </c>
      <c r="B731" s="27">
        <v>617</v>
      </c>
      <c r="C731" s="28" t="s">
        <v>815</v>
      </c>
      <c r="D731" s="29">
        <v>0</v>
      </c>
      <c r="E731" s="29">
        <v>0</v>
      </c>
      <c r="F731" s="29">
        <v>0</v>
      </c>
      <c r="G731" s="29">
        <v>0</v>
      </c>
      <c r="H731" s="29">
        <v>0</v>
      </c>
      <c r="I731" s="29">
        <v>0</v>
      </c>
      <c r="J731" s="29">
        <v>0</v>
      </c>
      <c r="K731" s="29">
        <v>0</v>
      </c>
      <c r="L731" s="29">
        <v>0</v>
      </c>
      <c r="M731" s="29">
        <v>0</v>
      </c>
      <c r="N731" s="29">
        <v>0</v>
      </c>
      <c r="O731" s="29">
        <v>0</v>
      </c>
      <c r="P731" s="112">
        <v>0</v>
      </c>
    </row>
    <row r="732" spans="1:16" s="2" customFormat="1">
      <c r="A732" s="22">
        <v>316180</v>
      </c>
      <c r="B732" s="23">
        <v>618</v>
      </c>
      <c r="C732" s="24" t="s">
        <v>816</v>
      </c>
      <c r="D732" s="25">
        <v>0</v>
      </c>
      <c r="E732" s="25">
        <v>0</v>
      </c>
      <c r="F732" s="25">
        <v>0</v>
      </c>
      <c r="G732" s="25">
        <v>0</v>
      </c>
      <c r="H732" s="25">
        <v>0</v>
      </c>
      <c r="I732" s="25">
        <v>0</v>
      </c>
      <c r="J732" s="25">
        <v>0</v>
      </c>
      <c r="K732" s="25">
        <v>0</v>
      </c>
      <c r="L732" s="25">
        <v>0</v>
      </c>
      <c r="M732" s="25">
        <v>0</v>
      </c>
      <c r="N732" s="25">
        <v>0</v>
      </c>
      <c r="O732" s="25">
        <v>0</v>
      </c>
      <c r="P732" s="111">
        <v>0</v>
      </c>
    </row>
    <row r="733" spans="1:16" s="2" customFormat="1">
      <c r="A733" s="26">
        <v>316190</v>
      </c>
      <c r="B733" s="27">
        <v>619</v>
      </c>
      <c r="C733" s="28" t="s">
        <v>817</v>
      </c>
      <c r="D733" s="29">
        <v>0</v>
      </c>
      <c r="E733" s="29">
        <v>0</v>
      </c>
      <c r="F733" s="29">
        <v>0</v>
      </c>
      <c r="G733" s="29">
        <v>0</v>
      </c>
      <c r="H733" s="29">
        <v>0</v>
      </c>
      <c r="I733" s="29">
        <v>0</v>
      </c>
      <c r="J733" s="29">
        <v>0</v>
      </c>
      <c r="K733" s="29">
        <v>0</v>
      </c>
      <c r="L733" s="29">
        <v>0</v>
      </c>
      <c r="M733" s="29">
        <v>0</v>
      </c>
      <c r="N733" s="29">
        <v>0</v>
      </c>
      <c r="O733" s="29">
        <v>0</v>
      </c>
      <c r="P733" s="112">
        <v>0</v>
      </c>
    </row>
    <row r="734" spans="1:16" s="2" customFormat="1">
      <c r="A734" s="22">
        <v>316200</v>
      </c>
      <c r="B734" s="23">
        <v>620</v>
      </c>
      <c r="C734" s="24" t="s">
        <v>818</v>
      </c>
      <c r="D734" s="25">
        <v>0</v>
      </c>
      <c r="E734" s="25">
        <v>0</v>
      </c>
      <c r="F734" s="25">
        <v>0</v>
      </c>
      <c r="G734" s="25">
        <v>0</v>
      </c>
      <c r="H734" s="25">
        <v>0</v>
      </c>
      <c r="I734" s="25">
        <v>0</v>
      </c>
      <c r="J734" s="25">
        <v>0</v>
      </c>
      <c r="K734" s="25">
        <v>0</v>
      </c>
      <c r="L734" s="25">
        <v>0</v>
      </c>
      <c r="M734" s="25">
        <v>0</v>
      </c>
      <c r="N734" s="25">
        <v>0</v>
      </c>
      <c r="O734" s="25">
        <v>0</v>
      </c>
      <c r="P734" s="111">
        <v>0</v>
      </c>
    </row>
    <row r="735" spans="1:16" s="2" customFormat="1">
      <c r="A735" s="26">
        <v>316210</v>
      </c>
      <c r="B735" s="27">
        <v>621</v>
      </c>
      <c r="C735" s="28" t="s">
        <v>537</v>
      </c>
      <c r="D735" s="29">
        <v>0</v>
      </c>
      <c r="E735" s="29">
        <v>0</v>
      </c>
      <c r="F735" s="29">
        <v>0</v>
      </c>
      <c r="G735" s="29">
        <v>0</v>
      </c>
      <c r="H735" s="29">
        <v>0</v>
      </c>
      <c r="I735" s="29">
        <v>0</v>
      </c>
      <c r="J735" s="29">
        <v>0</v>
      </c>
      <c r="K735" s="29">
        <v>0</v>
      </c>
      <c r="L735" s="29">
        <v>0</v>
      </c>
      <c r="M735" s="29">
        <v>0</v>
      </c>
      <c r="N735" s="29">
        <v>0</v>
      </c>
      <c r="O735" s="29">
        <v>0</v>
      </c>
      <c r="P735" s="112">
        <v>0</v>
      </c>
    </row>
    <row r="736" spans="1:16" s="2" customFormat="1">
      <c r="A736" s="22">
        <v>316220</v>
      </c>
      <c r="B736" s="23">
        <v>622</v>
      </c>
      <c r="C736" s="24" t="s">
        <v>819</v>
      </c>
      <c r="D736" s="25">
        <v>0</v>
      </c>
      <c r="E736" s="25">
        <v>0</v>
      </c>
      <c r="F736" s="25">
        <v>0</v>
      </c>
      <c r="G736" s="25">
        <v>0</v>
      </c>
      <c r="H736" s="25">
        <v>0</v>
      </c>
      <c r="I736" s="25">
        <v>0</v>
      </c>
      <c r="J736" s="25">
        <v>0</v>
      </c>
      <c r="K736" s="25">
        <v>0</v>
      </c>
      <c r="L736" s="25">
        <v>0</v>
      </c>
      <c r="M736" s="25">
        <v>0</v>
      </c>
      <c r="N736" s="25">
        <v>0</v>
      </c>
      <c r="O736" s="25">
        <v>0</v>
      </c>
      <c r="P736" s="111">
        <v>0</v>
      </c>
    </row>
    <row r="737" spans="1:16" s="2" customFormat="1">
      <c r="A737" s="26">
        <v>316225</v>
      </c>
      <c r="B737" s="27">
        <v>843</v>
      </c>
      <c r="C737" s="28" t="s">
        <v>820</v>
      </c>
      <c r="D737" s="29">
        <v>4095.7</v>
      </c>
      <c r="E737" s="29">
        <v>2875.5068390004999</v>
      </c>
      <c r="F737" s="29">
        <v>3316.8</v>
      </c>
      <c r="G737" s="29">
        <v>3806.5</v>
      </c>
      <c r="H737" s="29">
        <v>4172.8</v>
      </c>
      <c r="I737" s="29">
        <v>3633.02</v>
      </c>
      <c r="J737" s="29">
        <v>3566.66</v>
      </c>
      <c r="K737" s="29">
        <v>4551.04</v>
      </c>
      <c r="L737" s="29">
        <v>3856.99</v>
      </c>
      <c r="M737" s="29">
        <v>4474.4399999999996</v>
      </c>
      <c r="N737" s="29">
        <v>3671.32</v>
      </c>
      <c r="O737" s="29">
        <v>4345.3500000000004</v>
      </c>
      <c r="P737" s="112">
        <v>46366.126839000499</v>
      </c>
    </row>
    <row r="738" spans="1:16" s="2" customFormat="1">
      <c r="A738" s="22">
        <v>316230</v>
      </c>
      <c r="B738" s="23">
        <v>623</v>
      </c>
      <c r="C738" s="24" t="s">
        <v>821</v>
      </c>
      <c r="D738" s="25">
        <v>0</v>
      </c>
      <c r="E738" s="25">
        <v>0</v>
      </c>
      <c r="F738" s="25">
        <v>0</v>
      </c>
      <c r="G738" s="25">
        <v>0</v>
      </c>
      <c r="H738" s="25">
        <v>0</v>
      </c>
      <c r="I738" s="25">
        <v>0</v>
      </c>
      <c r="J738" s="25">
        <v>0</v>
      </c>
      <c r="K738" s="25">
        <v>0</v>
      </c>
      <c r="L738" s="25">
        <v>0</v>
      </c>
      <c r="M738" s="25">
        <v>0</v>
      </c>
      <c r="N738" s="25">
        <v>0</v>
      </c>
      <c r="O738" s="25">
        <v>0</v>
      </c>
      <c r="P738" s="111">
        <v>0</v>
      </c>
    </row>
    <row r="739" spans="1:16" s="2" customFormat="1">
      <c r="A739" s="26">
        <v>316240</v>
      </c>
      <c r="B739" s="27">
        <v>624</v>
      </c>
      <c r="C739" s="28" t="s">
        <v>822</v>
      </c>
      <c r="D739" s="29">
        <v>22685.94</v>
      </c>
      <c r="E739" s="29">
        <v>15879.995923603599</v>
      </c>
      <c r="F739" s="29">
        <v>18361.66</v>
      </c>
      <c r="G739" s="29">
        <v>21068.04</v>
      </c>
      <c r="H739" s="29">
        <v>23094.35</v>
      </c>
      <c r="I739" s="29">
        <v>20106.939999999999</v>
      </c>
      <c r="J739" s="29">
        <v>19740.810000000001</v>
      </c>
      <c r="K739" s="29">
        <v>25189.360000000001</v>
      </c>
      <c r="L739" s="29">
        <v>21347.88</v>
      </c>
      <c r="M739" s="29">
        <v>24765.38</v>
      </c>
      <c r="N739" s="29">
        <v>20320.23</v>
      </c>
      <c r="O739" s="29">
        <v>24050.91</v>
      </c>
      <c r="P739" s="112">
        <v>256611.49592360365</v>
      </c>
    </row>
    <row r="740" spans="1:16" s="2" customFormat="1">
      <c r="A740" s="22">
        <v>316245</v>
      </c>
      <c r="B740" s="23">
        <v>844</v>
      </c>
      <c r="C740" s="24" t="s">
        <v>823</v>
      </c>
      <c r="D740" s="25">
        <v>14489.17</v>
      </c>
      <c r="E740" s="25">
        <v>10044.732601207699</v>
      </c>
      <c r="F740" s="25">
        <v>11733.93</v>
      </c>
      <c r="G740" s="25">
        <v>13466.37</v>
      </c>
      <c r="H740" s="25">
        <v>14762.25</v>
      </c>
      <c r="I740" s="25">
        <v>12852.65</v>
      </c>
      <c r="J740" s="25">
        <v>12615.13</v>
      </c>
      <c r="K740" s="25">
        <v>16096.3</v>
      </c>
      <c r="L740" s="25">
        <v>13641.55</v>
      </c>
      <c r="M740" s="25">
        <v>15825.37</v>
      </c>
      <c r="N740" s="25">
        <v>12984.87</v>
      </c>
      <c r="O740" s="25">
        <v>15368.82</v>
      </c>
      <c r="P740" s="111">
        <v>163881.14260120771</v>
      </c>
    </row>
    <row r="741" spans="1:16" s="2" customFormat="1">
      <c r="A741" s="26">
        <v>316250</v>
      </c>
      <c r="B741" s="27">
        <v>625</v>
      </c>
      <c r="C741" s="28" t="s">
        <v>824</v>
      </c>
      <c r="D741" s="29">
        <v>0</v>
      </c>
      <c r="E741" s="29">
        <v>0</v>
      </c>
      <c r="F741" s="29">
        <v>0</v>
      </c>
      <c r="G741" s="29">
        <v>0</v>
      </c>
      <c r="H741" s="29">
        <v>0</v>
      </c>
      <c r="I741" s="29">
        <v>0</v>
      </c>
      <c r="J741" s="29">
        <v>0</v>
      </c>
      <c r="K741" s="29">
        <v>0</v>
      </c>
      <c r="L741" s="29">
        <v>0</v>
      </c>
      <c r="M741" s="29">
        <v>0</v>
      </c>
      <c r="N741" s="29">
        <v>0</v>
      </c>
      <c r="O741" s="29">
        <v>0</v>
      </c>
      <c r="P741" s="112">
        <v>0</v>
      </c>
    </row>
    <row r="742" spans="1:16" s="2" customFormat="1">
      <c r="A742" s="22">
        <v>316255</v>
      </c>
      <c r="B742" s="23">
        <v>760</v>
      </c>
      <c r="C742" s="24" t="s">
        <v>825</v>
      </c>
      <c r="D742" s="25">
        <v>0</v>
      </c>
      <c r="E742" s="25">
        <v>0</v>
      </c>
      <c r="F742" s="25">
        <v>0</v>
      </c>
      <c r="G742" s="25">
        <v>0</v>
      </c>
      <c r="H742" s="25">
        <v>0</v>
      </c>
      <c r="I742" s="25">
        <v>0</v>
      </c>
      <c r="J742" s="25">
        <v>0</v>
      </c>
      <c r="K742" s="25">
        <v>0</v>
      </c>
      <c r="L742" s="25">
        <v>0</v>
      </c>
      <c r="M742" s="25">
        <v>0</v>
      </c>
      <c r="N742" s="25">
        <v>0</v>
      </c>
      <c r="O742" s="25">
        <v>0</v>
      </c>
      <c r="P742" s="111">
        <v>0</v>
      </c>
    </row>
    <row r="743" spans="1:16" s="2" customFormat="1">
      <c r="A743" s="26">
        <v>316257</v>
      </c>
      <c r="B743" s="27">
        <v>761</v>
      </c>
      <c r="C743" s="28" t="s">
        <v>826</v>
      </c>
      <c r="D743" s="29">
        <v>0</v>
      </c>
      <c r="E743" s="29">
        <v>0</v>
      </c>
      <c r="F743" s="29">
        <v>0</v>
      </c>
      <c r="G743" s="29">
        <v>0</v>
      </c>
      <c r="H743" s="29">
        <v>0</v>
      </c>
      <c r="I743" s="29">
        <v>0</v>
      </c>
      <c r="J743" s="29">
        <v>0</v>
      </c>
      <c r="K743" s="29">
        <v>0</v>
      </c>
      <c r="L743" s="29">
        <v>0</v>
      </c>
      <c r="M743" s="29">
        <v>0</v>
      </c>
      <c r="N743" s="29">
        <v>0</v>
      </c>
      <c r="O743" s="29">
        <v>0</v>
      </c>
      <c r="P743" s="112">
        <v>0</v>
      </c>
    </row>
    <row r="744" spans="1:16" s="2" customFormat="1">
      <c r="A744" s="22">
        <v>316260</v>
      </c>
      <c r="B744" s="23">
        <v>626</v>
      </c>
      <c r="C744" s="24" t="s">
        <v>827</v>
      </c>
      <c r="D744" s="25">
        <v>0</v>
      </c>
      <c r="E744" s="25">
        <v>0</v>
      </c>
      <c r="F744" s="25">
        <v>0</v>
      </c>
      <c r="G744" s="25">
        <v>0</v>
      </c>
      <c r="H744" s="25">
        <v>0</v>
      </c>
      <c r="I744" s="25">
        <v>0</v>
      </c>
      <c r="J744" s="25">
        <v>0</v>
      </c>
      <c r="K744" s="25">
        <v>0</v>
      </c>
      <c r="L744" s="25">
        <v>0</v>
      </c>
      <c r="M744" s="25">
        <v>0</v>
      </c>
      <c r="N744" s="25">
        <v>0</v>
      </c>
      <c r="O744" s="25">
        <v>0</v>
      </c>
      <c r="P744" s="111">
        <v>0</v>
      </c>
    </row>
    <row r="745" spans="1:16" s="2" customFormat="1">
      <c r="A745" s="26">
        <v>316265</v>
      </c>
      <c r="B745" s="27">
        <v>845</v>
      </c>
      <c r="C745" s="28" t="s">
        <v>828</v>
      </c>
      <c r="D745" s="29">
        <v>4273.12</v>
      </c>
      <c r="E745" s="29">
        <v>3003.29762713332</v>
      </c>
      <c r="F745" s="29">
        <v>3460.55</v>
      </c>
      <c r="G745" s="29">
        <v>3971.48</v>
      </c>
      <c r="H745" s="29">
        <v>4353.66</v>
      </c>
      <c r="I745" s="29">
        <v>3790.48</v>
      </c>
      <c r="J745" s="29">
        <v>3721.46</v>
      </c>
      <c r="K745" s="29">
        <v>4748.6000000000004</v>
      </c>
      <c r="L745" s="29">
        <v>4024.42</v>
      </c>
      <c r="M745" s="29">
        <v>4668.67</v>
      </c>
      <c r="N745" s="29">
        <v>3830.69</v>
      </c>
      <c r="O745" s="29">
        <v>4533.9799999999996</v>
      </c>
      <c r="P745" s="112">
        <v>48380.407627133318</v>
      </c>
    </row>
    <row r="746" spans="1:16" s="2" customFormat="1">
      <c r="A746" s="22">
        <v>316270</v>
      </c>
      <c r="B746" s="23">
        <v>627</v>
      </c>
      <c r="C746" s="24" t="s">
        <v>829</v>
      </c>
      <c r="D746" s="25">
        <v>1782.03</v>
      </c>
      <c r="E746" s="25">
        <v>1243.9662081977101</v>
      </c>
      <c r="F746" s="25">
        <v>1443.08</v>
      </c>
      <c r="G746" s="25">
        <v>1656.14</v>
      </c>
      <c r="H746" s="25">
        <v>1815.51</v>
      </c>
      <c r="I746" s="25">
        <v>1580.67</v>
      </c>
      <c r="J746" s="25">
        <v>1551.88</v>
      </c>
      <c r="K746" s="25">
        <v>1980.21</v>
      </c>
      <c r="L746" s="25">
        <v>1678.22</v>
      </c>
      <c r="M746" s="25">
        <v>1946.88</v>
      </c>
      <c r="N746" s="25">
        <v>1597.43</v>
      </c>
      <c r="O746" s="25">
        <v>1890.71</v>
      </c>
      <c r="P746" s="111">
        <v>20166.72620819771</v>
      </c>
    </row>
    <row r="747" spans="1:16" s="2" customFormat="1">
      <c r="A747" s="26">
        <v>316280</v>
      </c>
      <c r="B747" s="27">
        <v>628</v>
      </c>
      <c r="C747" s="28" t="s">
        <v>830</v>
      </c>
      <c r="D747" s="29">
        <v>0</v>
      </c>
      <c r="E747" s="29">
        <v>0</v>
      </c>
      <c r="F747" s="29">
        <v>0</v>
      </c>
      <c r="G747" s="29">
        <v>0</v>
      </c>
      <c r="H747" s="29">
        <v>0</v>
      </c>
      <c r="I747" s="29">
        <v>0</v>
      </c>
      <c r="J747" s="29">
        <v>0</v>
      </c>
      <c r="K747" s="29">
        <v>0</v>
      </c>
      <c r="L747" s="29">
        <v>0</v>
      </c>
      <c r="M747" s="29">
        <v>0</v>
      </c>
      <c r="N747" s="29">
        <v>0</v>
      </c>
      <c r="O747" s="29">
        <v>0</v>
      </c>
      <c r="P747" s="112">
        <v>0</v>
      </c>
    </row>
    <row r="748" spans="1:16" s="2" customFormat="1">
      <c r="A748" s="22">
        <v>316290</v>
      </c>
      <c r="B748" s="23">
        <v>629</v>
      </c>
      <c r="C748" s="24" t="s">
        <v>831</v>
      </c>
      <c r="D748" s="25">
        <v>0</v>
      </c>
      <c r="E748" s="25">
        <v>0</v>
      </c>
      <c r="F748" s="25">
        <v>0</v>
      </c>
      <c r="G748" s="25">
        <v>0</v>
      </c>
      <c r="H748" s="25">
        <v>0</v>
      </c>
      <c r="I748" s="25">
        <v>0</v>
      </c>
      <c r="J748" s="25">
        <v>0</v>
      </c>
      <c r="K748" s="25">
        <v>0</v>
      </c>
      <c r="L748" s="25">
        <v>0</v>
      </c>
      <c r="M748" s="25">
        <v>0</v>
      </c>
      <c r="N748" s="25">
        <v>0</v>
      </c>
      <c r="O748" s="25">
        <v>0</v>
      </c>
      <c r="P748" s="111">
        <v>0</v>
      </c>
    </row>
    <row r="749" spans="1:16" s="2" customFormat="1">
      <c r="A749" s="26">
        <v>316292</v>
      </c>
      <c r="B749" s="27">
        <v>846</v>
      </c>
      <c r="C749" s="28" t="s">
        <v>538</v>
      </c>
      <c r="D749" s="29">
        <v>0</v>
      </c>
      <c r="E749" s="29">
        <v>0</v>
      </c>
      <c r="F749" s="29">
        <v>0</v>
      </c>
      <c r="G749" s="29">
        <v>0</v>
      </c>
      <c r="H749" s="29">
        <v>0</v>
      </c>
      <c r="I749" s="29">
        <v>0</v>
      </c>
      <c r="J749" s="29">
        <v>0</v>
      </c>
      <c r="K749" s="29">
        <v>0</v>
      </c>
      <c r="L749" s="29">
        <v>0</v>
      </c>
      <c r="M749" s="29">
        <v>0</v>
      </c>
      <c r="N749" s="29">
        <v>0</v>
      </c>
      <c r="O749" s="29">
        <v>0</v>
      </c>
      <c r="P749" s="112">
        <v>0</v>
      </c>
    </row>
    <row r="750" spans="1:16" s="2" customFormat="1">
      <c r="A750" s="22">
        <v>316294</v>
      </c>
      <c r="B750" s="23">
        <v>847</v>
      </c>
      <c r="C750" s="24" t="s">
        <v>832</v>
      </c>
      <c r="D750" s="25">
        <v>0</v>
      </c>
      <c r="E750" s="25">
        <v>0</v>
      </c>
      <c r="F750" s="25">
        <v>0</v>
      </c>
      <c r="G750" s="25">
        <v>0</v>
      </c>
      <c r="H750" s="25">
        <v>0</v>
      </c>
      <c r="I750" s="25">
        <v>0</v>
      </c>
      <c r="J750" s="25">
        <v>0</v>
      </c>
      <c r="K750" s="25">
        <v>0</v>
      </c>
      <c r="L750" s="25">
        <v>0</v>
      </c>
      <c r="M750" s="25">
        <v>0</v>
      </c>
      <c r="N750" s="25">
        <v>0</v>
      </c>
      <c r="O750" s="25">
        <v>0</v>
      </c>
      <c r="P750" s="111">
        <v>0</v>
      </c>
    </row>
    <row r="751" spans="1:16" s="2" customFormat="1">
      <c r="A751" s="26">
        <v>316295</v>
      </c>
      <c r="B751" s="27">
        <v>763</v>
      </c>
      <c r="C751" s="28" t="s">
        <v>833</v>
      </c>
      <c r="D751" s="29">
        <v>0</v>
      </c>
      <c r="E751" s="29">
        <v>0</v>
      </c>
      <c r="F751" s="29">
        <v>0</v>
      </c>
      <c r="G751" s="29">
        <v>0</v>
      </c>
      <c r="H751" s="29">
        <v>0</v>
      </c>
      <c r="I751" s="29">
        <v>0</v>
      </c>
      <c r="J751" s="29">
        <v>0</v>
      </c>
      <c r="K751" s="29">
        <v>0</v>
      </c>
      <c r="L751" s="29">
        <v>0</v>
      </c>
      <c r="M751" s="29">
        <v>0</v>
      </c>
      <c r="N751" s="29">
        <v>0</v>
      </c>
      <c r="O751" s="29">
        <v>0</v>
      </c>
      <c r="P751" s="112">
        <v>0</v>
      </c>
    </row>
    <row r="752" spans="1:16" s="2" customFormat="1">
      <c r="A752" s="22">
        <v>316300</v>
      </c>
      <c r="B752" s="23">
        <v>630</v>
      </c>
      <c r="C752" s="24" t="s">
        <v>834</v>
      </c>
      <c r="D752" s="25">
        <v>0</v>
      </c>
      <c r="E752" s="25">
        <v>0</v>
      </c>
      <c r="F752" s="25">
        <v>0</v>
      </c>
      <c r="G752" s="25">
        <v>0</v>
      </c>
      <c r="H752" s="25">
        <v>0</v>
      </c>
      <c r="I752" s="25">
        <v>0</v>
      </c>
      <c r="J752" s="25">
        <v>0</v>
      </c>
      <c r="K752" s="25">
        <v>0</v>
      </c>
      <c r="L752" s="25">
        <v>0</v>
      </c>
      <c r="M752" s="25">
        <v>0</v>
      </c>
      <c r="N752" s="25">
        <v>0</v>
      </c>
      <c r="O752" s="25">
        <v>0</v>
      </c>
      <c r="P752" s="111">
        <v>0</v>
      </c>
    </row>
    <row r="753" spans="1:16" s="2" customFormat="1">
      <c r="A753" s="26">
        <v>316310</v>
      </c>
      <c r="B753" s="27">
        <v>631</v>
      </c>
      <c r="C753" s="28" t="s">
        <v>835</v>
      </c>
      <c r="D753" s="29">
        <v>0</v>
      </c>
      <c r="E753" s="29">
        <v>0</v>
      </c>
      <c r="F753" s="29">
        <v>0</v>
      </c>
      <c r="G753" s="29">
        <v>0</v>
      </c>
      <c r="H753" s="29">
        <v>0</v>
      </c>
      <c r="I753" s="29">
        <v>0</v>
      </c>
      <c r="J753" s="29">
        <v>0</v>
      </c>
      <c r="K753" s="29">
        <v>0</v>
      </c>
      <c r="L753" s="29">
        <v>0</v>
      </c>
      <c r="M753" s="29">
        <v>0</v>
      </c>
      <c r="N753" s="29">
        <v>0</v>
      </c>
      <c r="O753" s="29">
        <v>0</v>
      </c>
      <c r="P753" s="112">
        <v>0</v>
      </c>
    </row>
    <row r="754" spans="1:16" s="2" customFormat="1">
      <c r="A754" s="22">
        <v>316320</v>
      </c>
      <c r="B754" s="23">
        <v>632</v>
      </c>
      <c r="C754" s="24" t="s">
        <v>836</v>
      </c>
      <c r="D754" s="25">
        <v>0</v>
      </c>
      <c r="E754" s="25">
        <v>0</v>
      </c>
      <c r="F754" s="25">
        <v>0</v>
      </c>
      <c r="G754" s="25">
        <v>0</v>
      </c>
      <c r="H754" s="25">
        <v>0</v>
      </c>
      <c r="I754" s="25">
        <v>0</v>
      </c>
      <c r="J754" s="25">
        <v>0</v>
      </c>
      <c r="K754" s="25">
        <v>0</v>
      </c>
      <c r="L754" s="25">
        <v>0</v>
      </c>
      <c r="M754" s="25">
        <v>0</v>
      </c>
      <c r="N754" s="25">
        <v>0</v>
      </c>
      <c r="O754" s="25">
        <v>0</v>
      </c>
      <c r="P754" s="111">
        <v>0</v>
      </c>
    </row>
    <row r="755" spans="1:16" s="2" customFormat="1">
      <c r="A755" s="26">
        <v>316330</v>
      </c>
      <c r="B755" s="27">
        <v>633</v>
      </c>
      <c r="C755" s="28" t="s">
        <v>837</v>
      </c>
      <c r="D755" s="29">
        <v>0</v>
      </c>
      <c r="E755" s="29">
        <v>0</v>
      </c>
      <c r="F755" s="29">
        <v>0</v>
      </c>
      <c r="G755" s="29">
        <v>0</v>
      </c>
      <c r="H755" s="29">
        <v>0</v>
      </c>
      <c r="I755" s="29">
        <v>0</v>
      </c>
      <c r="J755" s="29">
        <v>0</v>
      </c>
      <c r="K755" s="29">
        <v>0</v>
      </c>
      <c r="L755" s="29">
        <v>0</v>
      </c>
      <c r="M755" s="29">
        <v>0</v>
      </c>
      <c r="N755" s="29">
        <v>0</v>
      </c>
      <c r="O755" s="29">
        <v>0</v>
      </c>
      <c r="P755" s="112">
        <v>0</v>
      </c>
    </row>
    <row r="756" spans="1:16" s="2" customFormat="1">
      <c r="A756" s="22">
        <v>316340</v>
      </c>
      <c r="B756" s="23">
        <v>634</v>
      </c>
      <c r="C756" s="24" t="s">
        <v>838</v>
      </c>
      <c r="D756" s="25">
        <v>0</v>
      </c>
      <c r="E756" s="25">
        <v>0</v>
      </c>
      <c r="F756" s="25">
        <v>0</v>
      </c>
      <c r="G756" s="25">
        <v>0</v>
      </c>
      <c r="H756" s="25">
        <v>0</v>
      </c>
      <c r="I756" s="25">
        <v>0</v>
      </c>
      <c r="J756" s="25">
        <v>0</v>
      </c>
      <c r="K756" s="25">
        <v>0</v>
      </c>
      <c r="L756" s="25">
        <v>0</v>
      </c>
      <c r="M756" s="25">
        <v>0</v>
      </c>
      <c r="N756" s="25">
        <v>0</v>
      </c>
      <c r="O756" s="25">
        <v>0</v>
      </c>
      <c r="P756" s="111">
        <v>0</v>
      </c>
    </row>
    <row r="757" spans="1:16" s="2" customFormat="1">
      <c r="A757" s="26">
        <v>316350</v>
      </c>
      <c r="B757" s="27">
        <v>635</v>
      </c>
      <c r="C757" s="28" t="s">
        <v>839</v>
      </c>
      <c r="D757" s="29">
        <v>0</v>
      </c>
      <c r="E757" s="29">
        <v>0</v>
      </c>
      <c r="F757" s="29">
        <v>0</v>
      </c>
      <c r="G757" s="29">
        <v>0</v>
      </c>
      <c r="H757" s="29">
        <v>0</v>
      </c>
      <c r="I757" s="29">
        <v>0</v>
      </c>
      <c r="J757" s="29">
        <v>0</v>
      </c>
      <c r="K757" s="29">
        <v>0</v>
      </c>
      <c r="L757" s="29">
        <v>0</v>
      </c>
      <c r="M757" s="29">
        <v>0</v>
      </c>
      <c r="N757" s="29">
        <v>0</v>
      </c>
      <c r="O757" s="29">
        <v>0</v>
      </c>
      <c r="P757" s="112">
        <v>0</v>
      </c>
    </row>
    <row r="758" spans="1:16" s="2" customFormat="1">
      <c r="A758" s="22">
        <v>316360</v>
      </c>
      <c r="B758" s="23">
        <v>636</v>
      </c>
      <c r="C758" s="24" t="s">
        <v>840</v>
      </c>
      <c r="D758" s="25">
        <v>0</v>
      </c>
      <c r="E758" s="25">
        <v>0</v>
      </c>
      <c r="F758" s="25">
        <v>0</v>
      </c>
      <c r="G758" s="25">
        <v>0</v>
      </c>
      <c r="H758" s="25">
        <v>0</v>
      </c>
      <c r="I758" s="25">
        <v>0</v>
      </c>
      <c r="J758" s="25">
        <v>0</v>
      </c>
      <c r="K758" s="25">
        <v>0</v>
      </c>
      <c r="L758" s="25">
        <v>0</v>
      </c>
      <c r="M758" s="25">
        <v>0</v>
      </c>
      <c r="N758" s="25">
        <v>0</v>
      </c>
      <c r="O758" s="25">
        <v>0</v>
      </c>
      <c r="P758" s="111">
        <v>0</v>
      </c>
    </row>
    <row r="759" spans="1:16" s="2" customFormat="1">
      <c r="A759" s="26">
        <v>316370</v>
      </c>
      <c r="B759" s="27">
        <v>637</v>
      </c>
      <c r="C759" s="28" t="s">
        <v>841</v>
      </c>
      <c r="D759" s="29">
        <v>0</v>
      </c>
      <c r="E759" s="29">
        <v>0</v>
      </c>
      <c r="F759" s="29">
        <v>0</v>
      </c>
      <c r="G759" s="29">
        <v>0</v>
      </c>
      <c r="H759" s="29">
        <v>0</v>
      </c>
      <c r="I759" s="29">
        <v>0</v>
      </c>
      <c r="J759" s="29">
        <v>0</v>
      </c>
      <c r="K759" s="29">
        <v>0</v>
      </c>
      <c r="L759" s="29">
        <v>0</v>
      </c>
      <c r="M759" s="29">
        <v>0</v>
      </c>
      <c r="N759" s="29">
        <v>0</v>
      </c>
      <c r="O759" s="29">
        <v>0</v>
      </c>
      <c r="P759" s="112">
        <v>0</v>
      </c>
    </row>
    <row r="760" spans="1:16" s="2" customFormat="1">
      <c r="A760" s="22">
        <v>316380</v>
      </c>
      <c r="B760" s="23">
        <v>638</v>
      </c>
      <c r="C760" s="24" t="s">
        <v>539</v>
      </c>
      <c r="D760" s="25">
        <v>0</v>
      </c>
      <c r="E760" s="25">
        <v>0</v>
      </c>
      <c r="F760" s="25">
        <v>0</v>
      </c>
      <c r="G760" s="25">
        <v>0</v>
      </c>
      <c r="H760" s="25">
        <v>0</v>
      </c>
      <c r="I760" s="25">
        <v>0</v>
      </c>
      <c r="J760" s="25">
        <v>0</v>
      </c>
      <c r="K760" s="25">
        <v>0</v>
      </c>
      <c r="L760" s="25">
        <v>0</v>
      </c>
      <c r="M760" s="25">
        <v>0</v>
      </c>
      <c r="N760" s="25">
        <v>0</v>
      </c>
      <c r="O760" s="25">
        <v>0</v>
      </c>
      <c r="P760" s="111">
        <v>0</v>
      </c>
    </row>
    <row r="761" spans="1:16" s="2" customFormat="1">
      <c r="A761" s="26">
        <v>316390</v>
      </c>
      <c r="B761" s="27">
        <v>639</v>
      </c>
      <c r="C761" s="28" t="s">
        <v>842</v>
      </c>
      <c r="D761" s="29">
        <v>0</v>
      </c>
      <c r="E761" s="29">
        <v>0</v>
      </c>
      <c r="F761" s="29">
        <v>0</v>
      </c>
      <c r="G761" s="29">
        <v>0</v>
      </c>
      <c r="H761" s="29">
        <v>0</v>
      </c>
      <c r="I761" s="29">
        <v>0</v>
      </c>
      <c r="J761" s="29">
        <v>0</v>
      </c>
      <c r="K761" s="29">
        <v>0</v>
      </c>
      <c r="L761" s="29">
        <v>0</v>
      </c>
      <c r="M761" s="29">
        <v>0</v>
      </c>
      <c r="N761" s="29">
        <v>0</v>
      </c>
      <c r="O761" s="29">
        <v>0</v>
      </c>
      <c r="P761" s="112">
        <v>0</v>
      </c>
    </row>
    <row r="762" spans="1:16" s="2" customFormat="1">
      <c r="A762" s="22">
        <v>316400</v>
      </c>
      <c r="B762" s="23">
        <v>641</v>
      </c>
      <c r="C762" s="24" t="s">
        <v>540</v>
      </c>
      <c r="D762" s="25">
        <v>0</v>
      </c>
      <c r="E762" s="25">
        <v>0</v>
      </c>
      <c r="F762" s="25">
        <v>0</v>
      </c>
      <c r="G762" s="25">
        <v>0</v>
      </c>
      <c r="H762" s="25">
        <v>0</v>
      </c>
      <c r="I762" s="25">
        <v>0</v>
      </c>
      <c r="J762" s="25">
        <v>0</v>
      </c>
      <c r="K762" s="25">
        <v>0</v>
      </c>
      <c r="L762" s="25">
        <v>0</v>
      </c>
      <c r="M762" s="25">
        <v>0</v>
      </c>
      <c r="N762" s="25">
        <v>0</v>
      </c>
      <c r="O762" s="25">
        <v>0</v>
      </c>
      <c r="P762" s="111">
        <v>0</v>
      </c>
    </row>
    <row r="763" spans="1:16" s="2" customFormat="1">
      <c r="A763" s="26">
        <v>316410</v>
      </c>
      <c r="B763" s="27">
        <v>640</v>
      </c>
      <c r="C763" s="28" t="s">
        <v>843</v>
      </c>
      <c r="D763" s="29">
        <v>0</v>
      </c>
      <c r="E763" s="29">
        <v>0</v>
      </c>
      <c r="F763" s="29">
        <v>0</v>
      </c>
      <c r="G763" s="29">
        <v>0</v>
      </c>
      <c r="H763" s="29">
        <v>0</v>
      </c>
      <c r="I763" s="29">
        <v>0</v>
      </c>
      <c r="J763" s="29">
        <v>0</v>
      </c>
      <c r="K763" s="29">
        <v>0</v>
      </c>
      <c r="L763" s="29">
        <v>0</v>
      </c>
      <c r="M763" s="29">
        <v>0</v>
      </c>
      <c r="N763" s="29">
        <v>0</v>
      </c>
      <c r="O763" s="29">
        <v>0</v>
      </c>
      <c r="P763" s="112">
        <v>0</v>
      </c>
    </row>
    <row r="764" spans="1:16" s="2" customFormat="1">
      <c r="A764" s="22">
        <v>316420</v>
      </c>
      <c r="B764" s="23">
        <v>642</v>
      </c>
      <c r="C764" s="24" t="s">
        <v>844</v>
      </c>
      <c r="D764" s="25">
        <v>298.10000000000002</v>
      </c>
      <c r="E764" s="25">
        <v>209.07589060647399</v>
      </c>
      <c r="F764" s="25">
        <v>241.42</v>
      </c>
      <c r="G764" s="25">
        <v>277.06</v>
      </c>
      <c r="H764" s="25">
        <v>303.72000000000003</v>
      </c>
      <c r="I764" s="25">
        <v>264.43</v>
      </c>
      <c r="J764" s="25">
        <v>259.62</v>
      </c>
      <c r="K764" s="25">
        <v>331.27</v>
      </c>
      <c r="L764" s="25">
        <v>280.75</v>
      </c>
      <c r="M764" s="25">
        <v>325.7</v>
      </c>
      <c r="N764" s="25">
        <v>267.24</v>
      </c>
      <c r="O764" s="25">
        <v>316.3</v>
      </c>
      <c r="P764" s="111">
        <v>3374.6858906064745</v>
      </c>
    </row>
    <row r="765" spans="1:16" s="2" customFormat="1">
      <c r="A765" s="26">
        <v>316430</v>
      </c>
      <c r="B765" s="27">
        <v>643</v>
      </c>
      <c r="C765" s="28" t="s">
        <v>541</v>
      </c>
      <c r="D765" s="29">
        <v>0</v>
      </c>
      <c r="E765" s="29">
        <v>0</v>
      </c>
      <c r="F765" s="29">
        <v>0</v>
      </c>
      <c r="G765" s="29">
        <v>0</v>
      </c>
      <c r="H765" s="29">
        <v>0</v>
      </c>
      <c r="I765" s="29">
        <v>0</v>
      </c>
      <c r="J765" s="29">
        <v>0</v>
      </c>
      <c r="K765" s="29">
        <v>0</v>
      </c>
      <c r="L765" s="29">
        <v>0</v>
      </c>
      <c r="M765" s="29">
        <v>0</v>
      </c>
      <c r="N765" s="29">
        <v>0</v>
      </c>
      <c r="O765" s="29">
        <v>0</v>
      </c>
      <c r="P765" s="112">
        <v>0</v>
      </c>
    </row>
    <row r="766" spans="1:16" s="2" customFormat="1">
      <c r="A766" s="22">
        <v>316440</v>
      </c>
      <c r="B766" s="23">
        <v>644</v>
      </c>
      <c r="C766" s="24" t="s">
        <v>845</v>
      </c>
      <c r="D766" s="25">
        <v>0</v>
      </c>
      <c r="E766" s="25">
        <v>0</v>
      </c>
      <c r="F766" s="25">
        <v>0</v>
      </c>
      <c r="G766" s="25">
        <v>0</v>
      </c>
      <c r="H766" s="25">
        <v>0</v>
      </c>
      <c r="I766" s="25">
        <v>0</v>
      </c>
      <c r="J766" s="25">
        <v>0</v>
      </c>
      <c r="K766" s="25">
        <v>0</v>
      </c>
      <c r="L766" s="25">
        <v>0</v>
      </c>
      <c r="M766" s="25">
        <v>0</v>
      </c>
      <c r="N766" s="25">
        <v>0</v>
      </c>
      <c r="O766" s="25">
        <v>0</v>
      </c>
      <c r="P766" s="111">
        <v>0</v>
      </c>
    </row>
    <row r="767" spans="1:16" s="2" customFormat="1">
      <c r="A767" s="26">
        <v>316443</v>
      </c>
      <c r="B767" s="27">
        <v>848</v>
      </c>
      <c r="C767" s="28" t="s">
        <v>846</v>
      </c>
      <c r="D767" s="29">
        <v>0</v>
      </c>
      <c r="E767" s="29">
        <v>0</v>
      </c>
      <c r="F767" s="29">
        <v>0</v>
      </c>
      <c r="G767" s="29">
        <v>0</v>
      </c>
      <c r="H767" s="29">
        <v>0</v>
      </c>
      <c r="I767" s="29">
        <v>0</v>
      </c>
      <c r="J767" s="29">
        <v>0</v>
      </c>
      <c r="K767" s="29">
        <v>0</v>
      </c>
      <c r="L767" s="29">
        <v>0</v>
      </c>
      <c r="M767" s="29">
        <v>0</v>
      </c>
      <c r="N767" s="29">
        <v>0</v>
      </c>
      <c r="O767" s="29">
        <v>0</v>
      </c>
      <c r="P767" s="112">
        <v>0</v>
      </c>
    </row>
    <row r="768" spans="1:16" s="2" customFormat="1">
      <c r="A768" s="22">
        <v>316447</v>
      </c>
      <c r="B768" s="23">
        <v>849</v>
      </c>
      <c r="C768" s="24" t="s">
        <v>847</v>
      </c>
      <c r="D768" s="25">
        <v>0</v>
      </c>
      <c r="E768" s="25">
        <v>0</v>
      </c>
      <c r="F768" s="25">
        <v>0</v>
      </c>
      <c r="G768" s="25">
        <v>0</v>
      </c>
      <c r="H768" s="25">
        <v>0</v>
      </c>
      <c r="I768" s="25">
        <v>0</v>
      </c>
      <c r="J768" s="25">
        <v>0</v>
      </c>
      <c r="K768" s="25">
        <v>0</v>
      </c>
      <c r="L768" s="25">
        <v>0</v>
      </c>
      <c r="M768" s="25">
        <v>0</v>
      </c>
      <c r="N768" s="25">
        <v>0</v>
      </c>
      <c r="O768" s="25">
        <v>0</v>
      </c>
      <c r="P768" s="111">
        <v>0</v>
      </c>
    </row>
    <row r="769" spans="1:16" s="2" customFormat="1">
      <c r="A769" s="26">
        <v>316450</v>
      </c>
      <c r="B769" s="27">
        <v>645</v>
      </c>
      <c r="C769" s="28" t="s">
        <v>848</v>
      </c>
      <c r="D769" s="29">
        <v>0</v>
      </c>
      <c r="E769" s="29">
        <v>0</v>
      </c>
      <c r="F769" s="29">
        <v>0</v>
      </c>
      <c r="G769" s="29">
        <v>0</v>
      </c>
      <c r="H769" s="29">
        <v>0</v>
      </c>
      <c r="I769" s="29">
        <v>0</v>
      </c>
      <c r="J769" s="29">
        <v>0</v>
      </c>
      <c r="K769" s="29">
        <v>0</v>
      </c>
      <c r="L769" s="29">
        <v>0</v>
      </c>
      <c r="M769" s="29">
        <v>0</v>
      </c>
      <c r="N769" s="29">
        <v>0</v>
      </c>
      <c r="O769" s="29">
        <v>0</v>
      </c>
      <c r="P769" s="112">
        <v>0</v>
      </c>
    </row>
    <row r="770" spans="1:16" s="2" customFormat="1">
      <c r="A770" s="22">
        <v>316460</v>
      </c>
      <c r="B770" s="23">
        <v>646</v>
      </c>
      <c r="C770" s="24" t="s">
        <v>849</v>
      </c>
      <c r="D770" s="25">
        <v>0</v>
      </c>
      <c r="E770" s="25">
        <v>0</v>
      </c>
      <c r="F770" s="25">
        <v>0</v>
      </c>
      <c r="G770" s="25">
        <v>0</v>
      </c>
      <c r="H770" s="25">
        <v>0</v>
      </c>
      <c r="I770" s="25">
        <v>0</v>
      </c>
      <c r="J770" s="25">
        <v>0</v>
      </c>
      <c r="K770" s="25">
        <v>0</v>
      </c>
      <c r="L770" s="25">
        <v>0</v>
      </c>
      <c r="M770" s="25">
        <v>0</v>
      </c>
      <c r="N770" s="25">
        <v>0</v>
      </c>
      <c r="O770" s="25">
        <v>0</v>
      </c>
      <c r="P770" s="111">
        <v>0</v>
      </c>
    </row>
    <row r="771" spans="1:16" s="2" customFormat="1">
      <c r="A771" s="26">
        <v>316470</v>
      </c>
      <c r="B771" s="27">
        <v>647</v>
      </c>
      <c r="C771" s="28" t="s">
        <v>850</v>
      </c>
      <c r="D771" s="29">
        <v>0</v>
      </c>
      <c r="E771" s="29">
        <v>0</v>
      </c>
      <c r="F771" s="29">
        <v>0</v>
      </c>
      <c r="G771" s="29">
        <v>0</v>
      </c>
      <c r="H771" s="29">
        <v>0</v>
      </c>
      <c r="I771" s="29">
        <v>0</v>
      </c>
      <c r="J771" s="29">
        <v>0</v>
      </c>
      <c r="K771" s="29">
        <v>0</v>
      </c>
      <c r="L771" s="29">
        <v>0</v>
      </c>
      <c r="M771" s="29">
        <v>0</v>
      </c>
      <c r="N771" s="29">
        <v>0</v>
      </c>
      <c r="O771" s="29">
        <v>0</v>
      </c>
      <c r="P771" s="112">
        <v>0</v>
      </c>
    </row>
    <row r="772" spans="1:16" s="2" customFormat="1">
      <c r="A772" s="22">
        <v>316480</v>
      </c>
      <c r="B772" s="23">
        <v>648</v>
      </c>
      <c r="C772" s="24" t="s">
        <v>851</v>
      </c>
      <c r="D772" s="25">
        <v>0</v>
      </c>
      <c r="E772" s="25">
        <v>0</v>
      </c>
      <c r="F772" s="25">
        <v>0</v>
      </c>
      <c r="G772" s="25">
        <v>0</v>
      </c>
      <c r="H772" s="25">
        <v>0</v>
      </c>
      <c r="I772" s="25">
        <v>0</v>
      </c>
      <c r="J772" s="25">
        <v>0</v>
      </c>
      <c r="K772" s="25">
        <v>0</v>
      </c>
      <c r="L772" s="25">
        <v>0</v>
      </c>
      <c r="M772" s="25">
        <v>0</v>
      </c>
      <c r="N772" s="25">
        <v>0</v>
      </c>
      <c r="O772" s="25">
        <v>0</v>
      </c>
      <c r="P772" s="111">
        <v>0</v>
      </c>
    </row>
    <row r="773" spans="1:16" s="2" customFormat="1">
      <c r="A773" s="26">
        <v>316490</v>
      </c>
      <c r="B773" s="27">
        <v>649</v>
      </c>
      <c r="C773" s="28" t="s">
        <v>852</v>
      </c>
      <c r="D773" s="29">
        <v>0</v>
      </c>
      <c r="E773" s="29">
        <v>0</v>
      </c>
      <c r="F773" s="29">
        <v>0</v>
      </c>
      <c r="G773" s="29">
        <v>0</v>
      </c>
      <c r="H773" s="29">
        <v>0</v>
      </c>
      <c r="I773" s="29">
        <v>0</v>
      </c>
      <c r="J773" s="29">
        <v>0</v>
      </c>
      <c r="K773" s="29">
        <v>0</v>
      </c>
      <c r="L773" s="29">
        <v>0</v>
      </c>
      <c r="M773" s="29">
        <v>0</v>
      </c>
      <c r="N773" s="29">
        <v>0</v>
      </c>
      <c r="O773" s="29">
        <v>0</v>
      </c>
      <c r="P773" s="112">
        <v>0</v>
      </c>
    </row>
    <row r="774" spans="1:16" s="2" customFormat="1">
      <c r="A774" s="22">
        <v>316500</v>
      </c>
      <c r="B774" s="23">
        <v>650</v>
      </c>
      <c r="C774" s="24" t="s">
        <v>542</v>
      </c>
      <c r="D774" s="25">
        <v>0</v>
      </c>
      <c r="E774" s="25">
        <v>0</v>
      </c>
      <c r="F774" s="25">
        <v>0</v>
      </c>
      <c r="G774" s="25">
        <v>0</v>
      </c>
      <c r="H774" s="25">
        <v>0</v>
      </c>
      <c r="I774" s="25">
        <v>0</v>
      </c>
      <c r="J774" s="25">
        <v>0</v>
      </c>
      <c r="K774" s="25">
        <v>0</v>
      </c>
      <c r="L774" s="25">
        <v>0</v>
      </c>
      <c r="M774" s="25">
        <v>0</v>
      </c>
      <c r="N774" s="25">
        <v>0</v>
      </c>
      <c r="O774" s="25">
        <v>0</v>
      </c>
      <c r="P774" s="111">
        <v>0</v>
      </c>
    </row>
    <row r="775" spans="1:16" s="2" customFormat="1">
      <c r="A775" s="26">
        <v>316510</v>
      </c>
      <c r="B775" s="27">
        <v>651</v>
      </c>
      <c r="C775" s="28" t="s">
        <v>853</v>
      </c>
      <c r="D775" s="29">
        <v>0</v>
      </c>
      <c r="E775" s="29">
        <v>0</v>
      </c>
      <c r="F775" s="29">
        <v>0</v>
      </c>
      <c r="G775" s="29">
        <v>0</v>
      </c>
      <c r="H775" s="29">
        <v>0</v>
      </c>
      <c r="I775" s="29">
        <v>0</v>
      </c>
      <c r="J775" s="29">
        <v>0</v>
      </c>
      <c r="K775" s="29">
        <v>0</v>
      </c>
      <c r="L775" s="29">
        <v>0</v>
      </c>
      <c r="M775" s="29">
        <v>0</v>
      </c>
      <c r="N775" s="29">
        <v>0</v>
      </c>
      <c r="O775" s="29">
        <v>0</v>
      </c>
      <c r="P775" s="112">
        <v>0</v>
      </c>
    </row>
    <row r="776" spans="1:16" s="2" customFormat="1">
      <c r="A776" s="22">
        <v>316520</v>
      </c>
      <c r="B776" s="23">
        <v>652</v>
      </c>
      <c r="C776" s="24" t="s">
        <v>854</v>
      </c>
      <c r="D776" s="25">
        <v>0</v>
      </c>
      <c r="E776" s="25">
        <v>0</v>
      </c>
      <c r="F776" s="25">
        <v>0</v>
      </c>
      <c r="G776" s="25">
        <v>0</v>
      </c>
      <c r="H776" s="25">
        <v>0</v>
      </c>
      <c r="I776" s="25">
        <v>0</v>
      </c>
      <c r="J776" s="25">
        <v>0</v>
      </c>
      <c r="K776" s="25">
        <v>0</v>
      </c>
      <c r="L776" s="25">
        <v>0</v>
      </c>
      <c r="M776" s="25">
        <v>0</v>
      </c>
      <c r="N776" s="25">
        <v>0</v>
      </c>
      <c r="O776" s="25">
        <v>0</v>
      </c>
      <c r="P776" s="111">
        <v>0</v>
      </c>
    </row>
    <row r="777" spans="1:16" s="2" customFormat="1">
      <c r="A777" s="26">
        <v>316530</v>
      </c>
      <c r="B777" s="27">
        <v>653</v>
      </c>
      <c r="C777" s="28" t="s">
        <v>543</v>
      </c>
      <c r="D777" s="29">
        <v>0</v>
      </c>
      <c r="E777" s="29">
        <v>0</v>
      </c>
      <c r="F777" s="29">
        <v>0</v>
      </c>
      <c r="G777" s="29">
        <v>0</v>
      </c>
      <c r="H777" s="29">
        <v>0</v>
      </c>
      <c r="I777" s="29">
        <v>0</v>
      </c>
      <c r="J777" s="29">
        <v>0</v>
      </c>
      <c r="K777" s="29">
        <v>0</v>
      </c>
      <c r="L777" s="29">
        <v>0</v>
      </c>
      <c r="M777" s="29">
        <v>0</v>
      </c>
      <c r="N777" s="29">
        <v>0</v>
      </c>
      <c r="O777" s="29">
        <v>0</v>
      </c>
      <c r="P777" s="112">
        <v>0</v>
      </c>
    </row>
    <row r="778" spans="1:16" s="2" customFormat="1">
      <c r="A778" s="22">
        <v>316540</v>
      </c>
      <c r="B778" s="23">
        <v>654</v>
      </c>
      <c r="C778" s="24" t="s">
        <v>855</v>
      </c>
      <c r="D778" s="25">
        <v>0</v>
      </c>
      <c r="E778" s="25">
        <v>0</v>
      </c>
      <c r="F778" s="25">
        <v>0</v>
      </c>
      <c r="G778" s="25">
        <v>0</v>
      </c>
      <c r="H778" s="25">
        <v>0</v>
      </c>
      <c r="I778" s="25">
        <v>0</v>
      </c>
      <c r="J778" s="25">
        <v>0</v>
      </c>
      <c r="K778" s="25">
        <v>0</v>
      </c>
      <c r="L778" s="25">
        <v>0</v>
      </c>
      <c r="M778" s="25">
        <v>0</v>
      </c>
      <c r="N778" s="25">
        <v>0</v>
      </c>
      <c r="O778" s="25">
        <v>0</v>
      </c>
      <c r="P778" s="111">
        <v>0</v>
      </c>
    </row>
    <row r="779" spans="1:16" s="2" customFormat="1">
      <c r="A779" s="26">
        <v>316550</v>
      </c>
      <c r="B779" s="27">
        <v>655</v>
      </c>
      <c r="C779" s="28" t="s">
        <v>856</v>
      </c>
      <c r="D779" s="29">
        <v>0</v>
      </c>
      <c r="E779" s="29">
        <v>0</v>
      </c>
      <c r="F779" s="29">
        <v>0</v>
      </c>
      <c r="G779" s="29">
        <v>0</v>
      </c>
      <c r="H779" s="29">
        <v>0</v>
      </c>
      <c r="I779" s="29">
        <v>0</v>
      </c>
      <c r="J779" s="29">
        <v>0</v>
      </c>
      <c r="K779" s="29">
        <v>0</v>
      </c>
      <c r="L779" s="29">
        <v>0</v>
      </c>
      <c r="M779" s="29">
        <v>0</v>
      </c>
      <c r="N779" s="29">
        <v>0</v>
      </c>
      <c r="O779" s="29">
        <v>0</v>
      </c>
      <c r="P779" s="112">
        <v>0</v>
      </c>
    </row>
    <row r="780" spans="1:16" s="2" customFormat="1">
      <c r="A780" s="22">
        <v>316553</v>
      </c>
      <c r="B780" s="23">
        <v>850</v>
      </c>
      <c r="C780" s="24" t="s">
        <v>411</v>
      </c>
      <c r="D780" s="25">
        <v>0</v>
      </c>
      <c r="E780" s="25">
        <v>0</v>
      </c>
      <c r="F780" s="25">
        <v>0</v>
      </c>
      <c r="G780" s="25">
        <v>0</v>
      </c>
      <c r="H780" s="25">
        <v>0</v>
      </c>
      <c r="I780" s="25">
        <v>0</v>
      </c>
      <c r="J780" s="25">
        <v>0</v>
      </c>
      <c r="K780" s="25">
        <v>0</v>
      </c>
      <c r="L780" s="25">
        <v>0</v>
      </c>
      <c r="M780" s="25">
        <v>0</v>
      </c>
      <c r="N780" s="25">
        <v>0</v>
      </c>
      <c r="O780" s="25">
        <v>0</v>
      </c>
      <c r="P780" s="111">
        <v>0</v>
      </c>
    </row>
    <row r="781" spans="1:16" s="2" customFormat="1">
      <c r="A781" s="26">
        <v>316555</v>
      </c>
      <c r="B781" s="27">
        <v>853</v>
      </c>
      <c r="C781" s="28" t="s">
        <v>412</v>
      </c>
      <c r="D781" s="29">
        <v>0</v>
      </c>
      <c r="E781" s="29">
        <v>0</v>
      </c>
      <c r="F781" s="29">
        <v>0</v>
      </c>
      <c r="G781" s="29">
        <v>0</v>
      </c>
      <c r="H781" s="29">
        <v>0</v>
      </c>
      <c r="I781" s="29">
        <v>0</v>
      </c>
      <c r="J781" s="29">
        <v>0</v>
      </c>
      <c r="K781" s="29">
        <v>0</v>
      </c>
      <c r="L781" s="29">
        <v>0</v>
      </c>
      <c r="M781" s="29">
        <v>0</v>
      </c>
      <c r="N781" s="29">
        <v>0</v>
      </c>
      <c r="O781" s="29">
        <v>0</v>
      </c>
      <c r="P781" s="112">
        <v>0</v>
      </c>
    </row>
    <row r="782" spans="1:16" s="2" customFormat="1">
      <c r="A782" s="22">
        <v>316556</v>
      </c>
      <c r="B782" s="23">
        <v>851</v>
      </c>
      <c r="C782" s="24" t="s">
        <v>857</v>
      </c>
      <c r="D782" s="25">
        <v>0</v>
      </c>
      <c r="E782" s="25">
        <v>0</v>
      </c>
      <c r="F782" s="25">
        <v>0</v>
      </c>
      <c r="G782" s="25">
        <v>0</v>
      </c>
      <c r="H782" s="25">
        <v>0</v>
      </c>
      <c r="I782" s="25">
        <v>0</v>
      </c>
      <c r="J782" s="25">
        <v>0</v>
      </c>
      <c r="K782" s="25">
        <v>0</v>
      </c>
      <c r="L782" s="25">
        <v>0</v>
      </c>
      <c r="M782" s="25">
        <v>0</v>
      </c>
      <c r="N782" s="25">
        <v>0</v>
      </c>
      <c r="O782" s="25">
        <v>0</v>
      </c>
      <c r="P782" s="111">
        <v>0</v>
      </c>
    </row>
    <row r="783" spans="1:16" s="2" customFormat="1">
      <c r="A783" s="26">
        <v>316557</v>
      </c>
      <c r="B783" s="27">
        <v>766</v>
      </c>
      <c r="C783" s="28" t="s">
        <v>858</v>
      </c>
      <c r="D783" s="29">
        <v>0</v>
      </c>
      <c r="E783" s="29">
        <v>0</v>
      </c>
      <c r="F783" s="29">
        <v>0</v>
      </c>
      <c r="G783" s="29">
        <v>0</v>
      </c>
      <c r="H783" s="29">
        <v>0</v>
      </c>
      <c r="I783" s="29">
        <v>0</v>
      </c>
      <c r="J783" s="29">
        <v>0</v>
      </c>
      <c r="K783" s="29">
        <v>0</v>
      </c>
      <c r="L783" s="29">
        <v>0</v>
      </c>
      <c r="M783" s="29">
        <v>0</v>
      </c>
      <c r="N783" s="29">
        <v>0</v>
      </c>
      <c r="O783" s="29">
        <v>0</v>
      </c>
      <c r="P783" s="112">
        <v>0</v>
      </c>
    </row>
    <row r="784" spans="1:16" s="2" customFormat="1">
      <c r="A784" s="22">
        <v>316560</v>
      </c>
      <c r="B784" s="23">
        <v>656</v>
      </c>
      <c r="C784" s="24" t="s">
        <v>859</v>
      </c>
      <c r="D784" s="25">
        <v>0</v>
      </c>
      <c r="E784" s="25">
        <v>0</v>
      </c>
      <c r="F784" s="25">
        <v>0</v>
      </c>
      <c r="G784" s="25">
        <v>0</v>
      </c>
      <c r="H784" s="25">
        <v>0</v>
      </c>
      <c r="I784" s="25">
        <v>0</v>
      </c>
      <c r="J784" s="25">
        <v>0</v>
      </c>
      <c r="K784" s="25">
        <v>0</v>
      </c>
      <c r="L784" s="25">
        <v>0</v>
      </c>
      <c r="M784" s="25">
        <v>0</v>
      </c>
      <c r="N784" s="25">
        <v>0</v>
      </c>
      <c r="O784" s="25">
        <v>0</v>
      </c>
      <c r="P784" s="111">
        <v>0</v>
      </c>
    </row>
    <row r="785" spans="1:16" s="2" customFormat="1">
      <c r="A785" s="26">
        <v>316570</v>
      </c>
      <c r="B785" s="27">
        <v>657</v>
      </c>
      <c r="C785" s="28" t="s">
        <v>860</v>
      </c>
      <c r="D785" s="29">
        <v>0</v>
      </c>
      <c r="E785" s="29">
        <v>0</v>
      </c>
      <c r="F785" s="29">
        <v>0</v>
      </c>
      <c r="G785" s="29">
        <v>0</v>
      </c>
      <c r="H785" s="29">
        <v>0</v>
      </c>
      <c r="I785" s="29">
        <v>0</v>
      </c>
      <c r="J785" s="29">
        <v>0</v>
      </c>
      <c r="K785" s="29">
        <v>0</v>
      </c>
      <c r="L785" s="29">
        <v>0</v>
      </c>
      <c r="M785" s="29">
        <v>0</v>
      </c>
      <c r="N785" s="29">
        <v>0</v>
      </c>
      <c r="O785" s="29">
        <v>0</v>
      </c>
      <c r="P785" s="112">
        <v>0</v>
      </c>
    </row>
    <row r="786" spans="1:16" s="2" customFormat="1">
      <c r="A786" s="22">
        <v>316580</v>
      </c>
      <c r="B786" s="23">
        <v>658</v>
      </c>
      <c r="C786" s="24" t="s">
        <v>861</v>
      </c>
      <c r="D786" s="25">
        <v>0</v>
      </c>
      <c r="E786" s="25">
        <v>0</v>
      </c>
      <c r="F786" s="25">
        <v>0</v>
      </c>
      <c r="G786" s="25">
        <v>0</v>
      </c>
      <c r="H786" s="25">
        <v>0</v>
      </c>
      <c r="I786" s="25">
        <v>0</v>
      </c>
      <c r="J786" s="25">
        <v>0</v>
      </c>
      <c r="K786" s="25">
        <v>0</v>
      </c>
      <c r="L786" s="25">
        <v>0</v>
      </c>
      <c r="M786" s="25">
        <v>0</v>
      </c>
      <c r="N786" s="25">
        <v>0</v>
      </c>
      <c r="O786" s="25">
        <v>0</v>
      </c>
      <c r="P786" s="111">
        <v>0</v>
      </c>
    </row>
    <row r="787" spans="1:16" s="2" customFormat="1">
      <c r="A787" s="26">
        <v>316590</v>
      </c>
      <c r="B787" s="27">
        <v>659</v>
      </c>
      <c r="C787" s="28" t="s">
        <v>862</v>
      </c>
      <c r="D787" s="29">
        <v>0</v>
      </c>
      <c r="E787" s="29">
        <v>0</v>
      </c>
      <c r="F787" s="29">
        <v>0</v>
      </c>
      <c r="G787" s="29">
        <v>0</v>
      </c>
      <c r="H787" s="29">
        <v>0</v>
      </c>
      <c r="I787" s="29">
        <v>0</v>
      </c>
      <c r="J787" s="29">
        <v>0</v>
      </c>
      <c r="K787" s="29">
        <v>0</v>
      </c>
      <c r="L787" s="29">
        <v>0</v>
      </c>
      <c r="M787" s="29">
        <v>0</v>
      </c>
      <c r="N787" s="29">
        <v>0</v>
      </c>
      <c r="O787" s="29">
        <v>0</v>
      </c>
      <c r="P787" s="112">
        <v>0</v>
      </c>
    </row>
    <row r="788" spans="1:16" s="2" customFormat="1">
      <c r="A788" s="22">
        <v>316600</v>
      </c>
      <c r="B788" s="23">
        <v>660</v>
      </c>
      <c r="C788" s="24" t="s">
        <v>494</v>
      </c>
      <c r="D788" s="25">
        <v>0</v>
      </c>
      <c r="E788" s="25">
        <v>0</v>
      </c>
      <c r="F788" s="25">
        <v>0</v>
      </c>
      <c r="G788" s="25">
        <v>0</v>
      </c>
      <c r="H788" s="25">
        <v>0</v>
      </c>
      <c r="I788" s="25">
        <v>0</v>
      </c>
      <c r="J788" s="25">
        <v>0</v>
      </c>
      <c r="K788" s="25">
        <v>0</v>
      </c>
      <c r="L788" s="25">
        <v>0</v>
      </c>
      <c r="M788" s="25">
        <v>0</v>
      </c>
      <c r="N788" s="25">
        <v>0</v>
      </c>
      <c r="O788" s="25">
        <v>0</v>
      </c>
      <c r="P788" s="111">
        <v>0</v>
      </c>
    </row>
    <row r="789" spans="1:16" s="2" customFormat="1">
      <c r="A789" s="26">
        <v>316610</v>
      </c>
      <c r="B789" s="27">
        <v>661</v>
      </c>
      <c r="C789" s="28" t="s">
        <v>518</v>
      </c>
      <c r="D789" s="29">
        <v>0</v>
      </c>
      <c r="E789" s="29">
        <v>0</v>
      </c>
      <c r="F789" s="29">
        <v>0</v>
      </c>
      <c r="G789" s="29">
        <v>0</v>
      </c>
      <c r="H789" s="29">
        <v>0</v>
      </c>
      <c r="I789" s="29">
        <v>0</v>
      </c>
      <c r="J789" s="29">
        <v>0</v>
      </c>
      <c r="K789" s="29">
        <v>0</v>
      </c>
      <c r="L789" s="29">
        <v>0</v>
      </c>
      <c r="M789" s="29">
        <v>0</v>
      </c>
      <c r="N789" s="29">
        <v>0</v>
      </c>
      <c r="O789" s="29">
        <v>0</v>
      </c>
      <c r="P789" s="112">
        <v>0</v>
      </c>
    </row>
    <row r="790" spans="1:16" s="2" customFormat="1">
      <c r="A790" s="22">
        <v>316620</v>
      </c>
      <c r="B790" s="23">
        <v>662</v>
      </c>
      <c r="C790" s="24" t="s">
        <v>863</v>
      </c>
      <c r="D790" s="25">
        <v>0</v>
      </c>
      <c r="E790" s="25">
        <v>0</v>
      </c>
      <c r="F790" s="25">
        <v>0</v>
      </c>
      <c r="G790" s="25">
        <v>0</v>
      </c>
      <c r="H790" s="25">
        <v>0</v>
      </c>
      <c r="I790" s="25">
        <v>0</v>
      </c>
      <c r="J790" s="25">
        <v>0</v>
      </c>
      <c r="K790" s="25">
        <v>0</v>
      </c>
      <c r="L790" s="25">
        <v>0</v>
      </c>
      <c r="M790" s="25">
        <v>0</v>
      </c>
      <c r="N790" s="25">
        <v>0</v>
      </c>
      <c r="O790" s="25">
        <v>0</v>
      </c>
      <c r="P790" s="111">
        <v>0</v>
      </c>
    </row>
    <row r="791" spans="1:16" s="2" customFormat="1">
      <c r="A791" s="26">
        <v>316630</v>
      </c>
      <c r="B791" s="27">
        <v>663</v>
      </c>
      <c r="C791" s="28" t="s">
        <v>413</v>
      </c>
      <c r="D791" s="29">
        <v>0</v>
      </c>
      <c r="E791" s="29">
        <v>0</v>
      </c>
      <c r="F791" s="29">
        <v>0</v>
      </c>
      <c r="G791" s="29">
        <v>0</v>
      </c>
      <c r="H791" s="29">
        <v>0</v>
      </c>
      <c r="I791" s="29">
        <v>0</v>
      </c>
      <c r="J791" s="29">
        <v>0</v>
      </c>
      <c r="K791" s="29">
        <v>0</v>
      </c>
      <c r="L791" s="29">
        <v>0</v>
      </c>
      <c r="M791" s="29">
        <v>0</v>
      </c>
      <c r="N791" s="29">
        <v>0</v>
      </c>
      <c r="O791" s="29">
        <v>0</v>
      </c>
      <c r="P791" s="112">
        <v>0</v>
      </c>
    </row>
    <row r="792" spans="1:16" s="2" customFormat="1">
      <c r="A792" s="22">
        <v>316640</v>
      </c>
      <c r="B792" s="23">
        <v>664</v>
      </c>
      <c r="C792" s="24" t="s">
        <v>414</v>
      </c>
      <c r="D792" s="25">
        <v>0</v>
      </c>
      <c r="E792" s="25">
        <v>0</v>
      </c>
      <c r="F792" s="25">
        <v>0</v>
      </c>
      <c r="G792" s="25">
        <v>0</v>
      </c>
      <c r="H792" s="25">
        <v>0</v>
      </c>
      <c r="I792" s="25">
        <v>0</v>
      </c>
      <c r="J792" s="25">
        <v>0</v>
      </c>
      <c r="K792" s="25">
        <v>0</v>
      </c>
      <c r="L792" s="25">
        <v>0</v>
      </c>
      <c r="M792" s="25">
        <v>0</v>
      </c>
      <c r="N792" s="25">
        <v>0</v>
      </c>
      <c r="O792" s="25">
        <v>0</v>
      </c>
      <c r="P792" s="111">
        <v>0</v>
      </c>
    </row>
    <row r="793" spans="1:16" s="2" customFormat="1">
      <c r="A793" s="26">
        <v>316650</v>
      </c>
      <c r="B793" s="27">
        <v>665</v>
      </c>
      <c r="C793" s="28" t="s">
        <v>495</v>
      </c>
      <c r="D793" s="29">
        <v>0</v>
      </c>
      <c r="E793" s="29">
        <v>0</v>
      </c>
      <c r="F793" s="29">
        <v>0</v>
      </c>
      <c r="G793" s="29">
        <v>0</v>
      </c>
      <c r="H793" s="29">
        <v>0</v>
      </c>
      <c r="I793" s="29">
        <v>0</v>
      </c>
      <c r="J793" s="29">
        <v>0</v>
      </c>
      <c r="K793" s="29">
        <v>0</v>
      </c>
      <c r="L793" s="29">
        <v>0</v>
      </c>
      <c r="M793" s="29">
        <v>0</v>
      </c>
      <c r="N793" s="29">
        <v>0</v>
      </c>
      <c r="O793" s="29">
        <v>0</v>
      </c>
      <c r="P793" s="112">
        <v>0</v>
      </c>
    </row>
    <row r="794" spans="1:16" s="2" customFormat="1">
      <c r="A794" s="22">
        <v>316660</v>
      </c>
      <c r="B794" s="23">
        <v>666</v>
      </c>
      <c r="C794" s="24" t="s">
        <v>457</v>
      </c>
      <c r="D794" s="25">
        <v>0</v>
      </c>
      <c r="E794" s="25">
        <v>0</v>
      </c>
      <c r="F794" s="25">
        <v>0</v>
      </c>
      <c r="G794" s="25">
        <v>0</v>
      </c>
      <c r="H794" s="25">
        <v>0</v>
      </c>
      <c r="I794" s="25">
        <v>0</v>
      </c>
      <c r="J794" s="25">
        <v>0</v>
      </c>
      <c r="K794" s="25">
        <v>0</v>
      </c>
      <c r="L794" s="25">
        <v>0</v>
      </c>
      <c r="M794" s="25">
        <v>0</v>
      </c>
      <c r="N794" s="25">
        <v>0</v>
      </c>
      <c r="O794" s="25">
        <v>0</v>
      </c>
      <c r="P794" s="111">
        <v>0</v>
      </c>
    </row>
    <row r="795" spans="1:16" s="2" customFormat="1">
      <c r="A795" s="26">
        <v>316670</v>
      </c>
      <c r="B795" s="27">
        <v>668</v>
      </c>
      <c r="C795" s="28" t="s">
        <v>864</v>
      </c>
      <c r="D795" s="29">
        <v>0</v>
      </c>
      <c r="E795" s="29">
        <v>0</v>
      </c>
      <c r="F795" s="29">
        <v>0</v>
      </c>
      <c r="G795" s="29">
        <v>0</v>
      </c>
      <c r="H795" s="29">
        <v>0</v>
      </c>
      <c r="I795" s="29">
        <v>0</v>
      </c>
      <c r="J795" s="29">
        <v>0</v>
      </c>
      <c r="K795" s="29">
        <v>0</v>
      </c>
      <c r="L795" s="29">
        <v>0</v>
      </c>
      <c r="M795" s="29">
        <v>0</v>
      </c>
      <c r="N795" s="29">
        <v>0</v>
      </c>
      <c r="O795" s="29">
        <v>0</v>
      </c>
      <c r="P795" s="112">
        <v>0</v>
      </c>
    </row>
    <row r="796" spans="1:16" s="2" customFormat="1">
      <c r="A796" s="22">
        <v>316680</v>
      </c>
      <c r="B796" s="23">
        <v>667</v>
      </c>
      <c r="C796" s="24" t="s">
        <v>519</v>
      </c>
      <c r="D796" s="25">
        <v>0</v>
      </c>
      <c r="E796" s="25">
        <v>0</v>
      </c>
      <c r="F796" s="25">
        <v>0</v>
      </c>
      <c r="G796" s="25">
        <v>0</v>
      </c>
      <c r="H796" s="25">
        <v>0</v>
      </c>
      <c r="I796" s="25">
        <v>0</v>
      </c>
      <c r="J796" s="25">
        <v>0</v>
      </c>
      <c r="K796" s="25">
        <v>0</v>
      </c>
      <c r="L796" s="25">
        <v>0</v>
      </c>
      <c r="M796" s="25">
        <v>0</v>
      </c>
      <c r="N796" s="25">
        <v>0</v>
      </c>
      <c r="O796" s="25">
        <v>0</v>
      </c>
      <c r="P796" s="111">
        <v>0</v>
      </c>
    </row>
    <row r="797" spans="1:16" s="2" customFormat="1">
      <c r="A797" s="26">
        <v>316690</v>
      </c>
      <c r="B797" s="27">
        <v>669</v>
      </c>
      <c r="C797" s="28" t="s">
        <v>415</v>
      </c>
      <c r="D797" s="29">
        <v>0</v>
      </c>
      <c r="E797" s="29">
        <v>0</v>
      </c>
      <c r="F797" s="29">
        <v>0</v>
      </c>
      <c r="G797" s="29">
        <v>0</v>
      </c>
      <c r="H797" s="29">
        <v>0</v>
      </c>
      <c r="I797" s="29">
        <v>0</v>
      </c>
      <c r="J797" s="29">
        <v>0</v>
      </c>
      <c r="K797" s="29">
        <v>0</v>
      </c>
      <c r="L797" s="29">
        <v>0</v>
      </c>
      <c r="M797" s="29">
        <v>0</v>
      </c>
      <c r="N797" s="29">
        <v>0</v>
      </c>
      <c r="O797" s="29">
        <v>0</v>
      </c>
      <c r="P797" s="112">
        <v>0</v>
      </c>
    </row>
    <row r="798" spans="1:16" s="2" customFormat="1">
      <c r="A798" s="22">
        <v>316695</v>
      </c>
      <c r="B798" s="23">
        <v>852</v>
      </c>
      <c r="C798" s="24" t="s">
        <v>865</v>
      </c>
      <c r="D798" s="25">
        <v>14870.94</v>
      </c>
      <c r="E798" s="25">
        <v>10428.448977787401</v>
      </c>
      <c r="F798" s="25">
        <v>12043.25</v>
      </c>
      <c r="G798" s="25">
        <v>13821.36</v>
      </c>
      <c r="H798" s="25">
        <v>15151.4</v>
      </c>
      <c r="I798" s="25">
        <v>13191.46</v>
      </c>
      <c r="J798" s="25">
        <v>12948.32</v>
      </c>
      <c r="K798" s="25">
        <v>16521.560000000001</v>
      </c>
      <c r="L798" s="25">
        <v>14001.95</v>
      </c>
      <c r="M798" s="25">
        <v>16243.48</v>
      </c>
      <c r="N798" s="25">
        <v>13327.93</v>
      </c>
      <c r="O798" s="25">
        <v>15774.86</v>
      </c>
      <c r="P798" s="111">
        <v>168324.95897778741</v>
      </c>
    </row>
    <row r="799" spans="1:16" s="2" customFormat="1">
      <c r="A799" s="26">
        <v>316700</v>
      </c>
      <c r="B799" s="27">
        <v>670</v>
      </c>
      <c r="C799" s="28" t="s">
        <v>416</v>
      </c>
      <c r="D799" s="29">
        <v>0</v>
      </c>
      <c r="E799" s="29">
        <v>0</v>
      </c>
      <c r="F799" s="29">
        <v>0</v>
      </c>
      <c r="G799" s="29">
        <v>0</v>
      </c>
      <c r="H799" s="29">
        <v>0</v>
      </c>
      <c r="I799" s="29">
        <v>0</v>
      </c>
      <c r="J799" s="29">
        <v>0</v>
      </c>
      <c r="K799" s="29">
        <v>0</v>
      </c>
      <c r="L799" s="29">
        <v>0</v>
      </c>
      <c r="M799" s="29">
        <v>0</v>
      </c>
      <c r="N799" s="29">
        <v>0</v>
      </c>
      <c r="O799" s="29">
        <v>0</v>
      </c>
      <c r="P799" s="112">
        <v>0</v>
      </c>
    </row>
    <row r="800" spans="1:16" s="2" customFormat="1">
      <c r="A800" s="22">
        <v>316710</v>
      </c>
      <c r="B800" s="23">
        <v>671</v>
      </c>
      <c r="C800" s="24" t="s">
        <v>417</v>
      </c>
      <c r="D800" s="25">
        <v>0</v>
      </c>
      <c r="E800" s="25">
        <v>0</v>
      </c>
      <c r="F800" s="25">
        <v>0</v>
      </c>
      <c r="G800" s="25">
        <v>0</v>
      </c>
      <c r="H800" s="25">
        <v>0</v>
      </c>
      <c r="I800" s="25">
        <v>0</v>
      </c>
      <c r="J800" s="25">
        <v>0</v>
      </c>
      <c r="K800" s="25">
        <v>0</v>
      </c>
      <c r="L800" s="25">
        <v>0</v>
      </c>
      <c r="M800" s="25">
        <v>0</v>
      </c>
      <c r="N800" s="25">
        <v>0</v>
      </c>
      <c r="O800" s="25">
        <v>0</v>
      </c>
      <c r="P800" s="111">
        <v>0</v>
      </c>
    </row>
    <row r="801" spans="1:16" s="2" customFormat="1">
      <c r="A801" s="26">
        <v>316720</v>
      </c>
      <c r="B801" s="27">
        <v>672</v>
      </c>
      <c r="C801" s="28" t="s">
        <v>418</v>
      </c>
      <c r="D801" s="29">
        <v>0</v>
      </c>
      <c r="E801" s="29">
        <v>0</v>
      </c>
      <c r="F801" s="29">
        <v>0</v>
      </c>
      <c r="G801" s="29">
        <v>0</v>
      </c>
      <c r="H801" s="29">
        <v>0</v>
      </c>
      <c r="I801" s="29">
        <v>0</v>
      </c>
      <c r="J801" s="29">
        <v>0</v>
      </c>
      <c r="K801" s="29">
        <v>0</v>
      </c>
      <c r="L801" s="29">
        <v>0</v>
      </c>
      <c r="M801" s="29">
        <v>0</v>
      </c>
      <c r="N801" s="29">
        <v>0</v>
      </c>
      <c r="O801" s="29">
        <v>0</v>
      </c>
      <c r="P801" s="112">
        <v>0</v>
      </c>
    </row>
    <row r="802" spans="1:16" s="2" customFormat="1">
      <c r="A802" s="22">
        <v>316730</v>
      </c>
      <c r="B802" s="23">
        <v>673</v>
      </c>
      <c r="C802" s="24" t="s">
        <v>866</v>
      </c>
      <c r="D802" s="25">
        <v>0</v>
      </c>
      <c r="E802" s="25">
        <v>0</v>
      </c>
      <c r="F802" s="25">
        <v>0</v>
      </c>
      <c r="G802" s="25">
        <v>0</v>
      </c>
      <c r="H802" s="25">
        <v>0</v>
      </c>
      <c r="I802" s="25">
        <v>0</v>
      </c>
      <c r="J802" s="25">
        <v>0</v>
      </c>
      <c r="K802" s="25">
        <v>0</v>
      </c>
      <c r="L802" s="25">
        <v>0</v>
      </c>
      <c r="M802" s="25">
        <v>0</v>
      </c>
      <c r="N802" s="25">
        <v>0</v>
      </c>
      <c r="O802" s="25">
        <v>0</v>
      </c>
      <c r="P802" s="111">
        <v>0</v>
      </c>
    </row>
    <row r="803" spans="1:16" s="2" customFormat="1">
      <c r="A803" s="26">
        <v>316740</v>
      </c>
      <c r="B803" s="27">
        <v>674</v>
      </c>
      <c r="C803" s="28" t="s">
        <v>867</v>
      </c>
      <c r="D803" s="29">
        <v>0</v>
      </c>
      <c r="E803" s="29">
        <v>0</v>
      </c>
      <c r="F803" s="29">
        <v>0</v>
      </c>
      <c r="G803" s="29">
        <v>0</v>
      </c>
      <c r="H803" s="29">
        <v>0</v>
      </c>
      <c r="I803" s="29">
        <v>0</v>
      </c>
      <c r="J803" s="29">
        <v>0</v>
      </c>
      <c r="K803" s="29">
        <v>0</v>
      </c>
      <c r="L803" s="29">
        <v>0</v>
      </c>
      <c r="M803" s="29">
        <v>0</v>
      </c>
      <c r="N803" s="29">
        <v>0</v>
      </c>
      <c r="O803" s="29">
        <v>0</v>
      </c>
      <c r="P803" s="112">
        <v>0</v>
      </c>
    </row>
    <row r="804" spans="1:16" s="2" customFormat="1">
      <c r="A804" s="22">
        <v>316750</v>
      </c>
      <c r="B804" s="23">
        <v>675</v>
      </c>
      <c r="C804" s="24" t="s">
        <v>868</v>
      </c>
      <c r="D804" s="25">
        <v>0</v>
      </c>
      <c r="E804" s="25">
        <v>0</v>
      </c>
      <c r="F804" s="25">
        <v>0</v>
      </c>
      <c r="G804" s="25">
        <v>0</v>
      </c>
      <c r="H804" s="25">
        <v>0</v>
      </c>
      <c r="I804" s="25">
        <v>0</v>
      </c>
      <c r="J804" s="25">
        <v>0</v>
      </c>
      <c r="K804" s="25">
        <v>0</v>
      </c>
      <c r="L804" s="25">
        <v>0</v>
      </c>
      <c r="M804" s="25">
        <v>0</v>
      </c>
      <c r="N804" s="25">
        <v>0</v>
      </c>
      <c r="O804" s="25">
        <v>0</v>
      </c>
      <c r="P804" s="111">
        <v>0</v>
      </c>
    </row>
    <row r="805" spans="1:16" s="2" customFormat="1">
      <c r="A805" s="26">
        <v>316760</v>
      </c>
      <c r="B805" s="27">
        <v>676</v>
      </c>
      <c r="C805" s="28" t="s">
        <v>869</v>
      </c>
      <c r="D805" s="29">
        <v>0</v>
      </c>
      <c r="E805" s="29">
        <v>0</v>
      </c>
      <c r="F805" s="29">
        <v>0</v>
      </c>
      <c r="G805" s="29">
        <v>0</v>
      </c>
      <c r="H805" s="29">
        <v>0</v>
      </c>
      <c r="I805" s="29">
        <v>0</v>
      </c>
      <c r="J805" s="29">
        <v>0</v>
      </c>
      <c r="K805" s="29">
        <v>0</v>
      </c>
      <c r="L805" s="29">
        <v>0</v>
      </c>
      <c r="M805" s="29">
        <v>0</v>
      </c>
      <c r="N805" s="29">
        <v>0</v>
      </c>
      <c r="O805" s="29">
        <v>0</v>
      </c>
      <c r="P805" s="112">
        <v>0</v>
      </c>
    </row>
    <row r="806" spans="1:16" s="2" customFormat="1">
      <c r="A806" s="22">
        <v>316770</v>
      </c>
      <c r="B806" s="23">
        <v>677</v>
      </c>
      <c r="C806" s="24" t="s">
        <v>870</v>
      </c>
      <c r="D806" s="25">
        <v>0</v>
      </c>
      <c r="E806" s="25">
        <v>0</v>
      </c>
      <c r="F806" s="25">
        <v>0</v>
      </c>
      <c r="G806" s="25">
        <v>0</v>
      </c>
      <c r="H806" s="25">
        <v>0</v>
      </c>
      <c r="I806" s="25">
        <v>0</v>
      </c>
      <c r="J806" s="25">
        <v>0</v>
      </c>
      <c r="K806" s="25">
        <v>0</v>
      </c>
      <c r="L806" s="25">
        <v>0</v>
      </c>
      <c r="M806" s="25">
        <v>0</v>
      </c>
      <c r="N806" s="25">
        <v>0</v>
      </c>
      <c r="O806" s="25">
        <v>0</v>
      </c>
      <c r="P806" s="111">
        <v>0</v>
      </c>
    </row>
    <row r="807" spans="1:16" s="2" customFormat="1">
      <c r="A807" s="26">
        <v>316780</v>
      </c>
      <c r="B807" s="27">
        <v>678</v>
      </c>
      <c r="C807" s="28" t="s">
        <v>496</v>
      </c>
      <c r="D807" s="29">
        <v>0</v>
      </c>
      <c r="E807" s="29">
        <v>0</v>
      </c>
      <c r="F807" s="29">
        <v>0</v>
      </c>
      <c r="G807" s="29">
        <v>0</v>
      </c>
      <c r="H807" s="29">
        <v>0</v>
      </c>
      <c r="I807" s="29">
        <v>0</v>
      </c>
      <c r="J807" s="29">
        <v>0</v>
      </c>
      <c r="K807" s="29">
        <v>0</v>
      </c>
      <c r="L807" s="29">
        <v>0</v>
      </c>
      <c r="M807" s="29">
        <v>0</v>
      </c>
      <c r="N807" s="29">
        <v>0</v>
      </c>
      <c r="O807" s="29">
        <v>0</v>
      </c>
      <c r="P807" s="112">
        <v>0</v>
      </c>
    </row>
    <row r="808" spans="1:16" s="2" customFormat="1">
      <c r="A808" s="22">
        <v>316790</v>
      </c>
      <c r="B808" s="23">
        <v>679</v>
      </c>
      <c r="C808" s="24" t="s">
        <v>419</v>
      </c>
      <c r="D808" s="25">
        <v>0</v>
      </c>
      <c r="E808" s="25">
        <v>0</v>
      </c>
      <c r="F808" s="25">
        <v>0</v>
      </c>
      <c r="G808" s="25">
        <v>0</v>
      </c>
      <c r="H808" s="25">
        <v>0</v>
      </c>
      <c r="I808" s="25">
        <v>0</v>
      </c>
      <c r="J808" s="25">
        <v>0</v>
      </c>
      <c r="K808" s="25">
        <v>0</v>
      </c>
      <c r="L808" s="25">
        <v>0</v>
      </c>
      <c r="M808" s="25">
        <v>0</v>
      </c>
      <c r="N808" s="25">
        <v>0</v>
      </c>
      <c r="O808" s="25">
        <v>0</v>
      </c>
      <c r="P808" s="111">
        <v>0</v>
      </c>
    </row>
    <row r="809" spans="1:16" s="2" customFormat="1">
      <c r="A809" s="26">
        <v>316800</v>
      </c>
      <c r="B809" s="27">
        <v>680</v>
      </c>
      <c r="C809" s="28" t="s">
        <v>420</v>
      </c>
      <c r="D809" s="29">
        <v>23544.240000000002</v>
      </c>
      <c r="E809" s="29">
        <v>16486.971641743901</v>
      </c>
      <c r="F809" s="29">
        <v>19067.21</v>
      </c>
      <c r="G809" s="29">
        <v>21882.36</v>
      </c>
      <c r="H809" s="29">
        <v>23988.11</v>
      </c>
      <c r="I809" s="29">
        <v>20885.080000000002</v>
      </c>
      <c r="J809" s="29">
        <v>20504.79</v>
      </c>
      <c r="K809" s="29">
        <v>26164.19</v>
      </c>
      <c r="L809" s="29">
        <v>22174.05</v>
      </c>
      <c r="M809" s="29">
        <v>25679.14</v>
      </c>
      <c r="N809" s="29">
        <v>21064.63</v>
      </c>
      <c r="O809" s="29">
        <v>24931.98</v>
      </c>
      <c r="P809" s="112">
        <v>266372.75164174387</v>
      </c>
    </row>
    <row r="810" spans="1:16" s="2" customFormat="1">
      <c r="A810" s="22">
        <v>316805</v>
      </c>
      <c r="B810" s="23">
        <v>854</v>
      </c>
      <c r="C810" s="24" t="s">
        <v>421</v>
      </c>
      <c r="D810" s="25">
        <v>0</v>
      </c>
      <c r="E810" s="25">
        <v>0</v>
      </c>
      <c r="F810" s="25">
        <v>0</v>
      </c>
      <c r="G810" s="25">
        <v>0</v>
      </c>
      <c r="H810" s="25">
        <v>0</v>
      </c>
      <c r="I810" s="25">
        <v>0</v>
      </c>
      <c r="J810" s="25">
        <v>0</v>
      </c>
      <c r="K810" s="25">
        <v>0</v>
      </c>
      <c r="L810" s="25">
        <v>0</v>
      </c>
      <c r="M810" s="25">
        <v>0</v>
      </c>
      <c r="N810" s="25">
        <v>0</v>
      </c>
      <c r="O810" s="25">
        <v>0</v>
      </c>
      <c r="P810" s="111">
        <v>0</v>
      </c>
    </row>
    <row r="811" spans="1:16" s="2" customFormat="1">
      <c r="A811" s="26">
        <v>316810</v>
      </c>
      <c r="B811" s="27">
        <v>681</v>
      </c>
      <c r="C811" s="28" t="s">
        <v>422</v>
      </c>
      <c r="D811" s="29">
        <v>0</v>
      </c>
      <c r="E811" s="29">
        <v>0</v>
      </c>
      <c r="F811" s="29">
        <v>0</v>
      </c>
      <c r="G811" s="29">
        <v>0</v>
      </c>
      <c r="H811" s="29">
        <v>0</v>
      </c>
      <c r="I811" s="29">
        <v>0</v>
      </c>
      <c r="J811" s="29">
        <v>0</v>
      </c>
      <c r="K811" s="29">
        <v>0</v>
      </c>
      <c r="L811" s="29">
        <v>0</v>
      </c>
      <c r="M811" s="29">
        <v>0</v>
      </c>
      <c r="N811" s="29">
        <v>0</v>
      </c>
      <c r="O811" s="29">
        <v>0</v>
      </c>
      <c r="P811" s="112">
        <v>0</v>
      </c>
    </row>
    <row r="812" spans="1:16" s="2" customFormat="1">
      <c r="A812" s="22">
        <v>316820</v>
      </c>
      <c r="B812" s="23">
        <v>682</v>
      </c>
      <c r="C812" s="24" t="s">
        <v>871</v>
      </c>
      <c r="D812" s="25">
        <v>0</v>
      </c>
      <c r="E812" s="25">
        <v>0</v>
      </c>
      <c r="F812" s="25">
        <v>0</v>
      </c>
      <c r="G812" s="25">
        <v>0</v>
      </c>
      <c r="H812" s="25">
        <v>0</v>
      </c>
      <c r="I812" s="25">
        <v>0</v>
      </c>
      <c r="J812" s="25">
        <v>0</v>
      </c>
      <c r="K812" s="25">
        <v>0</v>
      </c>
      <c r="L812" s="25">
        <v>0</v>
      </c>
      <c r="M812" s="25">
        <v>0</v>
      </c>
      <c r="N812" s="25">
        <v>0</v>
      </c>
      <c r="O812" s="25">
        <v>0</v>
      </c>
      <c r="P812" s="111">
        <v>0</v>
      </c>
    </row>
    <row r="813" spans="1:16" s="2" customFormat="1">
      <c r="A813" s="26">
        <v>316830</v>
      </c>
      <c r="B813" s="27">
        <v>683</v>
      </c>
      <c r="C813" s="28" t="s">
        <v>872</v>
      </c>
      <c r="D813" s="29">
        <v>0</v>
      </c>
      <c r="E813" s="29">
        <v>0</v>
      </c>
      <c r="F813" s="29">
        <v>0</v>
      </c>
      <c r="G813" s="29">
        <v>0</v>
      </c>
      <c r="H813" s="29">
        <v>0</v>
      </c>
      <c r="I813" s="29">
        <v>0</v>
      </c>
      <c r="J813" s="29">
        <v>0</v>
      </c>
      <c r="K813" s="29">
        <v>0</v>
      </c>
      <c r="L813" s="29">
        <v>0</v>
      </c>
      <c r="M813" s="29">
        <v>0</v>
      </c>
      <c r="N813" s="29">
        <v>0</v>
      </c>
      <c r="O813" s="29">
        <v>0</v>
      </c>
      <c r="P813" s="112">
        <v>0</v>
      </c>
    </row>
    <row r="814" spans="1:16" s="2" customFormat="1">
      <c r="A814" s="22">
        <v>316840</v>
      </c>
      <c r="B814" s="23">
        <v>684</v>
      </c>
      <c r="C814" s="24" t="s">
        <v>423</v>
      </c>
      <c r="D814" s="25">
        <v>0</v>
      </c>
      <c r="E814" s="25">
        <v>0</v>
      </c>
      <c r="F814" s="25">
        <v>0</v>
      </c>
      <c r="G814" s="25">
        <v>0</v>
      </c>
      <c r="H814" s="25">
        <v>0</v>
      </c>
      <c r="I814" s="25">
        <v>0</v>
      </c>
      <c r="J814" s="25">
        <v>0</v>
      </c>
      <c r="K814" s="25">
        <v>0</v>
      </c>
      <c r="L814" s="25">
        <v>0</v>
      </c>
      <c r="M814" s="25">
        <v>0</v>
      </c>
      <c r="N814" s="25">
        <v>0</v>
      </c>
      <c r="O814" s="25">
        <v>0</v>
      </c>
      <c r="P814" s="111">
        <v>0</v>
      </c>
    </row>
    <row r="815" spans="1:16" s="2" customFormat="1">
      <c r="A815" s="26">
        <v>316850</v>
      </c>
      <c r="B815" s="27">
        <v>685</v>
      </c>
      <c r="C815" s="28" t="s">
        <v>424</v>
      </c>
      <c r="D815" s="29">
        <v>0</v>
      </c>
      <c r="E815" s="29">
        <v>0</v>
      </c>
      <c r="F815" s="29">
        <v>0</v>
      </c>
      <c r="G815" s="29">
        <v>0</v>
      </c>
      <c r="H815" s="29">
        <v>0</v>
      </c>
      <c r="I815" s="29">
        <v>0</v>
      </c>
      <c r="J815" s="29">
        <v>0</v>
      </c>
      <c r="K815" s="29">
        <v>0</v>
      </c>
      <c r="L815" s="29">
        <v>0</v>
      </c>
      <c r="M815" s="29">
        <v>0</v>
      </c>
      <c r="N815" s="29">
        <v>0</v>
      </c>
      <c r="O815" s="29">
        <v>0</v>
      </c>
      <c r="P815" s="112">
        <v>0</v>
      </c>
    </row>
    <row r="816" spans="1:16" s="2" customFormat="1">
      <c r="A816" s="22">
        <v>316860</v>
      </c>
      <c r="B816" s="23">
        <v>686</v>
      </c>
      <c r="C816" s="24" t="s">
        <v>873</v>
      </c>
      <c r="D816" s="25">
        <v>0</v>
      </c>
      <c r="E816" s="25">
        <v>0</v>
      </c>
      <c r="F816" s="25">
        <v>0</v>
      </c>
      <c r="G816" s="25">
        <v>0</v>
      </c>
      <c r="H816" s="25">
        <v>0</v>
      </c>
      <c r="I816" s="25">
        <v>0</v>
      </c>
      <c r="J816" s="25">
        <v>0</v>
      </c>
      <c r="K816" s="25">
        <v>0</v>
      </c>
      <c r="L816" s="25">
        <v>0</v>
      </c>
      <c r="M816" s="25">
        <v>0</v>
      </c>
      <c r="N816" s="25">
        <v>0</v>
      </c>
      <c r="O816" s="25">
        <v>0</v>
      </c>
      <c r="P816" s="111">
        <v>0</v>
      </c>
    </row>
    <row r="817" spans="1:16" s="2" customFormat="1">
      <c r="A817" s="26">
        <v>316870</v>
      </c>
      <c r="B817" s="27">
        <v>687</v>
      </c>
      <c r="C817" s="28" t="s">
        <v>874</v>
      </c>
      <c r="D817" s="29">
        <v>0</v>
      </c>
      <c r="E817" s="29">
        <v>0</v>
      </c>
      <c r="F817" s="29">
        <v>0</v>
      </c>
      <c r="G817" s="29">
        <v>0</v>
      </c>
      <c r="H817" s="29">
        <v>0</v>
      </c>
      <c r="I817" s="29">
        <v>0</v>
      </c>
      <c r="J817" s="29">
        <v>0</v>
      </c>
      <c r="K817" s="29">
        <v>0</v>
      </c>
      <c r="L817" s="29">
        <v>0</v>
      </c>
      <c r="M817" s="29">
        <v>0</v>
      </c>
      <c r="N817" s="29">
        <v>0</v>
      </c>
      <c r="O817" s="29">
        <v>0</v>
      </c>
      <c r="P817" s="112">
        <v>0</v>
      </c>
    </row>
    <row r="818" spans="1:16" s="2" customFormat="1">
      <c r="A818" s="22">
        <v>316880</v>
      </c>
      <c r="B818" s="23">
        <v>688</v>
      </c>
      <c r="C818" s="24" t="s">
        <v>425</v>
      </c>
      <c r="D818" s="25">
        <v>0</v>
      </c>
      <c r="E818" s="25">
        <v>0</v>
      </c>
      <c r="F818" s="25">
        <v>0</v>
      </c>
      <c r="G818" s="25">
        <v>0</v>
      </c>
      <c r="H818" s="25">
        <v>0</v>
      </c>
      <c r="I818" s="25">
        <v>0</v>
      </c>
      <c r="J818" s="25">
        <v>0</v>
      </c>
      <c r="K818" s="25">
        <v>0</v>
      </c>
      <c r="L818" s="25">
        <v>0</v>
      </c>
      <c r="M818" s="25">
        <v>0</v>
      </c>
      <c r="N818" s="25">
        <v>0</v>
      </c>
      <c r="O818" s="25">
        <v>0</v>
      </c>
      <c r="P818" s="111">
        <v>0</v>
      </c>
    </row>
    <row r="819" spans="1:16" s="2" customFormat="1">
      <c r="A819" s="26">
        <v>316890</v>
      </c>
      <c r="B819" s="27">
        <v>689</v>
      </c>
      <c r="C819" s="28" t="s">
        <v>426</v>
      </c>
      <c r="D819" s="29">
        <v>0</v>
      </c>
      <c r="E819" s="29">
        <v>0</v>
      </c>
      <c r="F819" s="29">
        <v>0</v>
      </c>
      <c r="G819" s="29">
        <v>0</v>
      </c>
      <c r="H819" s="29">
        <v>0</v>
      </c>
      <c r="I819" s="29">
        <v>0</v>
      </c>
      <c r="J819" s="29">
        <v>0</v>
      </c>
      <c r="K819" s="29">
        <v>0</v>
      </c>
      <c r="L819" s="29">
        <v>0</v>
      </c>
      <c r="M819" s="29">
        <v>0</v>
      </c>
      <c r="N819" s="29">
        <v>0</v>
      </c>
      <c r="O819" s="29">
        <v>0</v>
      </c>
      <c r="P819" s="112">
        <v>0</v>
      </c>
    </row>
    <row r="820" spans="1:16" s="2" customFormat="1">
      <c r="A820" s="22">
        <v>316900</v>
      </c>
      <c r="B820" s="23">
        <v>690</v>
      </c>
      <c r="C820" s="24" t="s">
        <v>427</v>
      </c>
      <c r="D820" s="25">
        <v>0</v>
      </c>
      <c r="E820" s="25">
        <v>0</v>
      </c>
      <c r="F820" s="25">
        <v>0</v>
      </c>
      <c r="G820" s="25">
        <v>0</v>
      </c>
      <c r="H820" s="25">
        <v>0</v>
      </c>
      <c r="I820" s="25">
        <v>0</v>
      </c>
      <c r="J820" s="25">
        <v>0</v>
      </c>
      <c r="K820" s="25">
        <v>0</v>
      </c>
      <c r="L820" s="25">
        <v>0</v>
      </c>
      <c r="M820" s="25">
        <v>0</v>
      </c>
      <c r="N820" s="25">
        <v>0</v>
      </c>
      <c r="O820" s="25">
        <v>0</v>
      </c>
      <c r="P820" s="111">
        <v>0</v>
      </c>
    </row>
    <row r="821" spans="1:16" s="2" customFormat="1">
      <c r="A821" s="26">
        <v>316905</v>
      </c>
      <c r="B821" s="27">
        <v>855</v>
      </c>
      <c r="C821" s="28" t="s">
        <v>875</v>
      </c>
      <c r="D821" s="29">
        <v>0</v>
      </c>
      <c r="E821" s="29">
        <v>0</v>
      </c>
      <c r="F821" s="29">
        <v>0</v>
      </c>
      <c r="G821" s="29">
        <v>0</v>
      </c>
      <c r="H821" s="29">
        <v>0</v>
      </c>
      <c r="I821" s="29">
        <v>0</v>
      </c>
      <c r="J821" s="29">
        <v>0</v>
      </c>
      <c r="K821" s="29">
        <v>0</v>
      </c>
      <c r="L821" s="29">
        <v>0</v>
      </c>
      <c r="M821" s="29">
        <v>0</v>
      </c>
      <c r="N821" s="29">
        <v>0</v>
      </c>
      <c r="O821" s="29">
        <v>0</v>
      </c>
      <c r="P821" s="112">
        <v>0</v>
      </c>
    </row>
    <row r="822" spans="1:16" s="2" customFormat="1">
      <c r="A822" s="22">
        <v>316910</v>
      </c>
      <c r="B822" s="23">
        <v>691</v>
      </c>
      <c r="C822" s="24" t="s">
        <v>428</v>
      </c>
      <c r="D822" s="25">
        <v>0</v>
      </c>
      <c r="E822" s="25">
        <v>0</v>
      </c>
      <c r="F822" s="25">
        <v>0</v>
      </c>
      <c r="G822" s="25">
        <v>0</v>
      </c>
      <c r="H822" s="25">
        <v>0</v>
      </c>
      <c r="I822" s="25">
        <v>0</v>
      </c>
      <c r="J822" s="25">
        <v>0</v>
      </c>
      <c r="K822" s="25">
        <v>0</v>
      </c>
      <c r="L822" s="25">
        <v>0</v>
      </c>
      <c r="M822" s="25">
        <v>0</v>
      </c>
      <c r="N822" s="25">
        <v>0</v>
      </c>
      <c r="O822" s="25">
        <v>0</v>
      </c>
      <c r="P822" s="111">
        <v>0</v>
      </c>
    </row>
    <row r="823" spans="1:16" s="2" customFormat="1">
      <c r="A823" s="26">
        <v>316920</v>
      </c>
      <c r="B823" s="27">
        <v>692</v>
      </c>
      <c r="C823" s="28" t="s">
        <v>429</v>
      </c>
      <c r="D823" s="29">
        <v>0</v>
      </c>
      <c r="E823" s="29">
        <v>0</v>
      </c>
      <c r="F823" s="29">
        <v>0</v>
      </c>
      <c r="G823" s="29">
        <v>0</v>
      </c>
      <c r="H823" s="29">
        <v>0</v>
      </c>
      <c r="I823" s="29">
        <v>0</v>
      </c>
      <c r="J823" s="29">
        <v>0</v>
      </c>
      <c r="K823" s="29">
        <v>0</v>
      </c>
      <c r="L823" s="29">
        <v>0</v>
      </c>
      <c r="M823" s="29">
        <v>0</v>
      </c>
      <c r="N823" s="29">
        <v>0</v>
      </c>
      <c r="O823" s="29">
        <v>0</v>
      </c>
      <c r="P823" s="112">
        <v>0</v>
      </c>
    </row>
    <row r="824" spans="1:16" s="2" customFormat="1">
      <c r="A824" s="22">
        <v>316930</v>
      </c>
      <c r="B824" s="23">
        <v>693</v>
      </c>
      <c r="C824" s="24" t="s">
        <v>876</v>
      </c>
      <c r="D824" s="25">
        <v>0</v>
      </c>
      <c r="E824" s="25">
        <v>0</v>
      </c>
      <c r="F824" s="25">
        <v>0</v>
      </c>
      <c r="G824" s="25">
        <v>0</v>
      </c>
      <c r="H824" s="25">
        <v>0</v>
      </c>
      <c r="I824" s="25">
        <v>0</v>
      </c>
      <c r="J824" s="25">
        <v>0</v>
      </c>
      <c r="K824" s="25">
        <v>0</v>
      </c>
      <c r="L824" s="25">
        <v>0</v>
      </c>
      <c r="M824" s="25">
        <v>0</v>
      </c>
      <c r="N824" s="25">
        <v>0</v>
      </c>
      <c r="O824" s="25">
        <v>0</v>
      </c>
      <c r="P824" s="111">
        <v>0</v>
      </c>
    </row>
    <row r="825" spans="1:16" s="2" customFormat="1">
      <c r="A825" s="26">
        <v>316935</v>
      </c>
      <c r="B825" s="27">
        <v>58</v>
      </c>
      <c r="C825" s="28" t="s">
        <v>877</v>
      </c>
      <c r="D825" s="29">
        <v>44.25</v>
      </c>
      <c r="E825" s="29">
        <v>30.9543215379042</v>
      </c>
      <c r="F825" s="29">
        <v>35.840000000000003</v>
      </c>
      <c r="G825" s="29">
        <v>41.13</v>
      </c>
      <c r="H825" s="29">
        <v>45.09</v>
      </c>
      <c r="I825" s="29">
        <v>39.26</v>
      </c>
      <c r="J825" s="29">
        <v>38.54</v>
      </c>
      <c r="K825" s="29">
        <v>49.18</v>
      </c>
      <c r="L825" s="29">
        <v>41.68</v>
      </c>
      <c r="M825" s="29">
        <v>48.35</v>
      </c>
      <c r="N825" s="29">
        <v>39.67</v>
      </c>
      <c r="O825" s="29">
        <v>46.96</v>
      </c>
      <c r="P825" s="112">
        <v>500.90432153790425</v>
      </c>
    </row>
    <row r="826" spans="1:16" s="2" customFormat="1">
      <c r="A826" s="22">
        <v>316940</v>
      </c>
      <c r="B826" s="23">
        <v>694</v>
      </c>
      <c r="C826" s="24" t="s">
        <v>878</v>
      </c>
      <c r="D826" s="25">
        <v>0</v>
      </c>
      <c r="E826" s="25">
        <v>0</v>
      </c>
      <c r="F826" s="25">
        <v>0</v>
      </c>
      <c r="G826" s="25">
        <v>0</v>
      </c>
      <c r="H826" s="25">
        <v>0</v>
      </c>
      <c r="I826" s="25">
        <v>0</v>
      </c>
      <c r="J826" s="25">
        <v>0</v>
      </c>
      <c r="K826" s="25">
        <v>0</v>
      </c>
      <c r="L826" s="25">
        <v>0</v>
      </c>
      <c r="M826" s="25">
        <v>0</v>
      </c>
      <c r="N826" s="25">
        <v>0</v>
      </c>
      <c r="O826" s="25">
        <v>0</v>
      </c>
      <c r="P826" s="111">
        <v>0</v>
      </c>
    </row>
    <row r="827" spans="1:16" s="2" customFormat="1">
      <c r="A827" s="26">
        <v>316950</v>
      </c>
      <c r="B827" s="27">
        <v>695</v>
      </c>
      <c r="C827" s="28" t="s">
        <v>430</v>
      </c>
      <c r="D827" s="29">
        <v>0</v>
      </c>
      <c r="E827" s="29">
        <v>0</v>
      </c>
      <c r="F827" s="29">
        <v>0</v>
      </c>
      <c r="G827" s="29">
        <v>0</v>
      </c>
      <c r="H827" s="29">
        <v>0</v>
      </c>
      <c r="I827" s="29">
        <v>0</v>
      </c>
      <c r="J827" s="29">
        <v>0</v>
      </c>
      <c r="K827" s="29">
        <v>0</v>
      </c>
      <c r="L827" s="29">
        <v>0</v>
      </c>
      <c r="M827" s="29">
        <v>0</v>
      </c>
      <c r="N827" s="29">
        <v>0</v>
      </c>
      <c r="O827" s="29">
        <v>0</v>
      </c>
      <c r="P827" s="112">
        <v>0</v>
      </c>
    </row>
    <row r="828" spans="1:16" s="2" customFormat="1">
      <c r="A828" s="22">
        <v>316960</v>
      </c>
      <c r="B828" s="23">
        <v>696</v>
      </c>
      <c r="C828" s="24" t="s">
        <v>431</v>
      </c>
      <c r="D828" s="25">
        <v>0</v>
      </c>
      <c r="E828" s="25">
        <v>0</v>
      </c>
      <c r="F828" s="25">
        <v>0</v>
      </c>
      <c r="G828" s="25">
        <v>0</v>
      </c>
      <c r="H828" s="25">
        <v>0</v>
      </c>
      <c r="I828" s="25">
        <v>0</v>
      </c>
      <c r="J828" s="25">
        <v>0</v>
      </c>
      <c r="K828" s="25">
        <v>0</v>
      </c>
      <c r="L828" s="25">
        <v>0</v>
      </c>
      <c r="M828" s="25">
        <v>0</v>
      </c>
      <c r="N828" s="25">
        <v>0</v>
      </c>
      <c r="O828" s="25">
        <v>0</v>
      </c>
      <c r="P828" s="111">
        <v>0</v>
      </c>
    </row>
    <row r="829" spans="1:16" s="2" customFormat="1">
      <c r="A829" s="26">
        <v>316970</v>
      </c>
      <c r="B829" s="27">
        <v>697</v>
      </c>
      <c r="C829" s="28" t="s">
        <v>432</v>
      </c>
      <c r="D829" s="29">
        <v>5794</v>
      </c>
      <c r="E829" s="29">
        <v>4036.4483913829099</v>
      </c>
      <c r="F829" s="29">
        <v>4692.26</v>
      </c>
      <c r="G829" s="29">
        <v>5385.04</v>
      </c>
      <c r="H829" s="29">
        <v>5903.24</v>
      </c>
      <c r="I829" s="29">
        <v>5139.62</v>
      </c>
      <c r="J829" s="29">
        <v>5046.03</v>
      </c>
      <c r="K829" s="29">
        <v>6438.76</v>
      </c>
      <c r="L829" s="29">
        <v>5456.82</v>
      </c>
      <c r="M829" s="29">
        <v>6330.38</v>
      </c>
      <c r="N829" s="29">
        <v>5194.1400000000003</v>
      </c>
      <c r="O829" s="29">
        <v>6147.76</v>
      </c>
      <c r="P829" s="112">
        <v>65564.498391382906</v>
      </c>
    </row>
    <row r="830" spans="1:16" s="2" customFormat="1">
      <c r="A830" s="22">
        <v>316980</v>
      </c>
      <c r="B830" s="23">
        <v>698</v>
      </c>
      <c r="C830" s="24" t="s">
        <v>879</v>
      </c>
      <c r="D830" s="25">
        <v>0</v>
      </c>
      <c r="E830" s="25">
        <v>0</v>
      </c>
      <c r="F830" s="25">
        <v>0</v>
      </c>
      <c r="G830" s="25">
        <v>0</v>
      </c>
      <c r="H830" s="25">
        <v>0</v>
      </c>
      <c r="I830" s="25">
        <v>0</v>
      </c>
      <c r="J830" s="25">
        <v>0</v>
      </c>
      <c r="K830" s="25">
        <v>0</v>
      </c>
      <c r="L830" s="25">
        <v>0</v>
      </c>
      <c r="M830" s="25">
        <v>0</v>
      </c>
      <c r="N830" s="25">
        <v>0</v>
      </c>
      <c r="O830" s="25">
        <v>0</v>
      </c>
      <c r="P830" s="111">
        <v>0</v>
      </c>
    </row>
    <row r="831" spans="1:16" s="2" customFormat="1">
      <c r="A831" s="26">
        <v>316990</v>
      </c>
      <c r="B831" s="27">
        <v>699</v>
      </c>
      <c r="C831" s="28" t="s">
        <v>880</v>
      </c>
      <c r="D831" s="29">
        <v>0</v>
      </c>
      <c r="E831" s="29">
        <v>0</v>
      </c>
      <c r="F831" s="29">
        <v>0</v>
      </c>
      <c r="G831" s="29">
        <v>0</v>
      </c>
      <c r="H831" s="29">
        <v>0</v>
      </c>
      <c r="I831" s="29">
        <v>0</v>
      </c>
      <c r="J831" s="29">
        <v>0</v>
      </c>
      <c r="K831" s="29">
        <v>0</v>
      </c>
      <c r="L831" s="29">
        <v>0</v>
      </c>
      <c r="M831" s="29">
        <v>0</v>
      </c>
      <c r="N831" s="29">
        <v>0</v>
      </c>
      <c r="O831" s="29">
        <v>0</v>
      </c>
      <c r="P831" s="112">
        <v>0</v>
      </c>
    </row>
    <row r="832" spans="1:16" s="2" customFormat="1">
      <c r="A832" s="22">
        <v>317000</v>
      </c>
      <c r="B832" s="23">
        <v>700</v>
      </c>
      <c r="C832" s="24" t="s">
        <v>881</v>
      </c>
      <c r="D832" s="25">
        <v>7935.53</v>
      </c>
      <c r="E832" s="25">
        <v>5535.7687825077101</v>
      </c>
      <c r="F832" s="25">
        <v>6425.58</v>
      </c>
      <c r="G832" s="25">
        <v>7374.27</v>
      </c>
      <c r="H832" s="25">
        <v>8083.9</v>
      </c>
      <c r="I832" s="25">
        <v>7038.19</v>
      </c>
      <c r="J832" s="25">
        <v>6910.03</v>
      </c>
      <c r="K832" s="25">
        <v>8817.23</v>
      </c>
      <c r="L832" s="25">
        <v>7472.57</v>
      </c>
      <c r="M832" s="25">
        <v>8663.6</v>
      </c>
      <c r="N832" s="25">
        <v>7107.94</v>
      </c>
      <c r="O832" s="25">
        <v>8412.92</v>
      </c>
      <c r="P832" s="111">
        <v>89777.52878250771</v>
      </c>
    </row>
    <row r="833" spans="1:16" s="2" customFormat="1">
      <c r="A833" s="26">
        <v>317005</v>
      </c>
      <c r="B833" s="27">
        <v>767</v>
      </c>
      <c r="C833" s="28" t="s">
        <v>433</v>
      </c>
      <c r="D833" s="29">
        <v>0</v>
      </c>
      <c r="E833" s="29">
        <v>0</v>
      </c>
      <c r="F833" s="29">
        <v>0</v>
      </c>
      <c r="G833" s="29">
        <v>0</v>
      </c>
      <c r="H833" s="29">
        <v>0</v>
      </c>
      <c r="I833" s="29">
        <v>0</v>
      </c>
      <c r="J833" s="29">
        <v>0</v>
      </c>
      <c r="K833" s="29">
        <v>0</v>
      </c>
      <c r="L833" s="29">
        <v>0</v>
      </c>
      <c r="M833" s="29">
        <v>0</v>
      </c>
      <c r="N833" s="29">
        <v>0</v>
      </c>
      <c r="O833" s="29">
        <v>0</v>
      </c>
      <c r="P833" s="112">
        <v>0</v>
      </c>
    </row>
    <row r="834" spans="1:16" s="2" customFormat="1">
      <c r="A834" s="22">
        <v>317010</v>
      </c>
      <c r="B834" s="23">
        <v>701</v>
      </c>
      <c r="C834" s="24" t="s">
        <v>434</v>
      </c>
      <c r="D834" s="25">
        <v>0</v>
      </c>
      <c r="E834" s="25">
        <v>0</v>
      </c>
      <c r="F834" s="25">
        <v>0</v>
      </c>
      <c r="G834" s="25">
        <v>0</v>
      </c>
      <c r="H834" s="25">
        <v>0</v>
      </c>
      <c r="I834" s="25">
        <v>0</v>
      </c>
      <c r="J834" s="25">
        <v>0</v>
      </c>
      <c r="K834" s="25">
        <v>0</v>
      </c>
      <c r="L834" s="25">
        <v>0</v>
      </c>
      <c r="M834" s="25">
        <v>0</v>
      </c>
      <c r="N834" s="25">
        <v>0</v>
      </c>
      <c r="O834" s="25">
        <v>0</v>
      </c>
      <c r="P834" s="111">
        <v>0</v>
      </c>
    </row>
    <row r="835" spans="1:16" s="2" customFormat="1">
      <c r="A835" s="26">
        <v>317020</v>
      </c>
      <c r="B835" s="27">
        <v>702</v>
      </c>
      <c r="C835" s="28" t="s">
        <v>882</v>
      </c>
      <c r="D835" s="29">
        <v>0</v>
      </c>
      <c r="E835" s="29">
        <v>0</v>
      </c>
      <c r="F835" s="29">
        <v>0</v>
      </c>
      <c r="G835" s="29">
        <v>0</v>
      </c>
      <c r="H835" s="29">
        <v>0</v>
      </c>
      <c r="I835" s="29">
        <v>0</v>
      </c>
      <c r="J835" s="29">
        <v>0</v>
      </c>
      <c r="K835" s="29">
        <v>0</v>
      </c>
      <c r="L835" s="29">
        <v>0</v>
      </c>
      <c r="M835" s="29">
        <v>0</v>
      </c>
      <c r="N835" s="29">
        <v>0</v>
      </c>
      <c r="O835" s="29">
        <v>0</v>
      </c>
      <c r="P835" s="112">
        <v>0</v>
      </c>
    </row>
    <row r="836" spans="1:16" s="2" customFormat="1">
      <c r="A836" s="22">
        <v>317030</v>
      </c>
      <c r="B836" s="23">
        <v>703</v>
      </c>
      <c r="C836" s="24" t="s">
        <v>435</v>
      </c>
      <c r="D836" s="25">
        <v>0</v>
      </c>
      <c r="E836" s="25">
        <v>0</v>
      </c>
      <c r="F836" s="25">
        <v>0</v>
      </c>
      <c r="G836" s="25">
        <v>0</v>
      </c>
      <c r="H836" s="25">
        <v>0</v>
      </c>
      <c r="I836" s="25">
        <v>0</v>
      </c>
      <c r="J836" s="25">
        <v>0</v>
      </c>
      <c r="K836" s="25">
        <v>0</v>
      </c>
      <c r="L836" s="25">
        <v>0</v>
      </c>
      <c r="M836" s="25">
        <v>0</v>
      </c>
      <c r="N836" s="25">
        <v>0</v>
      </c>
      <c r="O836" s="25">
        <v>0</v>
      </c>
      <c r="P836" s="111">
        <v>0</v>
      </c>
    </row>
    <row r="837" spans="1:16" s="2" customFormat="1">
      <c r="A837" s="26">
        <v>317040</v>
      </c>
      <c r="B837" s="27">
        <v>704</v>
      </c>
      <c r="C837" s="28" t="s">
        <v>883</v>
      </c>
      <c r="D837" s="29">
        <v>0</v>
      </c>
      <c r="E837" s="29">
        <v>0</v>
      </c>
      <c r="F837" s="29">
        <v>0</v>
      </c>
      <c r="G837" s="29">
        <v>0</v>
      </c>
      <c r="H837" s="29">
        <v>0</v>
      </c>
      <c r="I837" s="29">
        <v>0</v>
      </c>
      <c r="J837" s="29">
        <v>0</v>
      </c>
      <c r="K837" s="29">
        <v>0</v>
      </c>
      <c r="L837" s="29">
        <v>0</v>
      </c>
      <c r="M837" s="29">
        <v>0</v>
      </c>
      <c r="N837" s="29">
        <v>0</v>
      </c>
      <c r="O837" s="29">
        <v>0</v>
      </c>
      <c r="P837" s="112">
        <v>0</v>
      </c>
    </row>
    <row r="838" spans="1:16" s="2" customFormat="1">
      <c r="A838" s="22">
        <v>317043</v>
      </c>
      <c r="B838" s="23">
        <v>856</v>
      </c>
      <c r="C838" s="24" t="s">
        <v>884</v>
      </c>
      <c r="D838" s="25">
        <v>0</v>
      </c>
      <c r="E838" s="25">
        <v>0</v>
      </c>
      <c r="F838" s="25">
        <v>0</v>
      </c>
      <c r="G838" s="25">
        <v>0</v>
      </c>
      <c r="H838" s="25">
        <v>0</v>
      </c>
      <c r="I838" s="25">
        <v>0</v>
      </c>
      <c r="J838" s="25">
        <v>0</v>
      </c>
      <c r="K838" s="25">
        <v>0</v>
      </c>
      <c r="L838" s="25">
        <v>0</v>
      </c>
      <c r="M838" s="25">
        <v>0</v>
      </c>
      <c r="N838" s="25">
        <v>0</v>
      </c>
      <c r="O838" s="25">
        <v>0</v>
      </c>
      <c r="P838" s="111">
        <v>0</v>
      </c>
    </row>
    <row r="839" spans="1:16" s="2" customFormat="1">
      <c r="A839" s="26">
        <v>317047</v>
      </c>
      <c r="B839" s="27">
        <v>857</v>
      </c>
      <c r="C839" s="28" t="s">
        <v>497</v>
      </c>
      <c r="D839" s="29">
        <v>0</v>
      </c>
      <c r="E839" s="29">
        <v>0</v>
      </c>
      <c r="F839" s="29">
        <v>0</v>
      </c>
      <c r="G839" s="29">
        <v>0</v>
      </c>
      <c r="H839" s="29">
        <v>0</v>
      </c>
      <c r="I839" s="29">
        <v>0</v>
      </c>
      <c r="J839" s="29">
        <v>0</v>
      </c>
      <c r="K839" s="29">
        <v>0</v>
      </c>
      <c r="L839" s="29">
        <v>0</v>
      </c>
      <c r="M839" s="29">
        <v>0</v>
      </c>
      <c r="N839" s="29">
        <v>0</v>
      </c>
      <c r="O839" s="29">
        <v>0</v>
      </c>
      <c r="P839" s="112">
        <v>0</v>
      </c>
    </row>
    <row r="840" spans="1:16" s="2" customFormat="1">
      <c r="A840" s="22">
        <v>317050</v>
      </c>
      <c r="B840" s="23">
        <v>705</v>
      </c>
      <c r="C840" s="24" t="s">
        <v>885</v>
      </c>
      <c r="D840" s="25">
        <v>0</v>
      </c>
      <c r="E840" s="25">
        <v>0</v>
      </c>
      <c r="F840" s="25">
        <v>0</v>
      </c>
      <c r="G840" s="25">
        <v>0</v>
      </c>
      <c r="H840" s="25">
        <v>0</v>
      </c>
      <c r="I840" s="25">
        <v>0</v>
      </c>
      <c r="J840" s="25">
        <v>0</v>
      </c>
      <c r="K840" s="25">
        <v>0</v>
      </c>
      <c r="L840" s="25">
        <v>0</v>
      </c>
      <c r="M840" s="25">
        <v>0</v>
      </c>
      <c r="N840" s="25">
        <v>0</v>
      </c>
      <c r="O840" s="25">
        <v>0</v>
      </c>
      <c r="P840" s="111">
        <v>0</v>
      </c>
    </row>
    <row r="841" spans="1:16" s="2" customFormat="1">
      <c r="A841" s="26">
        <v>317052</v>
      </c>
      <c r="B841" s="27">
        <v>768</v>
      </c>
      <c r="C841" s="28" t="s">
        <v>436</v>
      </c>
      <c r="D841" s="29">
        <v>0</v>
      </c>
      <c r="E841" s="29">
        <v>0</v>
      </c>
      <c r="F841" s="29">
        <v>0</v>
      </c>
      <c r="G841" s="29">
        <v>0</v>
      </c>
      <c r="H841" s="29">
        <v>0</v>
      </c>
      <c r="I841" s="29">
        <v>0</v>
      </c>
      <c r="J841" s="29">
        <v>0</v>
      </c>
      <c r="K841" s="29">
        <v>0</v>
      </c>
      <c r="L841" s="29">
        <v>0</v>
      </c>
      <c r="M841" s="29">
        <v>0</v>
      </c>
      <c r="N841" s="29">
        <v>0</v>
      </c>
      <c r="O841" s="29">
        <v>0</v>
      </c>
      <c r="P841" s="112">
        <v>0</v>
      </c>
    </row>
    <row r="842" spans="1:16" s="2" customFormat="1">
      <c r="A842" s="22">
        <v>317057</v>
      </c>
      <c r="B842" s="23">
        <v>858</v>
      </c>
      <c r="C842" s="24" t="s">
        <v>437</v>
      </c>
      <c r="D842" s="25">
        <v>0</v>
      </c>
      <c r="E842" s="25">
        <v>0</v>
      </c>
      <c r="F842" s="25">
        <v>0</v>
      </c>
      <c r="G842" s="25">
        <v>0</v>
      </c>
      <c r="H842" s="25">
        <v>0</v>
      </c>
      <c r="I842" s="25">
        <v>0</v>
      </c>
      <c r="J842" s="25">
        <v>0</v>
      </c>
      <c r="K842" s="25">
        <v>0</v>
      </c>
      <c r="L842" s="25">
        <v>0</v>
      </c>
      <c r="M842" s="25">
        <v>0</v>
      </c>
      <c r="N842" s="25">
        <v>0</v>
      </c>
      <c r="O842" s="25">
        <v>0</v>
      </c>
      <c r="P842" s="111">
        <v>0</v>
      </c>
    </row>
    <row r="843" spans="1:16" s="2" customFormat="1">
      <c r="A843" s="26">
        <v>317060</v>
      </c>
      <c r="B843" s="27">
        <v>706</v>
      </c>
      <c r="C843" s="28" t="s">
        <v>438</v>
      </c>
      <c r="D843" s="29">
        <v>0</v>
      </c>
      <c r="E843" s="29">
        <v>0</v>
      </c>
      <c r="F843" s="29">
        <v>0</v>
      </c>
      <c r="G843" s="29">
        <v>0</v>
      </c>
      <c r="H843" s="29">
        <v>0</v>
      </c>
      <c r="I843" s="29">
        <v>0</v>
      </c>
      <c r="J843" s="29">
        <v>0</v>
      </c>
      <c r="K843" s="29">
        <v>0</v>
      </c>
      <c r="L843" s="29">
        <v>0</v>
      </c>
      <c r="M843" s="29">
        <v>0</v>
      </c>
      <c r="N843" s="29">
        <v>0</v>
      </c>
      <c r="O843" s="29">
        <v>0</v>
      </c>
      <c r="P843" s="112">
        <v>0</v>
      </c>
    </row>
    <row r="844" spans="1:16" s="2" customFormat="1">
      <c r="A844" s="22">
        <v>317065</v>
      </c>
      <c r="B844" s="23">
        <v>859</v>
      </c>
      <c r="C844" s="24" t="s">
        <v>886</v>
      </c>
      <c r="D844" s="25">
        <v>0</v>
      </c>
      <c r="E844" s="25">
        <v>0</v>
      </c>
      <c r="F844" s="25">
        <v>0</v>
      </c>
      <c r="G844" s="25">
        <v>0</v>
      </c>
      <c r="H844" s="25">
        <v>0</v>
      </c>
      <c r="I844" s="25">
        <v>0</v>
      </c>
      <c r="J844" s="25">
        <v>0</v>
      </c>
      <c r="K844" s="25">
        <v>0</v>
      </c>
      <c r="L844" s="25">
        <v>0</v>
      </c>
      <c r="M844" s="25">
        <v>0</v>
      </c>
      <c r="N844" s="25">
        <v>0</v>
      </c>
      <c r="O844" s="25">
        <v>0</v>
      </c>
      <c r="P844" s="111">
        <v>0</v>
      </c>
    </row>
    <row r="845" spans="1:16" s="2" customFormat="1">
      <c r="A845" s="26">
        <v>317070</v>
      </c>
      <c r="B845" s="27">
        <v>707</v>
      </c>
      <c r="C845" s="28" t="s">
        <v>439</v>
      </c>
      <c r="D845" s="29">
        <v>0</v>
      </c>
      <c r="E845" s="29">
        <v>0</v>
      </c>
      <c r="F845" s="29">
        <v>0</v>
      </c>
      <c r="G845" s="29">
        <v>0</v>
      </c>
      <c r="H845" s="29">
        <v>0</v>
      </c>
      <c r="I845" s="29">
        <v>0</v>
      </c>
      <c r="J845" s="29">
        <v>0</v>
      </c>
      <c r="K845" s="29">
        <v>0</v>
      </c>
      <c r="L845" s="29">
        <v>0</v>
      </c>
      <c r="M845" s="29">
        <v>0</v>
      </c>
      <c r="N845" s="29">
        <v>0</v>
      </c>
      <c r="O845" s="29">
        <v>0</v>
      </c>
      <c r="P845" s="112">
        <v>0</v>
      </c>
    </row>
    <row r="846" spans="1:16" s="2" customFormat="1">
      <c r="A846" s="22">
        <v>317075</v>
      </c>
      <c r="B846" s="23">
        <v>860</v>
      </c>
      <c r="C846" s="24" t="s">
        <v>887</v>
      </c>
      <c r="D846" s="25">
        <v>0</v>
      </c>
      <c r="E846" s="25">
        <v>0</v>
      </c>
      <c r="F846" s="25">
        <v>0</v>
      </c>
      <c r="G846" s="25">
        <v>0</v>
      </c>
      <c r="H846" s="25">
        <v>0</v>
      </c>
      <c r="I846" s="25">
        <v>0</v>
      </c>
      <c r="J846" s="25">
        <v>0</v>
      </c>
      <c r="K846" s="25">
        <v>0</v>
      </c>
      <c r="L846" s="25">
        <v>0</v>
      </c>
      <c r="M846" s="25">
        <v>0</v>
      </c>
      <c r="N846" s="25">
        <v>0</v>
      </c>
      <c r="O846" s="25">
        <v>0</v>
      </c>
      <c r="P846" s="111">
        <v>0</v>
      </c>
    </row>
    <row r="847" spans="1:16" s="2" customFormat="1">
      <c r="A847" s="26">
        <v>317080</v>
      </c>
      <c r="B847" s="27">
        <v>708</v>
      </c>
      <c r="C847" s="28" t="s">
        <v>888</v>
      </c>
      <c r="D847" s="29">
        <v>3725.84</v>
      </c>
      <c r="E847" s="29">
        <v>2604.2007616384899</v>
      </c>
      <c r="F847" s="29">
        <v>3017.37</v>
      </c>
      <c r="G847" s="29">
        <v>3462.87</v>
      </c>
      <c r="H847" s="29">
        <v>3796.1</v>
      </c>
      <c r="I847" s="29">
        <v>3305.05</v>
      </c>
      <c r="J847" s="29">
        <v>3244.87</v>
      </c>
      <c r="K847" s="29">
        <v>4140.47</v>
      </c>
      <c r="L847" s="29">
        <v>3509.03</v>
      </c>
      <c r="M847" s="29">
        <v>4069.86</v>
      </c>
      <c r="N847" s="29">
        <v>3339.24</v>
      </c>
      <c r="O847" s="29">
        <v>3952.31</v>
      </c>
      <c r="P847" s="112">
        <v>42167.210761638482</v>
      </c>
    </row>
    <row r="848" spans="1:16" s="2" customFormat="1">
      <c r="A848" s="22">
        <v>317090</v>
      </c>
      <c r="B848" s="23">
        <v>709</v>
      </c>
      <c r="C848" s="24" t="s">
        <v>889</v>
      </c>
      <c r="D848" s="25">
        <v>45782.48</v>
      </c>
      <c r="E848" s="25">
        <v>32004.923212500798</v>
      </c>
      <c r="F848" s="25">
        <v>37073.360000000001</v>
      </c>
      <c r="G848" s="25">
        <v>42546.99</v>
      </c>
      <c r="H848" s="25">
        <v>46641.31</v>
      </c>
      <c r="I848" s="25">
        <v>40607.949999999997</v>
      </c>
      <c r="J848" s="25">
        <v>39868.519999999997</v>
      </c>
      <c r="K848" s="25">
        <v>50872.39</v>
      </c>
      <c r="L848" s="25">
        <v>43114.15</v>
      </c>
      <c r="M848" s="25">
        <v>50016.14</v>
      </c>
      <c r="N848" s="25">
        <v>41038.71</v>
      </c>
      <c r="O848" s="25">
        <v>48573.2</v>
      </c>
      <c r="P848" s="111">
        <v>518140.12321250088</v>
      </c>
    </row>
    <row r="849" spans="1:16" s="2" customFormat="1">
      <c r="A849" s="26">
        <v>317100</v>
      </c>
      <c r="B849" s="27">
        <v>710</v>
      </c>
      <c r="C849" s="28" t="s">
        <v>440</v>
      </c>
      <c r="D849" s="29">
        <v>0</v>
      </c>
      <c r="E849" s="29">
        <v>0</v>
      </c>
      <c r="F849" s="29">
        <v>0</v>
      </c>
      <c r="G849" s="29">
        <v>0</v>
      </c>
      <c r="H849" s="29">
        <v>0</v>
      </c>
      <c r="I849" s="29">
        <v>0</v>
      </c>
      <c r="J849" s="29">
        <v>0</v>
      </c>
      <c r="K849" s="29">
        <v>0</v>
      </c>
      <c r="L849" s="29">
        <v>0</v>
      </c>
      <c r="M849" s="29">
        <v>0</v>
      </c>
      <c r="N849" s="29">
        <v>0</v>
      </c>
      <c r="O849" s="29">
        <v>0</v>
      </c>
      <c r="P849" s="112">
        <v>0</v>
      </c>
    </row>
    <row r="850" spans="1:16" s="2" customFormat="1">
      <c r="A850" s="22">
        <v>317103</v>
      </c>
      <c r="B850" s="23">
        <v>861</v>
      </c>
      <c r="C850" s="24" t="s">
        <v>890</v>
      </c>
      <c r="D850" s="25">
        <v>45935.519999999997</v>
      </c>
      <c r="E850" s="25">
        <v>32099.756013943301</v>
      </c>
      <c r="F850" s="25">
        <v>37200.03</v>
      </c>
      <c r="G850" s="25">
        <v>42692.37</v>
      </c>
      <c r="H850" s="25">
        <v>46800.68</v>
      </c>
      <c r="I850" s="25">
        <v>40746.699999999997</v>
      </c>
      <c r="J850" s="25">
        <v>40002.14</v>
      </c>
      <c r="K850" s="25">
        <v>51042.400000000001</v>
      </c>
      <c r="L850" s="25">
        <v>43258.22</v>
      </c>
      <c r="M850" s="25">
        <v>50183.28</v>
      </c>
      <c r="N850" s="25">
        <v>41175.86</v>
      </c>
      <c r="O850" s="25">
        <v>48735.519999999997</v>
      </c>
      <c r="P850" s="111">
        <v>519872.47601394332</v>
      </c>
    </row>
    <row r="851" spans="1:16" s="2" customFormat="1">
      <c r="A851" s="26">
        <v>317107</v>
      </c>
      <c r="B851" s="27">
        <v>862</v>
      </c>
      <c r="C851" s="28" t="s">
        <v>441</v>
      </c>
      <c r="D851" s="29">
        <v>10876.64</v>
      </c>
      <c r="E851" s="29">
        <v>7636.3059789980198</v>
      </c>
      <c r="F851" s="29">
        <v>8808.4699999999993</v>
      </c>
      <c r="G851" s="29">
        <v>10108.98</v>
      </c>
      <c r="H851" s="29">
        <v>11081.77</v>
      </c>
      <c r="I851" s="29">
        <v>9648.27</v>
      </c>
      <c r="J851" s="29">
        <v>9472.58</v>
      </c>
      <c r="K851" s="29">
        <v>12087.06</v>
      </c>
      <c r="L851" s="29">
        <v>10243.73</v>
      </c>
      <c r="M851" s="29">
        <v>11872.05</v>
      </c>
      <c r="N851" s="29">
        <v>9739.75</v>
      </c>
      <c r="O851" s="29">
        <v>11527.91</v>
      </c>
      <c r="P851" s="112">
        <v>123103.51597899802</v>
      </c>
    </row>
    <row r="852" spans="1:16" s="2" customFormat="1">
      <c r="A852" s="22">
        <v>317110</v>
      </c>
      <c r="B852" s="23">
        <v>711</v>
      </c>
      <c r="C852" s="24" t="s">
        <v>891</v>
      </c>
      <c r="D852" s="25">
        <v>0</v>
      </c>
      <c r="E852" s="25">
        <v>0</v>
      </c>
      <c r="F852" s="25">
        <v>0</v>
      </c>
      <c r="G852" s="25">
        <v>0</v>
      </c>
      <c r="H852" s="25">
        <v>0</v>
      </c>
      <c r="I852" s="25">
        <v>0</v>
      </c>
      <c r="J852" s="25">
        <v>0</v>
      </c>
      <c r="K852" s="25">
        <v>0</v>
      </c>
      <c r="L852" s="25">
        <v>0</v>
      </c>
      <c r="M852" s="25">
        <v>0</v>
      </c>
      <c r="N852" s="25">
        <v>0</v>
      </c>
      <c r="O852" s="25">
        <v>0</v>
      </c>
      <c r="P852" s="111">
        <v>0</v>
      </c>
    </row>
    <row r="853" spans="1:16" s="2" customFormat="1">
      <c r="A853" s="26">
        <v>317115</v>
      </c>
      <c r="B853" s="27">
        <v>863</v>
      </c>
      <c r="C853" s="28" t="s">
        <v>442</v>
      </c>
      <c r="D853" s="29">
        <v>0</v>
      </c>
      <c r="E853" s="29">
        <v>0</v>
      </c>
      <c r="F853" s="29">
        <v>0</v>
      </c>
      <c r="G853" s="29">
        <v>0</v>
      </c>
      <c r="H853" s="29">
        <v>0</v>
      </c>
      <c r="I853" s="29">
        <v>0</v>
      </c>
      <c r="J853" s="29">
        <v>0</v>
      </c>
      <c r="K853" s="29">
        <v>0</v>
      </c>
      <c r="L853" s="29">
        <v>0</v>
      </c>
      <c r="M853" s="29">
        <v>0</v>
      </c>
      <c r="N853" s="29">
        <v>0</v>
      </c>
      <c r="O853" s="29">
        <v>0</v>
      </c>
      <c r="P853" s="112">
        <v>0</v>
      </c>
    </row>
    <row r="854" spans="1:16" s="2" customFormat="1">
      <c r="A854" s="22">
        <v>317120</v>
      </c>
      <c r="B854" s="23">
        <v>712</v>
      </c>
      <c r="C854" s="24" t="s">
        <v>443</v>
      </c>
      <c r="D854" s="25">
        <v>0</v>
      </c>
      <c r="E854" s="25">
        <v>0</v>
      </c>
      <c r="F854" s="25">
        <v>0</v>
      </c>
      <c r="G854" s="25">
        <v>0</v>
      </c>
      <c r="H854" s="25">
        <v>0</v>
      </c>
      <c r="I854" s="25">
        <v>0</v>
      </c>
      <c r="J854" s="25">
        <v>0</v>
      </c>
      <c r="K854" s="25">
        <v>0</v>
      </c>
      <c r="L854" s="25">
        <v>0</v>
      </c>
      <c r="M854" s="25">
        <v>0</v>
      </c>
      <c r="N854" s="25">
        <v>0</v>
      </c>
      <c r="O854" s="25">
        <v>0</v>
      </c>
      <c r="P854" s="111">
        <v>0</v>
      </c>
    </row>
    <row r="855" spans="1:16" s="2" customFormat="1">
      <c r="A855" s="26">
        <v>317130</v>
      </c>
      <c r="B855" s="27">
        <v>713</v>
      </c>
      <c r="C855" s="28" t="s">
        <v>892</v>
      </c>
      <c r="D855" s="29">
        <v>0</v>
      </c>
      <c r="E855" s="29">
        <v>0</v>
      </c>
      <c r="F855" s="29">
        <v>0</v>
      </c>
      <c r="G855" s="29">
        <v>0</v>
      </c>
      <c r="H855" s="29">
        <v>0</v>
      </c>
      <c r="I855" s="29">
        <v>0</v>
      </c>
      <c r="J855" s="29">
        <v>0</v>
      </c>
      <c r="K855" s="29">
        <v>0</v>
      </c>
      <c r="L855" s="29">
        <v>0</v>
      </c>
      <c r="M855" s="29">
        <v>0</v>
      </c>
      <c r="N855" s="29">
        <v>0</v>
      </c>
      <c r="O855" s="29">
        <v>0</v>
      </c>
      <c r="P855" s="112">
        <v>0</v>
      </c>
    </row>
    <row r="856" spans="1:16" s="2" customFormat="1">
      <c r="A856" s="22">
        <v>317140</v>
      </c>
      <c r="B856" s="23">
        <v>714</v>
      </c>
      <c r="C856" s="24" t="s">
        <v>444</v>
      </c>
      <c r="D856" s="25">
        <v>0</v>
      </c>
      <c r="E856" s="25">
        <v>0</v>
      </c>
      <c r="F856" s="25">
        <v>0</v>
      </c>
      <c r="G856" s="25">
        <v>0</v>
      </c>
      <c r="H856" s="25">
        <v>0</v>
      </c>
      <c r="I856" s="25">
        <v>0</v>
      </c>
      <c r="J856" s="25">
        <v>0</v>
      </c>
      <c r="K856" s="25">
        <v>0</v>
      </c>
      <c r="L856" s="25">
        <v>0</v>
      </c>
      <c r="M856" s="25">
        <v>0</v>
      </c>
      <c r="N856" s="25">
        <v>0</v>
      </c>
      <c r="O856" s="25">
        <v>0</v>
      </c>
      <c r="P856" s="111">
        <v>0</v>
      </c>
    </row>
    <row r="857" spans="1:16" s="2" customFormat="1">
      <c r="A857" s="26">
        <v>317150</v>
      </c>
      <c r="B857" s="27">
        <v>715</v>
      </c>
      <c r="C857" s="28" t="s">
        <v>445</v>
      </c>
      <c r="D857" s="29">
        <v>0</v>
      </c>
      <c r="E857" s="29">
        <v>0</v>
      </c>
      <c r="F857" s="29">
        <v>0</v>
      </c>
      <c r="G857" s="29">
        <v>0</v>
      </c>
      <c r="H857" s="29">
        <v>0</v>
      </c>
      <c r="I857" s="29">
        <v>0</v>
      </c>
      <c r="J857" s="29">
        <v>0</v>
      </c>
      <c r="K857" s="29">
        <v>0</v>
      </c>
      <c r="L857" s="29">
        <v>0</v>
      </c>
      <c r="M857" s="29">
        <v>0</v>
      </c>
      <c r="N857" s="29">
        <v>0</v>
      </c>
      <c r="O857" s="29">
        <v>0</v>
      </c>
      <c r="P857" s="112">
        <v>0</v>
      </c>
    </row>
    <row r="858" spans="1:16" s="2" customFormat="1">
      <c r="A858" s="22">
        <v>317160</v>
      </c>
      <c r="B858" s="23">
        <v>716</v>
      </c>
      <c r="C858" s="24" t="s">
        <v>458</v>
      </c>
      <c r="D858" s="25">
        <v>26357.96</v>
      </c>
      <c r="E858" s="25">
        <v>18437.238741338198</v>
      </c>
      <c r="F858" s="25">
        <v>21346.03</v>
      </c>
      <c r="G858" s="25">
        <v>24497.64</v>
      </c>
      <c r="H858" s="25">
        <v>26855.06</v>
      </c>
      <c r="I858" s="25">
        <v>23381.17</v>
      </c>
      <c r="J858" s="25">
        <v>22955.43</v>
      </c>
      <c r="K858" s="25">
        <v>29291.22</v>
      </c>
      <c r="L858" s="25">
        <v>24824.19</v>
      </c>
      <c r="M858" s="25">
        <v>28798.21</v>
      </c>
      <c r="N858" s="25">
        <v>23629.200000000001</v>
      </c>
      <c r="O858" s="25">
        <v>27967.39</v>
      </c>
      <c r="P858" s="111">
        <v>298340.73874133819</v>
      </c>
    </row>
    <row r="859" spans="1:16" s="2" customFormat="1">
      <c r="A859" s="26">
        <v>317170</v>
      </c>
      <c r="B859" s="27">
        <v>717</v>
      </c>
      <c r="C859" s="28" t="s">
        <v>893</v>
      </c>
      <c r="D859" s="29">
        <v>0</v>
      </c>
      <c r="E859" s="29">
        <v>0</v>
      </c>
      <c r="F859" s="29">
        <v>0</v>
      </c>
      <c r="G859" s="29">
        <v>0</v>
      </c>
      <c r="H859" s="29">
        <v>0</v>
      </c>
      <c r="I859" s="29">
        <v>0</v>
      </c>
      <c r="J859" s="29">
        <v>0</v>
      </c>
      <c r="K859" s="29">
        <v>0</v>
      </c>
      <c r="L859" s="29">
        <v>0</v>
      </c>
      <c r="M859" s="29">
        <v>0</v>
      </c>
      <c r="N859" s="29">
        <v>0</v>
      </c>
      <c r="O859" s="29">
        <v>0</v>
      </c>
      <c r="P859" s="112">
        <v>0</v>
      </c>
    </row>
    <row r="860" spans="1:16" s="2" customFormat="1">
      <c r="A860" s="22">
        <v>317180</v>
      </c>
      <c r="B860" s="23">
        <v>718</v>
      </c>
      <c r="C860" s="24" t="s">
        <v>894</v>
      </c>
      <c r="D860" s="25">
        <v>0</v>
      </c>
      <c r="E860" s="25">
        <v>0</v>
      </c>
      <c r="F860" s="25">
        <v>0</v>
      </c>
      <c r="G860" s="25">
        <v>0</v>
      </c>
      <c r="H860" s="25">
        <v>0</v>
      </c>
      <c r="I860" s="25">
        <v>0</v>
      </c>
      <c r="J860" s="25">
        <v>0</v>
      </c>
      <c r="K860" s="25">
        <v>0</v>
      </c>
      <c r="L860" s="25">
        <v>0</v>
      </c>
      <c r="M860" s="25">
        <v>0</v>
      </c>
      <c r="N860" s="25">
        <v>0</v>
      </c>
      <c r="O860" s="25">
        <v>0</v>
      </c>
      <c r="P860" s="111">
        <v>0</v>
      </c>
    </row>
    <row r="861" spans="1:16" s="2" customFormat="1">
      <c r="A861" s="26">
        <v>317190</v>
      </c>
      <c r="B861" s="27">
        <v>719</v>
      </c>
      <c r="C861" s="28" t="s">
        <v>895</v>
      </c>
      <c r="D861" s="29">
        <v>0</v>
      </c>
      <c r="E861" s="29">
        <v>0</v>
      </c>
      <c r="F861" s="29">
        <v>0</v>
      </c>
      <c r="G861" s="29">
        <v>0</v>
      </c>
      <c r="H861" s="29">
        <v>0</v>
      </c>
      <c r="I861" s="29">
        <v>0</v>
      </c>
      <c r="J861" s="29">
        <v>0</v>
      </c>
      <c r="K861" s="29">
        <v>0</v>
      </c>
      <c r="L861" s="29">
        <v>0</v>
      </c>
      <c r="M861" s="29">
        <v>0</v>
      </c>
      <c r="N861" s="29">
        <v>0</v>
      </c>
      <c r="O861" s="29">
        <v>0</v>
      </c>
      <c r="P861" s="112">
        <v>0</v>
      </c>
    </row>
    <row r="862" spans="1:16" s="2" customFormat="1">
      <c r="A862" s="22">
        <v>317200</v>
      </c>
      <c r="B862" s="23">
        <v>720</v>
      </c>
      <c r="C862" s="24" t="s">
        <v>520</v>
      </c>
      <c r="D862" s="25">
        <v>0</v>
      </c>
      <c r="E862" s="25">
        <v>0</v>
      </c>
      <c r="F862" s="25">
        <v>0</v>
      </c>
      <c r="G862" s="25">
        <v>0</v>
      </c>
      <c r="H862" s="25">
        <v>0</v>
      </c>
      <c r="I862" s="25">
        <v>0</v>
      </c>
      <c r="J862" s="25">
        <v>0</v>
      </c>
      <c r="K862" s="25">
        <v>0</v>
      </c>
      <c r="L862" s="25">
        <v>0</v>
      </c>
      <c r="M862" s="25">
        <v>0</v>
      </c>
      <c r="N862" s="25">
        <v>0</v>
      </c>
      <c r="O862" s="25">
        <v>0</v>
      </c>
      <c r="P862" s="111">
        <v>0</v>
      </c>
    </row>
    <row r="863" spans="1:16" s="2" customFormat="1">
      <c r="A863" s="26">
        <v>317210</v>
      </c>
      <c r="B863" s="27">
        <v>721</v>
      </c>
      <c r="C863" s="28" t="s">
        <v>446</v>
      </c>
      <c r="D863" s="29">
        <v>0</v>
      </c>
      <c r="E863" s="29">
        <v>0</v>
      </c>
      <c r="F863" s="29">
        <v>0</v>
      </c>
      <c r="G863" s="29">
        <v>0</v>
      </c>
      <c r="H863" s="29">
        <v>0</v>
      </c>
      <c r="I863" s="29">
        <v>0</v>
      </c>
      <c r="J863" s="29">
        <v>0</v>
      </c>
      <c r="K863" s="29">
        <v>0</v>
      </c>
      <c r="L863" s="29">
        <v>0</v>
      </c>
      <c r="M863" s="29">
        <v>0</v>
      </c>
      <c r="N863" s="29">
        <v>0</v>
      </c>
      <c r="O863" s="29">
        <v>0</v>
      </c>
      <c r="P863" s="112">
        <v>0</v>
      </c>
    </row>
    <row r="864" spans="1:16" s="2" customFormat="1">
      <c r="A864" s="22">
        <v>317220</v>
      </c>
      <c r="B864" s="23">
        <v>722</v>
      </c>
      <c r="C864" s="24" t="s">
        <v>447</v>
      </c>
      <c r="D864" s="25">
        <v>0</v>
      </c>
      <c r="E864" s="25">
        <v>0</v>
      </c>
      <c r="F864" s="25">
        <v>0</v>
      </c>
      <c r="G864" s="25">
        <v>0</v>
      </c>
      <c r="H864" s="25">
        <v>0</v>
      </c>
      <c r="I864" s="25">
        <v>0</v>
      </c>
      <c r="J864" s="25">
        <v>0</v>
      </c>
      <c r="K864" s="25">
        <v>0</v>
      </c>
      <c r="L864" s="25">
        <v>0</v>
      </c>
      <c r="M864" s="25">
        <v>0</v>
      </c>
      <c r="N864" s="25">
        <v>0</v>
      </c>
      <c r="O864" s="25">
        <v>0</v>
      </c>
      <c r="P864" s="111">
        <v>0</v>
      </c>
    </row>
    <row r="865" spans="1:16" s="2" customFormat="1" hidden="1">
      <c r="A865" s="30"/>
      <c r="B865" s="30"/>
      <c r="C865" s="30"/>
      <c r="D865" s="113"/>
      <c r="E865" s="29" t="e">
        <v>#N/A</v>
      </c>
      <c r="F865" s="29" t="e">
        <v>#N/A</v>
      </c>
      <c r="G865" s="29" t="e">
        <v>#N/A</v>
      </c>
      <c r="H865" s="29" t="e">
        <v>#N/A</v>
      </c>
      <c r="I865" s="29" t="e">
        <v>#N/A</v>
      </c>
      <c r="J865" s="29" t="e">
        <v>#N/A</v>
      </c>
      <c r="K865" s="29" t="e">
        <v>#N/A</v>
      </c>
      <c r="L865" s="29" t="e">
        <v>#N/A</v>
      </c>
      <c r="M865" s="29" t="e">
        <v>#N/A</v>
      </c>
      <c r="N865" s="29" t="e">
        <v>#N/A</v>
      </c>
      <c r="O865" s="29" t="e">
        <v>#N/A</v>
      </c>
      <c r="P865" s="112"/>
    </row>
    <row r="866" spans="1:16">
      <c r="A866" s="114" t="s">
        <v>1</v>
      </c>
      <c r="B866" s="115"/>
      <c r="C866" s="115"/>
      <c r="D866" s="116">
        <v>1287373.5499999998</v>
      </c>
      <c r="E866" s="116">
        <v>900590.8586718943</v>
      </c>
      <c r="F866" s="116">
        <v>1042449.4300000003</v>
      </c>
      <c r="G866" s="116">
        <v>1196263.1500000004</v>
      </c>
      <c r="H866" s="116">
        <v>1311357.4100000004</v>
      </c>
      <c r="I866" s="116">
        <v>1141724.5499999998</v>
      </c>
      <c r="J866" s="116">
        <v>1120715.06</v>
      </c>
      <c r="K866" s="116">
        <v>1429995.6400000001</v>
      </c>
      <c r="L866" s="116">
        <v>1211915.48</v>
      </c>
      <c r="M866" s="116">
        <v>1405484.7899999998</v>
      </c>
      <c r="N866" s="116">
        <v>1153160.6499999997</v>
      </c>
      <c r="O866" s="116">
        <v>1364874.5599999996</v>
      </c>
      <c r="P866" s="117">
        <v>14565905.128671896</v>
      </c>
    </row>
    <row r="867" spans="1:16">
      <c r="C867" s="3"/>
    </row>
    <row r="868" spans="1:16" ht="15.75">
      <c r="A868" s="8" t="s">
        <v>896</v>
      </c>
      <c r="B868" s="9" t="s">
        <v>900</v>
      </c>
    </row>
    <row r="869" spans="1:16" ht="15.75" customHeight="1">
      <c r="A869" s="8" t="s">
        <v>897</v>
      </c>
      <c r="B869" s="139" t="s">
        <v>901</v>
      </c>
      <c r="C869" s="139"/>
      <c r="D869" s="139"/>
      <c r="E869" s="139"/>
      <c r="F869" s="139"/>
      <c r="G869" s="139"/>
      <c r="H869" s="139"/>
      <c r="I869" s="139"/>
      <c r="J869" s="139"/>
      <c r="K869" s="139"/>
      <c r="L869" s="139"/>
      <c r="M869" s="139"/>
      <c r="N869" s="139"/>
      <c r="O869" s="139"/>
      <c r="P869" s="139"/>
    </row>
    <row r="870" spans="1:16" ht="15" customHeight="1">
      <c r="B870" s="139"/>
      <c r="C870" s="139"/>
      <c r="D870" s="139"/>
      <c r="E870" s="139"/>
      <c r="F870" s="139"/>
      <c r="G870" s="139"/>
      <c r="H870" s="139"/>
      <c r="I870" s="139"/>
      <c r="J870" s="139"/>
      <c r="K870" s="139"/>
      <c r="L870" s="139"/>
      <c r="M870" s="139"/>
      <c r="N870" s="139"/>
      <c r="O870" s="139"/>
      <c r="P870" s="139"/>
    </row>
  </sheetData>
  <mergeCells count="8">
    <mergeCell ref="A10:I10"/>
    <mergeCell ref="B869:P870"/>
    <mergeCell ref="I3:I4"/>
    <mergeCell ref="J3:K4"/>
    <mergeCell ref="L3:L4"/>
    <mergeCell ref="M3:M4"/>
    <mergeCell ref="A8:I8"/>
    <mergeCell ref="A9:N9"/>
  </mergeCells>
  <printOptions horizontalCentered="1"/>
  <pageMargins left="0.39370078740157483" right="0.39370078740157483" top="0.39370078740157483" bottom="0.39370078740157483"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0"/>
  <sheetViews>
    <sheetView zoomScale="95" zoomScaleNormal="95" zoomScaleSheetLayoutView="85" zoomScalePageLayoutView="85" workbookViewId="0">
      <pane xSplit="3" ySplit="11" topLeftCell="D12" activePane="bottomRight" state="frozen"/>
      <selection pane="topRight" activeCell="D1" sqref="D1"/>
      <selection pane="bottomLeft" activeCell="A12" sqref="A12"/>
      <selection pane="bottomRight" activeCell="A11" sqref="A11"/>
    </sheetView>
  </sheetViews>
  <sheetFormatPr defaultRowHeight="1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0.140625" style="1" customWidth="1"/>
    <col min="18" max="18" width="29.7109375" style="1" hidden="1" customWidth="1"/>
    <col min="19" max="19" width="0" style="1" hidden="1" customWidth="1"/>
    <col min="20" max="16384" width="9.140625" style="1"/>
  </cols>
  <sheetData>
    <row r="1" spans="1:19" ht="2.25" customHeight="1"/>
    <row r="2" spans="1:19">
      <c r="A2" s="12"/>
      <c r="B2" s="12"/>
      <c r="C2" s="12"/>
      <c r="D2" s="12"/>
      <c r="E2" s="12"/>
      <c r="F2" s="12"/>
      <c r="G2" s="12"/>
      <c r="H2" s="12"/>
      <c r="I2" s="12"/>
      <c r="J2" s="13"/>
      <c r="K2" s="13"/>
      <c r="L2" s="12"/>
      <c r="M2" s="13"/>
      <c r="N2" s="12"/>
      <c r="O2" s="12"/>
      <c r="P2" s="12"/>
    </row>
    <row r="3" spans="1:19" ht="15" customHeight="1">
      <c r="A3" s="12"/>
      <c r="B3" s="12"/>
      <c r="C3" s="12"/>
      <c r="D3" s="12"/>
      <c r="E3" s="12"/>
      <c r="F3" s="12"/>
      <c r="G3" s="12"/>
      <c r="H3" s="12"/>
      <c r="I3" s="143"/>
      <c r="J3" s="152" t="s">
        <v>903</v>
      </c>
      <c r="K3" s="153"/>
      <c r="L3" s="142"/>
      <c r="M3" s="156" t="str">
        <f>'Meio Ambiente'!M3:M4</f>
        <v>Dezembro</v>
      </c>
      <c r="N3" s="12"/>
      <c r="O3" s="12"/>
      <c r="P3" s="12"/>
    </row>
    <row r="4" spans="1:19" ht="15" customHeight="1">
      <c r="A4" s="12"/>
      <c r="B4" s="12"/>
      <c r="C4" s="12"/>
      <c r="D4" s="12"/>
      <c r="E4" s="12"/>
      <c r="F4" s="12"/>
      <c r="G4" s="12"/>
      <c r="H4" s="12"/>
      <c r="I4" s="143"/>
      <c r="J4" s="154"/>
      <c r="K4" s="155"/>
      <c r="L4" s="142"/>
      <c r="M4" s="156"/>
      <c r="N4" s="12"/>
      <c r="O4" s="12"/>
      <c r="P4" s="12"/>
    </row>
    <row r="5" spans="1:19" ht="15.75" thickBot="1">
      <c r="A5" s="14"/>
      <c r="B5" s="14"/>
      <c r="C5" s="14"/>
      <c r="D5" s="14"/>
      <c r="E5" s="14"/>
      <c r="F5" s="14"/>
      <c r="G5" s="14"/>
      <c r="H5" s="14"/>
      <c r="I5" s="14"/>
      <c r="J5" s="15"/>
      <c r="K5" s="15"/>
      <c r="L5" s="16"/>
      <c r="M5" s="15"/>
      <c r="N5" s="14"/>
      <c r="O5" s="14"/>
      <c r="P5" s="14"/>
    </row>
    <row r="6" spans="1:19" ht="15" customHeight="1">
      <c r="A6" s="1" t="s">
        <v>899</v>
      </c>
      <c r="D6" s="11"/>
      <c r="E6" s="11"/>
    </row>
    <row r="7" spans="1:19" ht="15" hidden="1" customHeight="1"/>
    <row r="8" spans="1:19" ht="18">
      <c r="A8" s="157"/>
      <c r="B8" s="157"/>
      <c r="C8" s="157"/>
      <c r="D8" s="157"/>
      <c r="E8" s="157"/>
      <c r="F8" s="157"/>
      <c r="G8" s="157"/>
      <c r="H8" s="157"/>
      <c r="I8" s="157"/>
      <c r="J8" s="18"/>
      <c r="K8" s="18"/>
      <c r="L8" s="18"/>
      <c r="M8" s="18"/>
      <c r="N8" s="18"/>
      <c r="O8" s="18"/>
      <c r="P8" s="18"/>
    </row>
    <row r="9" spans="1:19" ht="18.75" customHeight="1">
      <c r="A9" s="159" t="str">
        <f>"Estimativa de valor repassado pelo critério "&amp;J3&amp;" até "&amp;M3&amp;" de 2023"</f>
        <v>Estimativa de valor repassado pelo critério Saneamento até Dezembro de 2023</v>
      </c>
      <c r="B9" s="159"/>
      <c r="C9" s="159"/>
      <c r="D9" s="159"/>
      <c r="E9" s="159"/>
      <c r="F9" s="159"/>
      <c r="G9" s="159"/>
      <c r="H9" s="159"/>
      <c r="I9" s="159"/>
      <c r="J9" s="159"/>
      <c r="K9" s="159"/>
      <c r="L9" s="159"/>
      <c r="M9" s="159"/>
      <c r="N9" s="159"/>
      <c r="O9" s="19"/>
      <c r="P9" s="19"/>
    </row>
    <row r="10" spans="1:19" ht="18.75" customHeight="1">
      <c r="A10" s="151"/>
      <c r="B10" s="151"/>
      <c r="C10" s="151"/>
      <c r="D10" s="151"/>
      <c r="E10" s="151"/>
      <c r="F10" s="151"/>
      <c r="G10" s="151"/>
      <c r="H10" s="151"/>
      <c r="I10" s="151"/>
      <c r="J10" s="20"/>
      <c r="K10" s="20"/>
      <c r="L10" s="20"/>
      <c r="M10" s="20"/>
      <c r="N10" s="20"/>
      <c r="O10" s="20"/>
      <c r="P10" s="20"/>
    </row>
    <row r="11" spans="1:19" s="10" customFormat="1">
      <c r="A11" s="34" t="s">
        <v>14</v>
      </c>
      <c r="B11" s="34" t="s">
        <v>42</v>
      </c>
      <c r="C11" s="34" t="s">
        <v>2</v>
      </c>
      <c r="D11" s="34" t="s">
        <v>0</v>
      </c>
      <c r="E11" s="34" t="s">
        <v>3</v>
      </c>
      <c r="F11" s="35" t="s">
        <v>4</v>
      </c>
      <c r="G11" s="35" t="s">
        <v>5</v>
      </c>
      <c r="H11" s="35" t="s">
        <v>6</v>
      </c>
      <c r="I11" s="35" t="s">
        <v>7</v>
      </c>
      <c r="J11" s="35" t="s">
        <v>8</v>
      </c>
      <c r="K11" s="35" t="s">
        <v>9</v>
      </c>
      <c r="L11" s="35" t="s">
        <v>10</v>
      </c>
      <c r="M11" s="35" t="s">
        <v>11</v>
      </c>
      <c r="N11" s="35" t="s">
        <v>12</v>
      </c>
      <c r="O11" s="35" t="s">
        <v>13</v>
      </c>
      <c r="P11" s="118" t="s">
        <v>1</v>
      </c>
      <c r="R11" s="6" t="s">
        <v>40</v>
      </c>
      <c r="S11" s="6" t="s">
        <v>41</v>
      </c>
    </row>
    <row r="12" spans="1:19" s="2" customFormat="1">
      <c r="A12" s="42">
        <v>310010</v>
      </c>
      <c r="B12" s="43">
        <v>1</v>
      </c>
      <c r="C12" s="44" t="s">
        <v>521</v>
      </c>
      <c r="D12" s="45">
        <v>0</v>
      </c>
      <c r="E12" s="45">
        <v>0</v>
      </c>
      <c r="F12" s="45">
        <v>0</v>
      </c>
      <c r="G12" s="45">
        <v>8380.44</v>
      </c>
      <c r="H12" s="45">
        <v>11155.82</v>
      </c>
      <c r="I12" s="45">
        <v>9712.74</v>
      </c>
      <c r="J12" s="45">
        <v>10874.74</v>
      </c>
      <c r="K12" s="45">
        <v>14128.83</v>
      </c>
      <c r="L12" s="45">
        <v>11974.12</v>
      </c>
      <c r="M12" s="45">
        <v>17159.47</v>
      </c>
      <c r="N12" s="45">
        <v>14471.02</v>
      </c>
      <c r="O12" s="45">
        <v>17127.82</v>
      </c>
      <c r="P12" s="119">
        <v>114985</v>
      </c>
      <c r="R12" s="5" t="s">
        <v>19</v>
      </c>
      <c r="S12" s="5">
        <v>1</v>
      </c>
    </row>
    <row r="13" spans="1:19" s="2" customFormat="1">
      <c r="A13" s="46">
        <v>310020</v>
      </c>
      <c r="B13" s="47">
        <v>2</v>
      </c>
      <c r="C13" s="48" t="s">
        <v>557</v>
      </c>
      <c r="D13" s="49">
        <v>0</v>
      </c>
      <c r="E13" s="49">
        <v>0</v>
      </c>
      <c r="F13" s="49">
        <v>0</v>
      </c>
      <c r="G13" s="49">
        <v>0</v>
      </c>
      <c r="H13" s="49">
        <v>0</v>
      </c>
      <c r="I13" s="49">
        <v>0</v>
      </c>
      <c r="J13" s="49">
        <v>0</v>
      </c>
      <c r="K13" s="49">
        <v>0</v>
      </c>
      <c r="L13" s="49">
        <v>0</v>
      </c>
      <c r="M13" s="49">
        <v>0</v>
      </c>
      <c r="N13" s="49">
        <v>0</v>
      </c>
      <c r="O13" s="49">
        <v>0</v>
      </c>
      <c r="P13" s="120">
        <v>0</v>
      </c>
      <c r="R13" s="5" t="s">
        <v>29</v>
      </c>
      <c r="S13" s="5">
        <v>2</v>
      </c>
    </row>
    <row r="14" spans="1:19" s="2" customFormat="1">
      <c r="A14" s="42">
        <v>310030</v>
      </c>
      <c r="B14" s="43">
        <v>3</v>
      </c>
      <c r="C14" s="44" t="s">
        <v>43</v>
      </c>
      <c r="D14" s="45">
        <v>0</v>
      </c>
      <c r="E14" s="45">
        <v>0</v>
      </c>
      <c r="F14" s="45">
        <v>0</v>
      </c>
      <c r="G14" s="45">
        <v>0</v>
      </c>
      <c r="H14" s="45">
        <v>0</v>
      </c>
      <c r="I14" s="45">
        <v>0</v>
      </c>
      <c r="J14" s="45">
        <v>0</v>
      </c>
      <c r="K14" s="45">
        <v>0</v>
      </c>
      <c r="L14" s="45">
        <v>0</v>
      </c>
      <c r="M14" s="45">
        <v>0</v>
      </c>
      <c r="N14" s="45">
        <v>0</v>
      </c>
      <c r="O14" s="45">
        <v>0</v>
      </c>
      <c r="P14" s="119">
        <v>0</v>
      </c>
      <c r="R14" s="5" t="s">
        <v>30</v>
      </c>
      <c r="S14" s="5">
        <v>3</v>
      </c>
    </row>
    <row r="15" spans="1:19" s="2" customFormat="1">
      <c r="A15" s="46">
        <v>310040</v>
      </c>
      <c r="B15" s="47">
        <v>4</v>
      </c>
      <c r="C15" s="48" t="s">
        <v>44</v>
      </c>
      <c r="D15" s="49">
        <v>13145.98</v>
      </c>
      <c r="E15" s="49">
        <v>8292.9370054416195</v>
      </c>
      <c r="F15" s="49">
        <v>9646.57</v>
      </c>
      <c r="G15" s="49">
        <v>11172.41</v>
      </c>
      <c r="H15" s="49">
        <v>12271.4</v>
      </c>
      <c r="I15" s="49">
        <v>10684.01</v>
      </c>
      <c r="J15" s="49">
        <v>11962.21</v>
      </c>
      <c r="K15" s="49">
        <v>15541.71</v>
      </c>
      <c r="L15" s="49">
        <v>13171.53</v>
      </c>
      <c r="M15" s="49">
        <v>18875.419999999998</v>
      </c>
      <c r="N15" s="49">
        <v>15918.12</v>
      </c>
      <c r="O15" s="49">
        <v>18840.61</v>
      </c>
      <c r="P15" s="120">
        <v>159522.90700544161</v>
      </c>
      <c r="R15" s="5" t="s">
        <v>31</v>
      </c>
      <c r="S15" s="5">
        <v>4</v>
      </c>
    </row>
    <row r="16" spans="1:19" s="2" customFormat="1">
      <c r="A16" s="42">
        <v>310050</v>
      </c>
      <c r="B16" s="43">
        <v>5</v>
      </c>
      <c r="C16" s="44" t="s">
        <v>558</v>
      </c>
      <c r="D16" s="45">
        <v>11950.89</v>
      </c>
      <c r="E16" s="45">
        <v>7600.4456268964996</v>
      </c>
      <c r="F16" s="45">
        <v>8769.61</v>
      </c>
      <c r="G16" s="45">
        <v>10156.74</v>
      </c>
      <c r="H16" s="45">
        <v>11155.82</v>
      </c>
      <c r="I16" s="45">
        <v>9712.74</v>
      </c>
      <c r="J16" s="45">
        <v>10874.74</v>
      </c>
      <c r="K16" s="45">
        <v>14128.83</v>
      </c>
      <c r="L16" s="45">
        <v>11974.12</v>
      </c>
      <c r="M16" s="45">
        <v>17159.47</v>
      </c>
      <c r="N16" s="45">
        <v>14471.02</v>
      </c>
      <c r="O16" s="45">
        <v>17127.82</v>
      </c>
      <c r="P16" s="119">
        <v>145082.2456268965</v>
      </c>
      <c r="R16" s="5" t="s">
        <v>32</v>
      </c>
      <c r="S16" s="5">
        <v>5</v>
      </c>
    </row>
    <row r="17" spans="1:19" s="2" customFormat="1">
      <c r="A17" s="46">
        <v>310060</v>
      </c>
      <c r="B17" s="47">
        <v>6</v>
      </c>
      <c r="C17" s="48" t="s">
        <v>559</v>
      </c>
      <c r="D17" s="49">
        <v>0</v>
      </c>
      <c r="E17" s="49">
        <v>0</v>
      </c>
      <c r="F17" s="49">
        <v>0</v>
      </c>
      <c r="G17" s="49">
        <v>0</v>
      </c>
      <c r="H17" s="49">
        <v>0</v>
      </c>
      <c r="I17" s="49">
        <v>0</v>
      </c>
      <c r="J17" s="49">
        <v>0</v>
      </c>
      <c r="K17" s="49">
        <v>0</v>
      </c>
      <c r="L17" s="49">
        <v>0</v>
      </c>
      <c r="M17" s="49">
        <v>0</v>
      </c>
      <c r="N17" s="49">
        <v>0</v>
      </c>
      <c r="O17" s="49">
        <v>0</v>
      </c>
      <c r="P17" s="120">
        <v>0</v>
      </c>
      <c r="R17" s="5" t="s">
        <v>33</v>
      </c>
      <c r="S17" s="5">
        <v>6</v>
      </c>
    </row>
    <row r="18" spans="1:19" s="2" customFormat="1">
      <c r="A18" s="42">
        <v>310070</v>
      </c>
      <c r="B18" s="43">
        <v>7</v>
      </c>
      <c r="C18" s="44" t="s">
        <v>560</v>
      </c>
      <c r="D18" s="45">
        <v>19724.14</v>
      </c>
      <c r="E18" s="45">
        <v>15903.6177910569</v>
      </c>
      <c r="F18" s="45">
        <v>18416.189999999999</v>
      </c>
      <c r="G18" s="45">
        <v>21329.14</v>
      </c>
      <c r="H18" s="45">
        <v>23427.22</v>
      </c>
      <c r="I18" s="45">
        <v>20396.75</v>
      </c>
      <c r="J18" s="45">
        <v>2579.66</v>
      </c>
      <c r="K18" s="45">
        <v>0</v>
      </c>
      <c r="L18" s="45">
        <v>0</v>
      </c>
      <c r="M18" s="45">
        <v>0</v>
      </c>
      <c r="N18" s="45">
        <v>0</v>
      </c>
      <c r="O18" s="45">
        <v>0</v>
      </c>
      <c r="P18" s="119">
        <v>121776.7177910569</v>
      </c>
      <c r="R18" s="5" t="s">
        <v>34</v>
      </c>
      <c r="S18" s="5">
        <v>7</v>
      </c>
    </row>
    <row r="19" spans="1:19" s="2" customFormat="1">
      <c r="A19" s="46">
        <v>310080</v>
      </c>
      <c r="B19" s="47">
        <v>8</v>
      </c>
      <c r="C19" s="48" t="s">
        <v>45</v>
      </c>
      <c r="D19" s="49">
        <v>18784.900000000001</v>
      </c>
      <c r="E19" s="49">
        <v>15175.682835997501</v>
      </c>
      <c r="F19" s="49">
        <v>17539.23</v>
      </c>
      <c r="G19" s="49">
        <v>20313.47</v>
      </c>
      <c r="H19" s="49">
        <v>22311.64</v>
      </c>
      <c r="I19" s="49">
        <v>19425.48</v>
      </c>
      <c r="J19" s="49">
        <v>21749.47</v>
      </c>
      <c r="K19" s="49">
        <v>28257.65</v>
      </c>
      <c r="L19" s="49">
        <v>23948.240000000002</v>
      </c>
      <c r="M19" s="49">
        <v>3539.21</v>
      </c>
      <c r="N19" s="49">
        <v>0</v>
      </c>
      <c r="O19" s="49">
        <v>0</v>
      </c>
      <c r="P19" s="120">
        <v>191044.97283599747</v>
      </c>
      <c r="R19" s="5" t="s">
        <v>35</v>
      </c>
      <c r="S19" s="5">
        <v>8</v>
      </c>
    </row>
    <row r="20" spans="1:19" s="2" customFormat="1">
      <c r="A20" s="42">
        <v>310090</v>
      </c>
      <c r="B20" s="43">
        <v>9</v>
      </c>
      <c r="C20" s="44" t="s">
        <v>561</v>
      </c>
      <c r="D20" s="45">
        <v>0</v>
      </c>
      <c r="E20" s="45">
        <v>0</v>
      </c>
      <c r="F20" s="45">
        <v>0</v>
      </c>
      <c r="G20" s="45">
        <v>0</v>
      </c>
      <c r="H20" s="45">
        <v>0</v>
      </c>
      <c r="I20" s="45">
        <v>0</v>
      </c>
      <c r="J20" s="45">
        <v>0</v>
      </c>
      <c r="K20" s="45">
        <v>0</v>
      </c>
      <c r="L20" s="45">
        <v>0</v>
      </c>
      <c r="M20" s="45">
        <v>0</v>
      </c>
      <c r="N20" s="45">
        <v>0</v>
      </c>
      <c r="O20" s="45">
        <v>0</v>
      </c>
      <c r="P20" s="119">
        <v>0</v>
      </c>
      <c r="R20" s="5" t="s">
        <v>36</v>
      </c>
      <c r="S20" s="5">
        <v>9</v>
      </c>
    </row>
    <row r="21" spans="1:19" s="2" customFormat="1">
      <c r="A21" s="46">
        <v>310100</v>
      </c>
      <c r="B21" s="47">
        <v>10</v>
      </c>
      <c r="C21" s="48" t="s">
        <v>562</v>
      </c>
      <c r="D21" s="49">
        <v>0</v>
      </c>
      <c r="E21" s="49">
        <v>0</v>
      </c>
      <c r="F21" s="49">
        <v>0</v>
      </c>
      <c r="G21" s="49">
        <v>0</v>
      </c>
      <c r="H21" s="49">
        <v>0</v>
      </c>
      <c r="I21" s="49">
        <v>0</v>
      </c>
      <c r="J21" s="49">
        <v>0</v>
      </c>
      <c r="K21" s="49">
        <v>0</v>
      </c>
      <c r="L21" s="49">
        <v>0</v>
      </c>
      <c r="M21" s="49">
        <v>0</v>
      </c>
      <c r="N21" s="49">
        <v>0</v>
      </c>
      <c r="O21" s="49">
        <v>0</v>
      </c>
      <c r="P21" s="120">
        <v>0</v>
      </c>
      <c r="R21" s="5" t="s">
        <v>37</v>
      </c>
      <c r="S21" s="5">
        <v>10</v>
      </c>
    </row>
    <row r="22" spans="1:19" s="2" customFormat="1">
      <c r="A22" s="42">
        <v>310110</v>
      </c>
      <c r="B22" s="43">
        <v>11</v>
      </c>
      <c r="C22" s="44" t="s">
        <v>563</v>
      </c>
      <c r="D22" s="45">
        <v>23901.79</v>
      </c>
      <c r="E22" s="45">
        <v>15126.368657601601</v>
      </c>
      <c r="F22" s="45">
        <v>17539.23</v>
      </c>
      <c r="G22" s="45">
        <v>11933.03</v>
      </c>
      <c r="H22" s="45">
        <v>11155.82</v>
      </c>
      <c r="I22" s="45">
        <v>9712.74</v>
      </c>
      <c r="J22" s="45">
        <v>20521.07</v>
      </c>
      <c r="K22" s="45">
        <v>28257.65</v>
      </c>
      <c r="L22" s="45">
        <v>23948.240000000002</v>
      </c>
      <c r="M22" s="45">
        <v>34318.94</v>
      </c>
      <c r="N22" s="45">
        <v>28942.05</v>
      </c>
      <c r="O22" s="45">
        <v>34255.65</v>
      </c>
      <c r="P22" s="119">
        <v>259612.57865760155</v>
      </c>
      <c r="R22" s="5" t="s">
        <v>38</v>
      </c>
      <c r="S22" s="5">
        <v>11</v>
      </c>
    </row>
    <row r="23" spans="1:19" s="2" customFormat="1">
      <c r="A23" s="46">
        <v>310120</v>
      </c>
      <c r="B23" s="47">
        <v>12</v>
      </c>
      <c r="C23" s="48" t="s">
        <v>46</v>
      </c>
      <c r="D23" s="49">
        <v>13145.98</v>
      </c>
      <c r="E23" s="49">
        <v>8330.4841347099391</v>
      </c>
      <c r="F23" s="49">
        <v>9646.57</v>
      </c>
      <c r="G23" s="49">
        <v>11172.41</v>
      </c>
      <c r="H23" s="49">
        <v>12271.4</v>
      </c>
      <c r="I23" s="49">
        <v>10684.01</v>
      </c>
      <c r="J23" s="49">
        <v>11962.21</v>
      </c>
      <c r="K23" s="49">
        <v>15541.71</v>
      </c>
      <c r="L23" s="49">
        <v>13171.53</v>
      </c>
      <c r="M23" s="49">
        <v>18875.419999999998</v>
      </c>
      <c r="N23" s="49">
        <v>15918.12</v>
      </c>
      <c r="O23" s="49">
        <v>18840.61</v>
      </c>
      <c r="P23" s="120">
        <v>159560.45413470996</v>
      </c>
      <c r="R23" s="5" t="s">
        <v>39</v>
      </c>
      <c r="S23" s="5">
        <v>12</v>
      </c>
    </row>
    <row r="24" spans="1:19" s="2" customFormat="1">
      <c r="A24" s="42">
        <v>310130</v>
      </c>
      <c r="B24" s="43">
        <v>13</v>
      </c>
      <c r="C24" s="44" t="s">
        <v>47</v>
      </c>
      <c r="D24" s="45">
        <v>9392.4500000000007</v>
      </c>
      <c r="E24" s="45">
        <v>7601.39457110489</v>
      </c>
      <c r="F24" s="45">
        <v>8769.61</v>
      </c>
      <c r="G24" s="45">
        <v>10156.74</v>
      </c>
      <c r="H24" s="45">
        <v>11155.82</v>
      </c>
      <c r="I24" s="45">
        <v>9712.74</v>
      </c>
      <c r="J24" s="45">
        <v>1228.4100000000001</v>
      </c>
      <c r="K24" s="45">
        <v>0</v>
      </c>
      <c r="L24" s="45">
        <v>0</v>
      </c>
      <c r="M24" s="45">
        <v>0</v>
      </c>
      <c r="N24" s="45">
        <v>0</v>
      </c>
      <c r="O24" s="45">
        <v>0</v>
      </c>
      <c r="P24" s="119">
        <v>58017.164571104891</v>
      </c>
    </row>
    <row r="25" spans="1:19" s="2" customFormat="1">
      <c r="A25" s="46">
        <v>310140</v>
      </c>
      <c r="B25" s="47">
        <v>14</v>
      </c>
      <c r="C25" s="48" t="s">
        <v>48</v>
      </c>
      <c r="D25" s="49">
        <v>10331.69</v>
      </c>
      <c r="E25" s="49">
        <v>8357.4275415595293</v>
      </c>
      <c r="F25" s="49">
        <v>9646.57</v>
      </c>
      <c r="G25" s="49">
        <v>11172.41</v>
      </c>
      <c r="H25" s="49">
        <v>12271.4</v>
      </c>
      <c r="I25" s="49">
        <v>10684.01</v>
      </c>
      <c r="J25" s="49">
        <v>1351.25</v>
      </c>
      <c r="K25" s="49">
        <v>0</v>
      </c>
      <c r="L25" s="49">
        <v>0</v>
      </c>
      <c r="M25" s="49">
        <v>0</v>
      </c>
      <c r="N25" s="49">
        <v>0</v>
      </c>
      <c r="O25" s="49">
        <v>0</v>
      </c>
      <c r="P25" s="120">
        <v>63814.757541559535</v>
      </c>
      <c r="R25" s="4" t="s">
        <v>28</v>
      </c>
    </row>
    <row r="26" spans="1:19" s="2" customFormat="1">
      <c r="A26" s="42">
        <v>310150</v>
      </c>
      <c r="B26" s="43">
        <v>15</v>
      </c>
      <c r="C26" s="44" t="s">
        <v>564</v>
      </c>
      <c r="D26" s="45">
        <v>11950.89</v>
      </c>
      <c r="E26" s="45">
        <v>7571.8771297143903</v>
      </c>
      <c r="F26" s="45">
        <v>8769.61</v>
      </c>
      <c r="G26" s="45">
        <v>10156.74</v>
      </c>
      <c r="H26" s="45">
        <v>11155.82</v>
      </c>
      <c r="I26" s="45">
        <v>9712.74</v>
      </c>
      <c r="J26" s="45">
        <v>10874.74</v>
      </c>
      <c r="K26" s="45">
        <v>14128.83</v>
      </c>
      <c r="L26" s="45">
        <v>11974.12</v>
      </c>
      <c r="M26" s="45">
        <v>17159.47</v>
      </c>
      <c r="N26" s="45">
        <v>14471.02</v>
      </c>
      <c r="O26" s="45">
        <v>17127.82</v>
      </c>
      <c r="P26" s="119">
        <v>145053.6771297144</v>
      </c>
      <c r="R26" s="7" t="s">
        <v>17</v>
      </c>
    </row>
    <row r="27" spans="1:19" s="2" customFormat="1">
      <c r="A27" s="46">
        <v>310160</v>
      </c>
      <c r="B27" s="47">
        <v>16</v>
      </c>
      <c r="C27" s="48" t="s">
        <v>49</v>
      </c>
      <c r="D27" s="49">
        <v>23901.79</v>
      </c>
      <c r="E27" s="49">
        <v>15142.418051201001</v>
      </c>
      <c r="F27" s="49">
        <v>17539.23</v>
      </c>
      <c r="G27" s="49">
        <v>20313.47</v>
      </c>
      <c r="H27" s="49">
        <v>22311.64</v>
      </c>
      <c r="I27" s="49">
        <v>19425.48</v>
      </c>
      <c r="J27" s="49">
        <v>21749.47</v>
      </c>
      <c r="K27" s="49">
        <v>28257.65</v>
      </c>
      <c r="L27" s="49">
        <v>23948.240000000002</v>
      </c>
      <c r="M27" s="49">
        <v>34318.94</v>
      </c>
      <c r="N27" s="49">
        <v>28942.05</v>
      </c>
      <c r="O27" s="49">
        <v>34255.65</v>
      </c>
      <c r="P27" s="120">
        <v>290106.02805120096</v>
      </c>
      <c r="R27" s="7" t="s">
        <v>20</v>
      </c>
    </row>
    <row r="28" spans="1:19" s="2" customFormat="1">
      <c r="A28" s="42">
        <v>310163</v>
      </c>
      <c r="B28" s="43">
        <v>724</v>
      </c>
      <c r="C28" s="44" t="s">
        <v>50</v>
      </c>
      <c r="D28" s="45">
        <v>11950.89</v>
      </c>
      <c r="E28" s="45">
        <v>7604.9498396459403</v>
      </c>
      <c r="F28" s="45">
        <v>8769.61</v>
      </c>
      <c r="G28" s="45">
        <v>10994.78</v>
      </c>
      <c r="H28" s="45">
        <v>12271.4</v>
      </c>
      <c r="I28" s="45">
        <v>10684.01</v>
      </c>
      <c r="J28" s="45">
        <v>11962.21</v>
      </c>
      <c r="K28" s="45">
        <v>15541.71</v>
      </c>
      <c r="L28" s="45">
        <v>13171.53</v>
      </c>
      <c r="M28" s="45">
        <v>18875.419999999998</v>
      </c>
      <c r="N28" s="45">
        <v>15918.12</v>
      </c>
      <c r="O28" s="45">
        <v>18840.61</v>
      </c>
      <c r="P28" s="119">
        <v>156585.23983964592</v>
      </c>
      <c r="R28" s="7" t="s">
        <v>21</v>
      </c>
    </row>
    <row r="29" spans="1:19" s="2" customFormat="1">
      <c r="A29" s="46">
        <v>310170</v>
      </c>
      <c r="B29" s="47">
        <v>17</v>
      </c>
      <c r="C29" s="48" t="s">
        <v>51</v>
      </c>
      <c r="D29" s="49">
        <v>11950.89</v>
      </c>
      <c r="E29" s="49">
        <v>7568.8364143860299</v>
      </c>
      <c r="F29" s="49">
        <v>8769.61</v>
      </c>
      <c r="G29" s="49">
        <v>10156.74</v>
      </c>
      <c r="H29" s="49">
        <v>11155.82</v>
      </c>
      <c r="I29" s="49">
        <v>9712.74</v>
      </c>
      <c r="J29" s="49">
        <v>10874.74</v>
      </c>
      <c r="K29" s="49">
        <v>14128.83</v>
      </c>
      <c r="L29" s="49">
        <v>11974.12</v>
      </c>
      <c r="M29" s="49">
        <v>17159.47</v>
      </c>
      <c r="N29" s="49">
        <v>14471.02</v>
      </c>
      <c r="O29" s="49">
        <v>17127.82</v>
      </c>
      <c r="P29" s="120">
        <v>145050.63641438604</v>
      </c>
      <c r="R29" s="7" t="s">
        <v>22</v>
      </c>
    </row>
    <row r="30" spans="1:19" s="2" customFormat="1">
      <c r="A30" s="42">
        <v>310180</v>
      </c>
      <c r="B30" s="43">
        <v>18</v>
      </c>
      <c r="C30" s="44" t="s">
        <v>52</v>
      </c>
      <c r="D30" s="45">
        <v>0</v>
      </c>
      <c r="E30" s="45">
        <v>0</v>
      </c>
      <c r="F30" s="45">
        <v>0</v>
      </c>
      <c r="G30" s="45">
        <v>0</v>
      </c>
      <c r="H30" s="45">
        <v>0</v>
      </c>
      <c r="I30" s="45">
        <v>0</v>
      </c>
      <c r="J30" s="45">
        <v>0</v>
      </c>
      <c r="K30" s="45">
        <v>0</v>
      </c>
      <c r="L30" s="45">
        <v>0</v>
      </c>
      <c r="M30" s="45">
        <v>0</v>
      </c>
      <c r="N30" s="45">
        <v>0</v>
      </c>
      <c r="O30" s="45">
        <v>0</v>
      </c>
      <c r="P30" s="119">
        <v>0</v>
      </c>
      <c r="R30" s="7" t="s">
        <v>16</v>
      </c>
    </row>
    <row r="31" spans="1:19" s="2" customFormat="1">
      <c r="A31" s="46">
        <v>310190</v>
      </c>
      <c r="B31" s="47">
        <v>19</v>
      </c>
      <c r="C31" s="48" t="s">
        <v>565</v>
      </c>
      <c r="D31" s="49">
        <v>21343.34</v>
      </c>
      <c r="E31" s="49">
        <v>15150.1658962608</v>
      </c>
      <c r="F31" s="49">
        <v>17539.23</v>
      </c>
      <c r="G31" s="49">
        <v>20313.47</v>
      </c>
      <c r="H31" s="49">
        <v>22311.64</v>
      </c>
      <c r="I31" s="49">
        <v>19425.48</v>
      </c>
      <c r="J31" s="49">
        <v>21749.47</v>
      </c>
      <c r="K31" s="49">
        <v>28257.65</v>
      </c>
      <c r="L31" s="49">
        <v>23948.240000000002</v>
      </c>
      <c r="M31" s="49">
        <v>34318.94</v>
      </c>
      <c r="N31" s="49">
        <v>28942.05</v>
      </c>
      <c r="O31" s="49">
        <v>34255.65</v>
      </c>
      <c r="P31" s="120">
        <v>287555.32589626079</v>
      </c>
      <c r="R31" s="7" t="s">
        <v>18</v>
      </c>
    </row>
    <row r="32" spans="1:19" s="2" customFormat="1">
      <c r="A32" s="42">
        <v>310200</v>
      </c>
      <c r="B32" s="43">
        <v>20</v>
      </c>
      <c r="C32" s="44" t="s">
        <v>53</v>
      </c>
      <c r="D32" s="45">
        <v>23901.79</v>
      </c>
      <c r="E32" s="45">
        <v>15172.918642243299</v>
      </c>
      <c r="F32" s="45">
        <v>17539.23</v>
      </c>
      <c r="G32" s="45">
        <v>11933.03</v>
      </c>
      <c r="H32" s="45">
        <v>11155.82</v>
      </c>
      <c r="I32" s="45">
        <v>9712.74</v>
      </c>
      <c r="J32" s="45">
        <v>10874.74</v>
      </c>
      <c r="K32" s="45">
        <v>14128.83</v>
      </c>
      <c r="L32" s="45">
        <v>11974.12</v>
      </c>
      <c r="M32" s="45">
        <v>17159.47</v>
      </c>
      <c r="N32" s="45">
        <v>14471.02</v>
      </c>
      <c r="O32" s="45">
        <v>17127.82</v>
      </c>
      <c r="P32" s="119">
        <v>175151.52864224333</v>
      </c>
      <c r="R32" s="7" t="s">
        <v>23</v>
      </c>
    </row>
    <row r="33" spans="1:18" s="2" customFormat="1">
      <c r="A33" s="46">
        <v>310205</v>
      </c>
      <c r="B33" s="47">
        <v>769</v>
      </c>
      <c r="C33" s="48" t="s">
        <v>566</v>
      </c>
      <c r="D33" s="49">
        <v>11950.89</v>
      </c>
      <c r="E33" s="49">
        <v>7612.9477292130996</v>
      </c>
      <c r="F33" s="49">
        <v>8769.61</v>
      </c>
      <c r="G33" s="49">
        <v>10156.74</v>
      </c>
      <c r="H33" s="49">
        <v>11155.82</v>
      </c>
      <c r="I33" s="49">
        <v>9712.74</v>
      </c>
      <c r="J33" s="49">
        <v>10874.74</v>
      </c>
      <c r="K33" s="49">
        <v>14128.83</v>
      </c>
      <c r="L33" s="49">
        <v>11974.12</v>
      </c>
      <c r="M33" s="49">
        <v>17159.47</v>
      </c>
      <c r="N33" s="49">
        <v>14471.02</v>
      </c>
      <c r="O33" s="49">
        <v>17127.82</v>
      </c>
      <c r="P33" s="120">
        <v>145094.74772921309</v>
      </c>
      <c r="R33" s="7" t="s">
        <v>24</v>
      </c>
    </row>
    <row r="34" spans="1:18" s="2" customFormat="1">
      <c r="A34" s="42">
        <v>310210</v>
      </c>
      <c r="B34" s="43">
        <v>21</v>
      </c>
      <c r="C34" s="44" t="s">
        <v>54</v>
      </c>
      <c r="D34" s="45">
        <v>11950.89</v>
      </c>
      <c r="E34" s="45">
        <v>7598.3338259355496</v>
      </c>
      <c r="F34" s="45">
        <v>8769.61</v>
      </c>
      <c r="G34" s="45">
        <v>10156.74</v>
      </c>
      <c r="H34" s="45">
        <v>11155.82</v>
      </c>
      <c r="I34" s="45">
        <v>9712.74</v>
      </c>
      <c r="J34" s="45">
        <v>10874.74</v>
      </c>
      <c r="K34" s="45">
        <v>14128.83</v>
      </c>
      <c r="L34" s="45">
        <v>11974.12</v>
      </c>
      <c r="M34" s="45">
        <v>1769.61</v>
      </c>
      <c r="N34" s="45">
        <v>0</v>
      </c>
      <c r="O34" s="45">
        <v>0</v>
      </c>
      <c r="P34" s="119">
        <v>98091.433825935543</v>
      </c>
      <c r="R34" s="7" t="s">
        <v>25</v>
      </c>
    </row>
    <row r="35" spans="1:18" s="2" customFormat="1">
      <c r="A35" s="46">
        <v>310220</v>
      </c>
      <c r="B35" s="47">
        <v>22</v>
      </c>
      <c r="C35" s="48" t="s">
        <v>55</v>
      </c>
      <c r="D35" s="49">
        <v>9392.4500000000007</v>
      </c>
      <c r="E35" s="49">
        <v>7573.1649312169302</v>
      </c>
      <c r="F35" s="49">
        <v>8769.61</v>
      </c>
      <c r="G35" s="49">
        <v>10156.74</v>
      </c>
      <c r="H35" s="49">
        <v>11155.82</v>
      </c>
      <c r="I35" s="49">
        <v>9712.74</v>
      </c>
      <c r="J35" s="49">
        <v>10874.74</v>
      </c>
      <c r="K35" s="49">
        <v>14128.83</v>
      </c>
      <c r="L35" s="49">
        <v>11974.12</v>
      </c>
      <c r="M35" s="49">
        <v>17159.47</v>
      </c>
      <c r="N35" s="49">
        <v>14471.02</v>
      </c>
      <c r="O35" s="49">
        <v>17127.82</v>
      </c>
      <c r="P35" s="120">
        <v>142496.52493121693</v>
      </c>
      <c r="R35" s="7" t="s">
        <v>26</v>
      </c>
    </row>
    <row r="36" spans="1:18" s="2" customFormat="1">
      <c r="A36" s="42">
        <v>310230</v>
      </c>
      <c r="B36" s="43">
        <v>23</v>
      </c>
      <c r="C36" s="44" t="s">
        <v>567</v>
      </c>
      <c r="D36" s="45">
        <v>0</v>
      </c>
      <c r="E36" s="45">
        <v>0</v>
      </c>
      <c r="F36" s="45">
        <v>0</v>
      </c>
      <c r="G36" s="45">
        <v>0</v>
      </c>
      <c r="H36" s="45">
        <v>0</v>
      </c>
      <c r="I36" s="45">
        <v>0</v>
      </c>
      <c r="J36" s="45">
        <v>0</v>
      </c>
      <c r="K36" s="45">
        <v>0</v>
      </c>
      <c r="L36" s="45">
        <v>0</v>
      </c>
      <c r="M36" s="45">
        <v>0</v>
      </c>
      <c r="N36" s="45">
        <v>0</v>
      </c>
      <c r="O36" s="45">
        <v>0</v>
      </c>
      <c r="P36" s="119">
        <v>0</v>
      </c>
      <c r="R36" s="7" t="s">
        <v>27</v>
      </c>
    </row>
    <row r="37" spans="1:18" s="2" customFormat="1">
      <c r="A37" s="46">
        <v>310240</v>
      </c>
      <c r="B37" s="47">
        <v>24</v>
      </c>
      <c r="C37" s="48" t="s">
        <v>460</v>
      </c>
      <c r="D37" s="49">
        <v>9392.4500000000007</v>
      </c>
      <c r="E37" s="49">
        <v>7573.1512851798898</v>
      </c>
      <c r="F37" s="49">
        <v>8769.61</v>
      </c>
      <c r="G37" s="49">
        <v>10156.74</v>
      </c>
      <c r="H37" s="49">
        <v>11155.82</v>
      </c>
      <c r="I37" s="49">
        <v>9712.74</v>
      </c>
      <c r="J37" s="49">
        <v>1228.4100000000001</v>
      </c>
      <c r="K37" s="49">
        <v>0</v>
      </c>
      <c r="L37" s="49">
        <v>0</v>
      </c>
      <c r="M37" s="49">
        <v>0</v>
      </c>
      <c r="N37" s="49">
        <v>0</v>
      </c>
      <c r="O37" s="49">
        <v>0</v>
      </c>
      <c r="P37" s="120">
        <v>57988.921285179895</v>
      </c>
    </row>
    <row r="38" spans="1:18" s="2" customFormat="1">
      <c r="A38" s="42">
        <v>310250</v>
      </c>
      <c r="B38" s="43">
        <v>25</v>
      </c>
      <c r="C38" s="44" t="s">
        <v>498</v>
      </c>
      <c r="D38" s="45">
        <v>10331.69</v>
      </c>
      <c r="E38" s="45">
        <v>8383.3393213076706</v>
      </c>
      <c r="F38" s="45">
        <v>9646.57</v>
      </c>
      <c r="G38" s="45">
        <v>11172.41</v>
      </c>
      <c r="H38" s="45">
        <v>12271.4</v>
      </c>
      <c r="I38" s="45">
        <v>10684.01</v>
      </c>
      <c r="J38" s="45">
        <v>11962.21</v>
      </c>
      <c r="K38" s="45">
        <v>15541.71</v>
      </c>
      <c r="L38" s="45">
        <v>13171.53</v>
      </c>
      <c r="M38" s="45">
        <v>1946.57</v>
      </c>
      <c r="N38" s="45">
        <v>0</v>
      </c>
      <c r="O38" s="45">
        <v>0</v>
      </c>
      <c r="P38" s="119">
        <v>105111.43932130767</v>
      </c>
    </row>
    <row r="39" spans="1:18" s="2" customFormat="1">
      <c r="A39" s="46">
        <v>310260</v>
      </c>
      <c r="B39" s="47">
        <v>26</v>
      </c>
      <c r="C39" s="48" t="s">
        <v>56</v>
      </c>
      <c r="D39" s="49">
        <v>12210.18</v>
      </c>
      <c r="E39" s="49">
        <v>9849.2849849286104</v>
      </c>
      <c r="F39" s="49">
        <v>11400.5</v>
      </c>
      <c r="G39" s="49">
        <v>13203.76</v>
      </c>
      <c r="H39" s="49">
        <v>14502.57</v>
      </c>
      <c r="I39" s="49">
        <v>12626.56</v>
      </c>
      <c r="J39" s="49">
        <v>1596.93</v>
      </c>
      <c r="K39" s="49">
        <v>0</v>
      </c>
      <c r="L39" s="49">
        <v>0</v>
      </c>
      <c r="M39" s="49">
        <v>0</v>
      </c>
      <c r="N39" s="49">
        <v>0</v>
      </c>
      <c r="O39" s="49">
        <v>0</v>
      </c>
      <c r="P39" s="120">
        <v>75389.784984928599</v>
      </c>
    </row>
    <row r="40" spans="1:18" s="2" customFormat="1">
      <c r="A40" s="42">
        <v>310270</v>
      </c>
      <c r="B40" s="43">
        <v>27</v>
      </c>
      <c r="C40" s="44" t="s">
        <v>568</v>
      </c>
      <c r="D40" s="45">
        <v>0</v>
      </c>
      <c r="E40" s="45">
        <v>0</v>
      </c>
      <c r="F40" s="45">
        <v>0</v>
      </c>
      <c r="G40" s="45">
        <v>0</v>
      </c>
      <c r="H40" s="45">
        <v>0</v>
      </c>
      <c r="I40" s="45">
        <v>0</v>
      </c>
      <c r="J40" s="45">
        <v>0</v>
      </c>
      <c r="K40" s="45">
        <v>0</v>
      </c>
      <c r="L40" s="45">
        <v>0</v>
      </c>
      <c r="M40" s="45">
        <v>0</v>
      </c>
      <c r="N40" s="45">
        <v>0</v>
      </c>
      <c r="O40" s="45">
        <v>0</v>
      </c>
      <c r="P40" s="119">
        <v>0</v>
      </c>
    </row>
    <row r="41" spans="1:18" s="2" customFormat="1">
      <c r="A41" s="46">
        <v>310280</v>
      </c>
      <c r="B41" s="47">
        <v>28</v>
      </c>
      <c r="C41" s="48" t="s">
        <v>569</v>
      </c>
      <c r="D41" s="49">
        <v>9392.4500000000007</v>
      </c>
      <c r="E41" s="49">
        <v>7596.2974869135296</v>
      </c>
      <c r="F41" s="49">
        <v>8769.61</v>
      </c>
      <c r="G41" s="49">
        <v>10156.74</v>
      </c>
      <c r="H41" s="49">
        <v>11155.82</v>
      </c>
      <c r="I41" s="49">
        <v>9712.74</v>
      </c>
      <c r="J41" s="49">
        <v>10874.74</v>
      </c>
      <c r="K41" s="49">
        <v>14128.83</v>
      </c>
      <c r="L41" s="49">
        <v>11974.12</v>
      </c>
      <c r="M41" s="49">
        <v>1769.61</v>
      </c>
      <c r="N41" s="49">
        <v>0</v>
      </c>
      <c r="O41" s="49">
        <v>0</v>
      </c>
      <c r="P41" s="120">
        <v>95530.957486913525</v>
      </c>
    </row>
    <row r="42" spans="1:18" s="2" customFormat="1">
      <c r="A42" s="42">
        <v>310285</v>
      </c>
      <c r="B42" s="43">
        <v>770</v>
      </c>
      <c r="C42" s="44" t="s">
        <v>570</v>
      </c>
      <c r="D42" s="45">
        <v>0</v>
      </c>
      <c r="E42" s="45">
        <v>0</v>
      </c>
      <c r="F42" s="45">
        <v>0</v>
      </c>
      <c r="G42" s="45">
        <v>0</v>
      </c>
      <c r="H42" s="45">
        <v>0</v>
      </c>
      <c r="I42" s="45">
        <v>0</v>
      </c>
      <c r="J42" s="45">
        <v>0</v>
      </c>
      <c r="K42" s="45">
        <v>0</v>
      </c>
      <c r="L42" s="45">
        <v>0</v>
      </c>
      <c r="M42" s="45">
        <v>0</v>
      </c>
      <c r="N42" s="45">
        <v>0</v>
      </c>
      <c r="O42" s="45">
        <v>0</v>
      </c>
      <c r="P42" s="119">
        <v>0</v>
      </c>
    </row>
    <row r="43" spans="1:18" s="2" customFormat="1">
      <c r="A43" s="46">
        <v>310290</v>
      </c>
      <c r="B43" s="47">
        <v>29</v>
      </c>
      <c r="C43" s="48" t="s">
        <v>571</v>
      </c>
      <c r="D43" s="49">
        <v>11950.89</v>
      </c>
      <c r="E43" s="49">
        <v>7587.7749787958601</v>
      </c>
      <c r="F43" s="49">
        <v>8769.61</v>
      </c>
      <c r="G43" s="49">
        <v>10156.74</v>
      </c>
      <c r="H43" s="49">
        <v>11155.82</v>
      </c>
      <c r="I43" s="49">
        <v>9712.74</v>
      </c>
      <c r="J43" s="49">
        <v>10874.74</v>
      </c>
      <c r="K43" s="49">
        <v>14128.83</v>
      </c>
      <c r="L43" s="49">
        <v>11974.12</v>
      </c>
      <c r="M43" s="49">
        <v>17159.47</v>
      </c>
      <c r="N43" s="49">
        <v>14471.02</v>
      </c>
      <c r="O43" s="49">
        <v>17127.82</v>
      </c>
      <c r="P43" s="120">
        <v>145069.57497879586</v>
      </c>
    </row>
    <row r="44" spans="1:18" s="2" customFormat="1">
      <c r="A44" s="42">
        <v>310300</v>
      </c>
      <c r="B44" s="43">
        <v>30</v>
      </c>
      <c r="C44" s="44" t="s">
        <v>572</v>
      </c>
      <c r="D44" s="45">
        <v>11950.89</v>
      </c>
      <c r="E44" s="45">
        <v>7568.6159030077197</v>
      </c>
      <c r="F44" s="45">
        <v>8769.61</v>
      </c>
      <c r="G44" s="45">
        <v>10156.74</v>
      </c>
      <c r="H44" s="45">
        <v>11155.82</v>
      </c>
      <c r="I44" s="45">
        <v>9712.74</v>
      </c>
      <c r="J44" s="45">
        <v>10874.74</v>
      </c>
      <c r="K44" s="45">
        <v>14128.83</v>
      </c>
      <c r="L44" s="45">
        <v>11974.12</v>
      </c>
      <c r="M44" s="45">
        <v>17159.47</v>
      </c>
      <c r="N44" s="45">
        <v>14471.02</v>
      </c>
      <c r="O44" s="45">
        <v>17127.82</v>
      </c>
      <c r="P44" s="119">
        <v>145050.41590300773</v>
      </c>
    </row>
    <row r="45" spans="1:18" s="2" customFormat="1">
      <c r="A45" s="46">
        <v>310310</v>
      </c>
      <c r="B45" s="47">
        <v>31</v>
      </c>
      <c r="C45" s="48" t="s">
        <v>573</v>
      </c>
      <c r="D45" s="49">
        <v>9392.4500000000007</v>
      </c>
      <c r="E45" s="49">
        <v>7573.15825398983</v>
      </c>
      <c r="F45" s="49">
        <v>8769.61</v>
      </c>
      <c r="G45" s="49">
        <v>10156.74</v>
      </c>
      <c r="H45" s="49">
        <v>11155.82</v>
      </c>
      <c r="I45" s="49">
        <v>9712.74</v>
      </c>
      <c r="J45" s="49">
        <v>1228.4100000000001</v>
      </c>
      <c r="K45" s="49">
        <v>0</v>
      </c>
      <c r="L45" s="49">
        <v>0</v>
      </c>
      <c r="M45" s="49">
        <v>0</v>
      </c>
      <c r="N45" s="49">
        <v>0</v>
      </c>
      <c r="O45" s="49">
        <v>0</v>
      </c>
      <c r="P45" s="120">
        <v>57988.928253989834</v>
      </c>
    </row>
    <row r="46" spans="1:18" s="2" customFormat="1">
      <c r="A46" s="42">
        <v>310320</v>
      </c>
      <c r="B46" s="43">
        <v>32</v>
      </c>
      <c r="C46" s="44" t="s">
        <v>574</v>
      </c>
      <c r="D46" s="45">
        <v>9392.4500000000007</v>
      </c>
      <c r="E46" s="45">
        <v>7573.1617038950299</v>
      </c>
      <c r="F46" s="45">
        <v>8769.61</v>
      </c>
      <c r="G46" s="45">
        <v>10156.74</v>
      </c>
      <c r="H46" s="45">
        <v>11155.82</v>
      </c>
      <c r="I46" s="45">
        <v>9712.74</v>
      </c>
      <c r="J46" s="45">
        <v>1228.4100000000001</v>
      </c>
      <c r="K46" s="45">
        <v>0</v>
      </c>
      <c r="L46" s="45">
        <v>0</v>
      </c>
      <c r="M46" s="45">
        <v>0</v>
      </c>
      <c r="N46" s="45">
        <v>0</v>
      </c>
      <c r="O46" s="45">
        <v>0</v>
      </c>
      <c r="P46" s="119">
        <v>57988.931703895032</v>
      </c>
    </row>
    <row r="47" spans="1:18" s="2" customFormat="1">
      <c r="A47" s="46">
        <v>310330</v>
      </c>
      <c r="B47" s="47">
        <v>33</v>
      </c>
      <c r="C47" s="48" t="s">
        <v>57</v>
      </c>
      <c r="D47" s="49">
        <v>9392.4500000000007</v>
      </c>
      <c r="E47" s="49">
        <v>7573.1620106303999</v>
      </c>
      <c r="F47" s="49">
        <v>8769.61</v>
      </c>
      <c r="G47" s="49">
        <v>10156.74</v>
      </c>
      <c r="H47" s="49">
        <v>11155.82</v>
      </c>
      <c r="I47" s="49">
        <v>9712.74</v>
      </c>
      <c r="J47" s="49">
        <v>1228.4100000000001</v>
      </c>
      <c r="K47" s="49">
        <v>0</v>
      </c>
      <c r="L47" s="49">
        <v>0</v>
      </c>
      <c r="M47" s="49">
        <v>0</v>
      </c>
      <c r="N47" s="49">
        <v>0</v>
      </c>
      <c r="O47" s="49">
        <v>0</v>
      </c>
      <c r="P47" s="120">
        <v>57988.9320106304</v>
      </c>
    </row>
    <row r="48" spans="1:18" s="2" customFormat="1">
      <c r="A48" s="42">
        <v>310340</v>
      </c>
      <c r="B48" s="43">
        <v>34</v>
      </c>
      <c r="C48" s="44" t="s">
        <v>575</v>
      </c>
      <c r="D48" s="45">
        <v>11950.89</v>
      </c>
      <c r="E48" s="45">
        <v>7559.1929003711703</v>
      </c>
      <c r="F48" s="45">
        <v>8769.61</v>
      </c>
      <c r="G48" s="45">
        <v>1776.3</v>
      </c>
      <c r="H48" s="45">
        <v>0</v>
      </c>
      <c r="I48" s="45">
        <v>0</v>
      </c>
      <c r="J48" s="45">
        <v>0</v>
      </c>
      <c r="K48" s="45">
        <v>0</v>
      </c>
      <c r="L48" s="45">
        <v>0</v>
      </c>
      <c r="M48" s="45">
        <v>0</v>
      </c>
      <c r="N48" s="45">
        <v>0</v>
      </c>
      <c r="O48" s="45">
        <v>0</v>
      </c>
      <c r="P48" s="119">
        <v>30055.99290037117</v>
      </c>
    </row>
    <row r="49" spans="1:16" s="2" customFormat="1">
      <c r="A49" s="46">
        <v>310350</v>
      </c>
      <c r="B49" s="47">
        <v>35</v>
      </c>
      <c r="C49" s="48" t="s">
        <v>58</v>
      </c>
      <c r="D49" s="49">
        <v>0</v>
      </c>
      <c r="E49" s="49">
        <v>0</v>
      </c>
      <c r="F49" s="49">
        <v>0</v>
      </c>
      <c r="G49" s="49">
        <v>0</v>
      </c>
      <c r="H49" s="49">
        <v>0</v>
      </c>
      <c r="I49" s="49">
        <v>0</v>
      </c>
      <c r="J49" s="49">
        <v>0</v>
      </c>
      <c r="K49" s="49">
        <v>0</v>
      </c>
      <c r="L49" s="49">
        <v>0</v>
      </c>
      <c r="M49" s="49">
        <v>0</v>
      </c>
      <c r="N49" s="49">
        <v>0</v>
      </c>
      <c r="O49" s="49">
        <v>0</v>
      </c>
      <c r="P49" s="120">
        <v>0</v>
      </c>
    </row>
    <row r="50" spans="1:16" s="2" customFormat="1">
      <c r="A50" s="42">
        <v>310360</v>
      </c>
      <c r="B50" s="43">
        <v>36</v>
      </c>
      <c r="C50" s="44" t="s">
        <v>59</v>
      </c>
      <c r="D50" s="45">
        <v>9392.4500000000007</v>
      </c>
      <c r="E50" s="45">
        <v>7623.5900186074796</v>
      </c>
      <c r="F50" s="45">
        <v>8769.61</v>
      </c>
      <c r="G50" s="45">
        <v>10156.74</v>
      </c>
      <c r="H50" s="45">
        <v>11155.82</v>
      </c>
      <c r="I50" s="45">
        <v>9712.74</v>
      </c>
      <c r="J50" s="45">
        <v>10874.74</v>
      </c>
      <c r="K50" s="45">
        <v>14128.83</v>
      </c>
      <c r="L50" s="45">
        <v>11974.12</v>
      </c>
      <c r="M50" s="45">
        <v>1769.61</v>
      </c>
      <c r="N50" s="45">
        <v>0</v>
      </c>
      <c r="O50" s="45">
        <v>0</v>
      </c>
      <c r="P50" s="119">
        <v>95558.250018607476</v>
      </c>
    </row>
    <row r="51" spans="1:16" s="2" customFormat="1">
      <c r="A51" s="46">
        <v>310370</v>
      </c>
      <c r="B51" s="47">
        <v>37</v>
      </c>
      <c r="C51" s="48" t="s">
        <v>60</v>
      </c>
      <c r="D51" s="49">
        <v>23901.79</v>
      </c>
      <c r="E51" s="49">
        <v>15169.157085979999</v>
      </c>
      <c r="F51" s="49">
        <v>17539.23</v>
      </c>
      <c r="G51" s="49">
        <v>20313.47</v>
      </c>
      <c r="H51" s="49">
        <v>22311.64</v>
      </c>
      <c r="I51" s="49">
        <v>19425.48</v>
      </c>
      <c r="J51" s="49">
        <v>21749.47</v>
      </c>
      <c r="K51" s="49">
        <v>28257.65</v>
      </c>
      <c r="L51" s="49">
        <v>23948.240000000002</v>
      </c>
      <c r="M51" s="49">
        <v>34318.94</v>
      </c>
      <c r="N51" s="49">
        <v>28942.05</v>
      </c>
      <c r="O51" s="49">
        <v>34255.65</v>
      </c>
      <c r="P51" s="120">
        <v>290132.76708597998</v>
      </c>
    </row>
    <row r="52" spans="1:16" s="2" customFormat="1">
      <c r="A52" s="42">
        <v>310375</v>
      </c>
      <c r="B52" s="43">
        <v>725</v>
      </c>
      <c r="C52" s="44" t="s">
        <v>576</v>
      </c>
      <c r="D52" s="45">
        <v>11950.89</v>
      </c>
      <c r="E52" s="45">
        <v>7573.1512741410697</v>
      </c>
      <c r="F52" s="45">
        <v>8769.61</v>
      </c>
      <c r="G52" s="45">
        <v>10156.74</v>
      </c>
      <c r="H52" s="45">
        <v>11155.82</v>
      </c>
      <c r="I52" s="45">
        <v>9712.74</v>
      </c>
      <c r="J52" s="45">
        <v>10874.74</v>
      </c>
      <c r="K52" s="45">
        <v>14128.83</v>
      </c>
      <c r="L52" s="45">
        <v>11974.12</v>
      </c>
      <c r="M52" s="45">
        <v>17159.47</v>
      </c>
      <c r="N52" s="45">
        <v>14471.02</v>
      </c>
      <c r="O52" s="45">
        <v>17127.82</v>
      </c>
      <c r="P52" s="119">
        <v>145054.95127414106</v>
      </c>
    </row>
    <row r="53" spans="1:16" s="2" customFormat="1">
      <c r="A53" s="46">
        <v>310380</v>
      </c>
      <c r="B53" s="47">
        <v>38</v>
      </c>
      <c r="C53" s="48" t="s">
        <v>577</v>
      </c>
      <c r="D53" s="49">
        <v>9392.4500000000007</v>
      </c>
      <c r="E53" s="49">
        <v>7573.1574776174002</v>
      </c>
      <c r="F53" s="49">
        <v>8769.61</v>
      </c>
      <c r="G53" s="49">
        <v>10156.74</v>
      </c>
      <c r="H53" s="49">
        <v>11155.82</v>
      </c>
      <c r="I53" s="49">
        <v>9712.74</v>
      </c>
      <c r="J53" s="49">
        <v>10874.74</v>
      </c>
      <c r="K53" s="49">
        <v>14128.83</v>
      </c>
      <c r="L53" s="49">
        <v>11974.12</v>
      </c>
      <c r="M53" s="49">
        <v>17159.47</v>
      </c>
      <c r="N53" s="49">
        <v>14471.02</v>
      </c>
      <c r="O53" s="49">
        <v>17127.82</v>
      </c>
      <c r="P53" s="120">
        <v>142496.5174776174</v>
      </c>
    </row>
    <row r="54" spans="1:16" s="2" customFormat="1">
      <c r="A54" s="42">
        <v>310390</v>
      </c>
      <c r="B54" s="43">
        <v>39</v>
      </c>
      <c r="C54" s="44" t="s">
        <v>578</v>
      </c>
      <c r="D54" s="45">
        <v>0</v>
      </c>
      <c r="E54" s="45">
        <v>0</v>
      </c>
      <c r="F54" s="45">
        <v>0</v>
      </c>
      <c r="G54" s="45">
        <v>0</v>
      </c>
      <c r="H54" s="45">
        <v>0</v>
      </c>
      <c r="I54" s="45">
        <v>0</v>
      </c>
      <c r="J54" s="45">
        <v>0</v>
      </c>
      <c r="K54" s="45">
        <v>0</v>
      </c>
      <c r="L54" s="45">
        <v>0</v>
      </c>
      <c r="M54" s="45">
        <v>0</v>
      </c>
      <c r="N54" s="45">
        <v>0</v>
      </c>
      <c r="O54" s="45">
        <v>0</v>
      </c>
      <c r="P54" s="119">
        <v>0</v>
      </c>
    </row>
    <row r="55" spans="1:16" s="2" customFormat="1">
      <c r="A55" s="46">
        <v>310400</v>
      </c>
      <c r="B55" s="47">
        <v>40</v>
      </c>
      <c r="C55" s="48" t="s">
        <v>579</v>
      </c>
      <c r="D55" s="49">
        <v>23901.79</v>
      </c>
      <c r="E55" s="49">
        <v>15143.507494727</v>
      </c>
      <c r="F55" s="49">
        <v>17539.23</v>
      </c>
      <c r="G55" s="49">
        <v>20313.47</v>
      </c>
      <c r="H55" s="49">
        <v>22311.64</v>
      </c>
      <c r="I55" s="49">
        <v>19425.48</v>
      </c>
      <c r="J55" s="49">
        <v>21749.47</v>
      </c>
      <c r="K55" s="49">
        <v>28257.65</v>
      </c>
      <c r="L55" s="49">
        <v>23948.240000000002</v>
      </c>
      <c r="M55" s="49">
        <v>18929.080000000002</v>
      </c>
      <c r="N55" s="49">
        <v>14471.02</v>
      </c>
      <c r="O55" s="49">
        <v>17127.82</v>
      </c>
      <c r="P55" s="120">
        <v>243118.39749472696</v>
      </c>
    </row>
    <row r="56" spans="1:16" s="2" customFormat="1">
      <c r="A56" s="42">
        <v>310410</v>
      </c>
      <c r="B56" s="43">
        <v>41</v>
      </c>
      <c r="C56" s="44" t="s">
        <v>61</v>
      </c>
      <c r="D56" s="45">
        <v>11950.89</v>
      </c>
      <c r="E56" s="45">
        <v>7584.9484821476399</v>
      </c>
      <c r="F56" s="45">
        <v>8769.61</v>
      </c>
      <c r="G56" s="45">
        <v>10156.74</v>
      </c>
      <c r="H56" s="45">
        <v>11155.82</v>
      </c>
      <c r="I56" s="45">
        <v>9712.74</v>
      </c>
      <c r="J56" s="45">
        <v>10874.74</v>
      </c>
      <c r="K56" s="45">
        <v>14128.83</v>
      </c>
      <c r="L56" s="45">
        <v>11974.12</v>
      </c>
      <c r="M56" s="45">
        <v>17159.47</v>
      </c>
      <c r="N56" s="45">
        <v>14471.02</v>
      </c>
      <c r="O56" s="45">
        <v>17127.82</v>
      </c>
      <c r="P56" s="119">
        <v>145066.74848214764</v>
      </c>
    </row>
    <row r="57" spans="1:16" s="2" customFormat="1">
      <c r="A57" s="46">
        <v>310420</v>
      </c>
      <c r="B57" s="47">
        <v>42</v>
      </c>
      <c r="C57" s="48" t="s">
        <v>62</v>
      </c>
      <c r="D57" s="49">
        <v>11950.89</v>
      </c>
      <c r="E57" s="49">
        <v>7573.3486877843397</v>
      </c>
      <c r="F57" s="49">
        <v>8769.61</v>
      </c>
      <c r="G57" s="49">
        <v>10156.74</v>
      </c>
      <c r="H57" s="49">
        <v>11155.82</v>
      </c>
      <c r="I57" s="49">
        <v>9712.74</v>
      </c>
      <c r="J57" s="49">
        <v>10874.74</v>
      </c>
      <c r="K57" s="49">
        <v>14128.83</v>
      </c>
      <c r="L57" s="49">
        <v>11974.12</v>
      </c>
      <c r="M57" s="49">
        <v>17159.47</v>
      </c>
      <c r="N57" s="49">
        <v>14471.02</v>
      </c>
      <c r="O57" s="49">
        <v>17127.82</v>
      </c>
      <c r="P57" s="120">
        <v>145055.14868778433</v>
      </c>
    </row>
    <row r="58" spans="1:16" s="2" customFormat="1">
      <c r="A58" s="42">
        <v>310430</v>
      </c>
      <c r="B58" s="43">
        <v>43</v>
      </c>
      <c r="C58" s="44" t="s">
        <v>63</v>
      </c>
      <c r="D58" s="45">
        <v>0</v>
      </c>
      <c r="E58" s="45">
        <v>0</v>
      </c>
      <c r="F58" s="45">
        <v>0</v>
      </c>
      <c r="G58" s="45">
        <v>0</v>
      </c>
      <c r="H58" s="45">
        <v>0</v>
      </c>
      <c r="I58" s="45">
        <v>0</v>
      </c>
      <c r="J58" s="45">
        <v>0</v>
      </c>
      <c r="K58" s="45">
        <v>0</v>
      </c>
      <c r="L58" s="45">
        <v>0</v>
      </c>
      <c r="M58" s="45">
        <v>0</v>
      </c>
      <c r="N58" s="45">
        <v>0</v>
      </c>
      <c r="O58" s="45">
        <v>0</v>
      </c>
      <c r="P58" s="119">
        <v>0</v>
      </c>
    </row>
    <row r="59" spans="1:16" s="2" customFormat="1">
      <c r="A59" s="46">
        <v>310440</v>
      </c>
      <c r="B59" s="47">
        <v>44</v>
      </c>
      <c r="C59" s="48" t="s">
        <v>64</v>
      </c>
      <c r="D59" s="49">
        <v>9392.4500000000007</v>
      </c>
      <c r="E59" s="49">
        <v>7602.82955961072</v>
      </c>
      <c r="F59" s="49">
        <v>8769.61</v>
      </c>
      <c r="G59" s="49">
        <v>10156.74</v>
      </c>
      <c r="H59" s="49">
        <v>11155.82</v>
      </c>
      <c r="I59" s="49">
        <v>9712.74</v>
      </c>
      <c r="J59" s="49">
        <v>10874.74</v>
      </c>
      <c r="K59" s="49">
        <v>14128.83</v>
      </c>
      <c r="L59" s="49">
        <v>11974.12</v>
      </c>
      <c r="M59" s="49">
        <v>17159.47</v>
      </c>
      <c r="N59" s="49">
        <v>14471.02</v>
      </c>
      <c r="O59" s="49">
        <v>17127.82</v>
      </c>
      <c r="P59" s="120">
        <v>142526.18955961074</v>
      </c>
    </row>
    <row r="60" spans="1:16" s="2" customFormat="1">
      <c r="A60" s="42">
        <v>310445</v>
      </c>
      <c r="B60" s="43">
        <v>771</v>
      </c>
      <c r="C60" s="44" t="s">
        <v>65</v>
      </c>
      <c r="D60" s="45">
        <v>0</v>
      </c>
      <c r="E60" s="45">
        <v>0</v>
      </c>
      <c r="F60" s="45">
        <v>0</v>
      </c>
      <c r="G60" s="45">
        <v>0</v>
      </c>
      <c r="H60" s="45">
        <v>0</v>
      </c>
      <c r="I60" s="45">
        <v>0</v>
      </c>
      <c r="J60" s="45">
        <v>0</v>
      </c>
      <c r="K60" s="45">
        <v>0</v>
      </c>
      <c r="L60" s="45">
        <v>0</v>
      </c>
      <c r="M60" s="45">
        <v>0</v>
      </c>
      <c r="N60" s="45">
        <v>0</v>
      </c>
      <c r="O60" s="45">
        <v>0</v>
      </c>
      <c r="P60" s="119">
        <v>0</v>
      </c>
    </row>
    <row r="61" spans="1:16" s="2" customFormat="1">
      <c r="A61" s="46">
        <v>310450</v>
      </c>
      <c r="B61" s="47">
        <v>45</v>
      </c>
      <c r="C61" s="48" t="s">
        <v>66</v>
      </c>
      <c r="D61" s="49">
        <v>9392.4500000000007</v>
      </c>
      <c r="E61" s="49">
        <v>7549.8850427323996</v>
      </c>
      <c r="F61" s="49">
        <v>8769.61</v>
      </c>
      <c r="G61" s="49">
        <v>10156.74</v>
      </c>
      <c r="H61" s="49">
        <v>11155.82</v>
      </c>
      <c r="I61" s="49">
        <v>9712.74</v>
      </c>
      <c r="J61" s="49">
        <v>1228.4100000000001</v>
      </c>
      <c r="K61" s="49">
        <v>0</v>
      </c>
      <c r="L61" s="49">
        <v>0</v>
      </c>
      <c r="M61" s="49">
        <v>0</v>
      </c>
      <c r="N61" s="49">
        <v>0</v>
      </c>
      <c r="O61" s="49">
        <v>0</v>
      </c>
      <c r="P61" s="120">
        <v>57965.655042732404</v>
      </c>
    </row>
    <row r="62" spans="1:16" s="2" customFormat="1">
      <c r="A62" s="42">
        <v>310460</v>
      </c>
      <c r="B62" s="43">
        <v>46</v>
      </c>
      <c r="C62" s="44" t="s">
        <v>67</v>
      </c>
      <c r="D62" s="45">
        <v>11950.89</v>
      </c>
      <c r="E62" s="45">
        <v>7590.9287518690198</v>
      </c>
      <c r="F62" s="45">
        <v>8769.61</v>
      </c>
      <c r="G62" s="45">
        <v>10156.74</v>
      </c>
      <c r="H62" s="45">
        <v>11155.82</v>
      </c>
      <c r="I62" s="45">
        <v>9712.74</v>
      </c>
      <c r="J62" s="45">
        <v>10874.74</v>
      </c>
      <c r="K62" s="45">
        <v>14128.83</v>
      </c>
      <c r="L62" s="45">
        <v>11974.12</v>
      </c>
      <c r="M62" s="45">
        <v>17159.47</v>
      </c>
      <c r="N62" s="45">
        <v>14471.02</v>
      </c>
      <c r="O62" s="45">
        <v>17127.82</v>
      </c>
      <c r="P62" s="119">
        <v>145072.72875186903</v>
      </c>
    </row>
    <row r="63" spans="1:16" s="2" customFormat="1">
      <c r="A63" s="46">
        <v>310470</v>
      </c>
      <c r="B63" s="47">
        <v>47</v>
      </c>
      <c r="C63" s="48" t="s">
        <v>580</v>
      </c>
      <c r="D63" s="49">
        <v>0</v>
      </c>
      <c r="E63" s="49">
        <v>0</v>
      </c>
      <c r="F63" s="49">
        <v>0</v>
      </c>
      <c r="G63" s="49">
        <v>0</v>
      </c>
      <c r="H63" s="49">
        <v>0</v>
      </c>
      <c r="I63" s="49">
        <v>0</v>
      </c>
      <c r="J63" s="49">
        <v>0</v>
      </c>
      <c r="K63" s="49">
        <v>0</v>
      </c>
      <c r="L63" s="49">
        <v>0</v>
      </c>
      <c r="M63" s="49">
        <v>0</v>
      </c>
      <c r="N63" s="49">
        <v>0</v>
      </c>
      <c r="O63" s="49">
        <v>0</v>
      </c>
      <c r="P63" s="120">
        <v>0</v>
      </c>
    </row>
    <row r="64" spans="1:16" s="2" customFormat="1">
      <c r="A64" s="42">
        <v>310480</v>
      </c>
      <c r="B64" s="43">
        <v>48</v>
      </c>
      <c r="C64" s="44" t="s">
        <v>461</v>
      </c>
      <c r="D64" s="45">
        <v>0</v>
      </c>
      <c r="E64" s="45">
        <v>0</v>
      </c>
      <c r="F64" s="45">
        <v>0</v>
      </c>
      <c r="G64" s="45">
        <v>0</v>
      </c>
      <c r="H64" s="45">
        <v>0</v>
      </c>
      <c r="I64" s="45">
        <v>0</v>
      </c>
      <c r="J64" s="45">
        <v>0</v>
      </c>
      <c r="K64" s="45">
        <v>0</v>
      </c>
      <c r="L64" s="45">
        <v>0</v>
      </c>
      <c r="M64" s="45">
        <v>0</v>
      </c>
      <c r="N64" s="45">
        <v>0</v>
      </c>
      <c r="O64" s="45">
        <v>0</v>
      </c>
      <c r="P64" s="119">
        <v>0</v>
      </c>
    </row>
    <row r="65" spans="1:16" s="2" customFormat="1">
      <c r="A65" s="46">
        <v>310490</v>
      </c>
      <c r="B65" s="47">
        <v>49</v>
      </c>
      <c r="C65" s="48" t="s">
        <v>68</v>
      </c>
      <c r="D65" s="49">
        <v>9392.4500000000007</v>
      </c>
      <c r="E65" s="49">
        <v>7582.7212620698901</v>
      </c>
      <c r="F65" s="49">
        <v>8769.61</v>
      </c>
      <c r="G65" s="49">
        <v>10156.74</v>
      </c>
      <c r="H65" s="49">
        <v>11155.82</v>
      </c>
      <c r="I65" s="49">
        <v>9712.74</v>
      </c>
      <c r="J65" s="49">
        <v>10874.74</v>
      </c>
      <c r="K65" s="49">
        <v>14128.83</v>
      </c>
      <c r="L65" s="49">
        <v>11974.12</v>
      </c>
      <c r="M65" s="49">
        <v>17159.47</v>
      </c>
      <c r="N65" s="49">
        <v>14471.02</v>
      </c>
      <c r="O65" s="49">
        <v>17127.82</v>
      </c>
      <c r="P65" s="120">
        <v>142506.0812620699</v>
      </c>
    </row>
    <row r="66" spans="1:16" s="2" customFormat="1">
      <c r="A66" s="42">
        <v>310500</v>
      </c>
      <c r="B66" s="43">
        <v>50</v>
      </c>
      <c r="C66" s="44" t="s">
        <v>69</v>
      </c>
      <c r="D66" s="45">
        <v>11950.89</v>
      </c>
      <c r="E66" s="45">
        <v>7609.1745886358804</v>
      </c>
      <c r="F66" s="45">
        <v>8769.61</v>
      </c>
      <c r="G66" s="45">
        <v>10156.74</v>
      </c>
      <c r="H66" s="45">
        <v>11155.82</v>
      </c>
      <c r="I66" s="45">
        <v>9712.74</v>
      </c>
      <c r="J66" s="45">
        <v>10874.74</v>
      </c>
      <c r="K66" s="45">
        <v>14128.83</v>
      </c>
      <c r="L66" s="45">
        <v>11974.12</v>
      </c>
      <c r="M66" s="45">
        <v>17159.47</v>
      </c>
      <c r="N66" s="45">
        <v>14471.02</v>
      </c>
      <c r="O66" s="45">
        <v>17127.82</v>
      </c>
      <c r="P66" s="119">
        <v>145090.97458863587</v>
      </c>
    </row>
    <row r="67" spans="1:16" s="2" customFormat="1">
      <c r="A67" s="46">
        <v>310510</v>
      </c>
      <c r="B67" s="47">
        <v>51</v>
      </c>
      <c r="C67" s="48" t="s">
        <v>581</v>
      </c>
      <c r="D67" s="49">
        <v>11950.89</v>
      </c>
      <c r="E67" s="49">
        <v>7573.7366020678401</v>
      </c>
      <c r="F67" s="49">
        <v>8769.61</v>
      </c>
      <c r="G67" s="49">
        <v>10156.74</v>
      </c>
      <c r="H67" s="49">
        <v>11155.82</v>
      </c>
      <c r="I67" s="49">
        <v>9712.74</v>
      </c>
      <c r="J67" s="49">
        <v>10874.74</v>
      </c>
      <c r="K67" s="49">
        <v>14128.83</v>
      </c>
      <c r="L67" s="49">
        <v>11974.12</v>
      </c>
      <c r="M67" s="49">
        <v>17159.47</v>
      </c>
      <c r="N67" s="49">
        <v>14471.02</v>
      </c>
      <c r="O67" s="49">
        <v>17127.82</v>
      </c>
      <c r="P67" s="120">
        <v>145055.53660206785</v>
      </c>
    </row>
    <row r="68" spans="1:16" s="2" customFormat="1">
      <c r="A68" s="42">
        <v>310520</v>
      </c>
      <c r="B68" s="43">
        <v>52</v>
      </c>
      <c r="C68" s="44" t="s">
        <v>70</v>
      </c>
      <c r="D68" s="45">
        <v>0</v>
      </c>
      <c r="E68" s="45">
        <v>0</v>
      </c>
      <c r="F68" s="45">
        <v>0</v>
      </c>
      <c r="G68" s="45">
        <v>0</v>
      </c>
      <c r="H68" s="45">
        <v>0</v>
      </c>
      <c r="I68" s="45">
        <v>0</v>
      </c>
      <c r="J68" s="45">
        <v>0</v>
      </c>
      <c r="K68" s="45">
        <v>0</v>
      </c>
      <c r="L68" s="45">
        <v>0</v>
      </c>
      <c r="M68" s="45">
        <v>0</v>
      </c>
      <c r="N68" s="45">
        <v>0</v>
      </c>
      <c r="O68" s="45">
        <v>0</v>
      </c>
      <c r="P68" s="119">
        <v>0</v>
      </c>
    </row>
    <row r="69" spans="1:16" s="2" customFormat="1">
      <c r="A69" s="46">
        <v>310530</v>
      </c>
      <c r="B69" s="47">
        <v>53</v>
      </c>
      <c r="C69" s="48" t="s">
        <v>499</v>
      </c>
      <c r="D69" s="49">
        <v>0</v>
      </c>
      <c r="E69" s="49">
        <v>0</v>
      </c>
      <c r="F69" s="49">
        <v>0</v>
      </c>
      <c r="G69" s="49">
        <v>0</v>
      </c>
      <c r="H69" s="49">
        <v>0</v>
      </c>
      <c r="I69" s="49">
        <v>0</v>
      </c>
      <c r="J69" s="49">
        <v>0</v>
      </c>
      <c r="K69" s="49">
        <v>0</v>
      </c>
      <c r="L69" s="49">
        <v>0</v>
      </c>
      <c r="M69" s="49">
        <v>0</v>
      </c>
      <c r="N69" s="49">
        <v>0</v>
      </c>
      <c r="O69" s="49">
        <v>0</v>
      </c>
      <c r="P69" s="120">
        <v>0</v>
      </c>
    </row>
    <row r="70" spans="1:16" s="2" customFormat="1">
      <c r="A70" s="42">
        <v>310540</v>
      </c>
      <c r="B70" s="43">
        <v>54</v>
      </c>
      <c r="C70" s="44" t="s">
        <v>582</v>
      </c>
      <c r="D70" s="45">
        <v>0</v>
      </c>
      <c r="E70" s="45">
        <v>0</v>
      </c>
      <c r="F70" s="45">
        <v>0</v>
      </c>
      <c r="G70" s="45">
        <v>0</v>
      </c>
      <c r="H70" s="45">
        <v>0</v>
      </c>
      <c r="I70" s="45">
        <v>0</v>
      </c>
      <c r="J70" s="45">
        <v>0</v>
      </c>
      <c r="K70" s="45">
        <v>0</v>
      </c>
      <c r="L70" s="45">
        <v>0</v>
      </c>
      <c r="M70" s="45">
        <v>0</v>
      </c>
      <c r="N70" s="45">
        <v>0</v>
      </c>
      <c r="O70" s="45">
        <v>0</v>
      </c>
      <c r="P70" s="119">
        <v>0</v>
      </c>
    </row>
    <row r="71" spans="1:16" s="2" customFormat="1">
      <c r="A71" s="46">
        <v>310550</v>
      </c>
      <c r="B71" s="47">
        <v>55</v>
      </c>
      <c r="C71" s="48" t="s">
        <v>583</v>
      </c>
      <c r="D71" s="49">
        <v>9392.4500000000007</v>
      </c>
      <c r="E71" s="49">
        <v>7593.1291604328298</v>
      </c>
      <c r="F71" s="49">
        <v>8769.61</v>
      </c>
      <c r="G71" s="49">
        <v>10156.74</v>
      </c>
      <c r="H71" s="49">
        <v>11155.82</v>
      </c>
      <c r="I71" s="49">
        <v>9712.74</v>
      </c>
      <c r="J71" s="49">
        <v>10874.74</v>
      </c>
      <c r="K71" s="49">
        <v>14128.83</v>
      </c>
      <c r="L71" s="49">
        <v>11974.12</v>
      </c>
      <c r="M71" s="49">
        <v>1769.61</v>
      </c>
      <c r="N71" s="49">
        <v>0</v>
      </c>
      <c r="O71" s="49">
        <v>0</v>
      </c>
      <c r="P71" s="120">
        <v>95527.789160432832</v>
      </c>
    </row>
    <row r="72" spans="1:16" s="2" customFormat="1">
      <c r="A72" s="42">
        <v>310560</v>
      </c>
      <c r="B72" s="43">
        <v>56</v>
      </c>
      <c r="C72" s="44" t="s">
        <v>71</v>
      </c>
      <c r="D72" s="45">
        <v>11950.89</v>
      </c>
      <c r="E72" s="45">
        <v>7573.5009496552002</v>
      </c>
      <c r="F72" s="45">
        <v>8769.61</v>
      </c>
      <c r="G72" s="45">
        <v>10156.74</v>
      </c>
      <c r="H72" s="45">
        <v>11155.82</v>
      </c>
      <c r="I72" s="45">
        <v>9712.74</v>
      </c>
      <c r="J72" s="45">
        <v>10874.74</v>
      </c>
      <c r="K72" s="45">
        <v>14128.83</v>
      </c>
      <c r="L72" s="45">
        <v>11974.12</v>
      </c>
      <c r="M72" s="45">
        <v>1769.61</v>
      </c>
      <c r="N72" s="45">
        <v>0</v>
      </c>
      <c r="O72" s="45">
        <v>0</v>
      </c>
      <c r="P72" s="119">
        <v>98066.6009496552</v>
      </c>
    </row>
    <row r="73" spans="1:16" s="2" customFormat="1">
      <c r="A73" s="46">
        <v>310570</v>
      </c>
      <c r="B73" s="47">
        <v>57</v>
      </c>
      <c r="C73" s="48" t="s">
        <v>72</v>
      </c>
      <c r="D73" s="49">
        <v>0</v>
      </c>
      <c r="E73" s="49">
        <v>0</v>
      </c>
      <c r="F73" s="49">
        <v>0</v>
      </c>
      <c r="G73" s="49">
        <v>0</v>
      </c>
      <c r="H73" s="49">
        <v>0</v>
      </c>
      <c r="I73" s="49">
        <v>0</v>
      </c>
      <c r="J73" s="49">
        <v>0</v>
      </c>
      <c r="K73" s="49">
        <v>0</v>
      </c>
      <c r="L73" s="49">
        <v>0</v>
      </c>
      <c r="M73" s="49">
        <v>0</v>
      </c>
      <c r="N73" s="49">
        <v>0</v>
      </c>
      <c r="O73" s="49">
        <v>0</v>
      </c>
      <c r="P73" s="120">
        <v>0</v>
      </c>
    </row>
    <row r="74" spans="1:16" s="2" customFormat="1">
      <c r="A74" s="42">
        <v>310590</v>
      </c>
      <c r="B74" s="43">
        <v>59</v>
      </c>
      <c r="C74" s="44" t="s">
        <v>73</v>
      </c>
      <c r="D74" s="45">
        <v>13145.98</v>
      </c>
      <c r="E74" s="45">
        <v>8334.5839306202597</v>
      </c>
      <c r="F74" s="45">
        <v>9646.57</v>
      </c>
      <c r="G74" s="45">
        <v>11172.41</v>
      </c>
      <c r="H74" s="45">
        <v>12271.4</v>
      </c>
      <c r="I74" s="45">
        <v>10684.01</v>
      </c>
      <c r="J74" s="45">
        <v>11962.21</v>
      </c>
      <c r="K74" s="45">
        <v>15541.71</v>
      </c>
      <c r="L74" s="45">
        <v>13171.53</v>
      </c>
      <c r="M74" s="45">
        <v>18875.419999999998</v>
      </c>
      <c r="N74" s="45">
        <v>15918.12</v>
      </c>
      <c r="O74" s="45">
        <v>18840.61</v>
      </c>
      <c r="P74" s="119">
        <v>159564.55393062026</v>
      </c>
    </row>
    <row r="75" spans="1:16" s="2" customFormat="1">
      <c r="A75" s="46">
        <v>310600</v>
      </c>
      <c r="B75" s="47">
        <v>60</v>
      </c>
      <c r="C75" s="48" t="s">
        <v>462</v>
      </c>
      <c r="D75" s="49">
        <v>0</v>
      </c>
      <c r="E75" s="49">
        <v>0</v>
      </c>
      <c r="F75" s="49">
        <v>0</v>
      </c>
      <c r="G75" s="49">
        <v>0</v>
      </c>
      <c r="H75" s="49">
        <v>0</v>
      </c>
      <c r="I75" s="49">
        <v>0</v>
      </c>
      <c r="J75" s="49">
        <v>0</v>
      </c>
      <c r="K75" s="49">
        <v>0</v>
      </c>
      <c r="L75" s="49">
        <v>0</v>
      </c>
      <c r="M75" s="49">
        <v>0</v>
      </c>
      <c r="N75" s="49">
        <v>0</v>
      </c>
      <c r="O75" s="49">
        <v>0</v>
      </c>
      <c r="P75" s="120">
        <v>0</v>
      </c>
    </row>
    <row r="76" spans="1:16" s="2" customFormat="1">
      <c r="A76" s="42">
        <v>310610</v>
      </c>
      <c r="B76" s="43">
        <v>61</v>
      </c>
      <c r="C76" s="44" t="s">
        <v>74</v>
      </c>
      <c r="D76" s="45">
        <v>9392.4500000000007</v>
      </c>
      <c r="E76" s="45">
        <v>7558.2485542089698</v>
      </c>
      <c r="F76" s="45">
        <v>8769.61</v>
      </c>
      <c r="G76" s="45">
        <v>10156.74</v>
      </c>
      <c r="H76" s="45">
        <v>11155.82</v>
      </c>
      <c r="I76" s="45">
        <v>9712.74</v>
      </c>
      <c r="J76" s="45">
        <v>10874.74</v>
      </c>
      <c r="K76" s="45">
        <v>14128.83</v>
      </c>
      <c r="L76" s="45">
        <v>11974.12</v>
      </c>
      <c r="M76" s="45">
        <v>1769.61</v>
      </c>
      <c r="N76" s="45">
        <v>0</v>
      </c>
      <c r="O76" s="45">
        <v>0</v>
      </c>
      <c r="P76" s="119">
        <v>95492.908554208974</v>
      </c>
    </row>
    <row r="77" spans="1:16" s="2" customFormat="1">
      <c r="A77" s="46">
        <v>310620</v>
      </c>
      <c r="B77" s="47">
        <v>62</v>
      </c>
      <c r="C77" s="48" t="s">
        <v>75</v>
      </c>
      <c r="D77" s="49">
        <v>0</v>
      </c>
      <c r="E77" s="49">
        <v>0</v>
      </c>
      <c r="F77" s="49">
        <v>0</v>
      </c>
      <c r="G77" s="49">
        <v>0</v>
      </c>
      <c r="H77" s="49">
        <v>0</v>
      </c>
      <c r="I77" s="49">
        <v>0</v>
      </c>
      <c r="J77" s="49">
        <v>0</v>
      </c>
      <c r="K77" s="49">
        <v>0</v>
      </c>
      <c r="L77" s="49">
        <v>0</v>
      </c>
      <c r="M77" s="49">
        <v>0</v>
      </c>
      <c r="N77" s="49">
        <v>0</v>
      </c>
      <c r="O77" s="49">
        <v>0</v>
      </c>
      <c r="P77" s="120">
        <v>0</v>
      </c>
    </row>
    <row r="78" spans="1:16" s="2" customFormat="1">
      <c r="A78" s="42">
        <v>310630</v>
      </c>
      <c r="B78" s="43">
        <v>63</v>
      </c>
      <c r="C78" s="44" t="s">
        <v>76</v>
      </c>
      <c r="D78" s="45">
        <v>9392.4500000000007</v>
      </c>
      <c r="E78" s="45">
        <v>7574.9628478641098</v>
      </c>
      <c r="F78" s="45">
        <v>8769.61</v>
      </c>
      <c r="G78" s="45">
        <v>10156.74</v>
      </c>
      <c r="H78" s="45">
        <v>11155.82</v>
      </c>
      <c r="I78" s="45">
        <v>9712.74</v>
      </c>
      <c r="J78" s="45">
        <v>1228.4100000000001</v>
      </c>
      <c r="K78" s="45">
        <v>0</v>
      </c>
      <c r="L78" s="45">
        <v>0</v>
      </c>
      <c r="M78" s="45">
        <v>0</v>
      </c>
      <c r="N78" s="45">
        <v>0</v>
      </c>
      <c r="O78" s="45">
        <v>0</v>
      </c>
      <c r="P78" s="119">
        <v>57990.732847864114</v>
      </c>
    </row>
    <row r="79" spans="1:16" s="2" customFormat="1">
      <c r="A79" s="46">
        <v>310640</v>
      </c>
      <c r="B79" s="47">
        <v>64</v>
      </c>
      <c r="C79" s="48" t="s">
        <v>77</v>
      </c>
      <c r="D79" s="49">
        <v>11950.89</v>
      </c>
      <c r="E79" s="49">
        <v>7573.1541139804203</v>
      </c>
      <c r="F79" s="49">
        <v>8769.61</v>
      </c>
      <c r="G79" s="49">
        <v>10156.74</v>
      </c>
      <c r="H79" s="49">
        <v>11155.82</v>
      </c>
      <c r="I79" s="49">
        <v>9712.74</v>
      </c>
      <c r="J79" s="49">
        <v>10874.74</v>
      </c>
      <c r="K79" s="49">
        <v>14128.83</v>
      </c>
      <c r="L79" s="49">
        <v>11974.12</v>
      </c>
      <c r="M79" s="49">
        <v>1769.61</v>
      </c>
      <c r="N79" s="49">
        <v>0</v>
      </c>
      <c r="O79" s="49">
        <v>0</v>
      </c>
      <c r="P79" s="120">
        <v>98066.254113980423</v>
      </c>
    </row>
    <row r="80" spans="1:16" s="2" customFormat="1">
      <c r="A80" s="42">
        <v>310650</v>
      </c>
      <c r="B80" s="43">
        <v>65</v>
      </c>
      <c r="C80" s="44" t="s">
        <v>78</v>
      </c>
      <c r="D80" s="45">
        <v>0</v>
      </c>
      <c r="E80" s="45">
        <v>0</v>
      </c>
      <c r="F80" s="45">
        <v>0</v>
      </c>
      <c r="G80" s="45">
        <v>0</v>
      </c>
      <c r="H80" s="45">
        <v>0</v>
      </c>
      <c r="I80" s="45">
        <v>0</v>
      </c>
      <c r="J80" s="45">
        <v>0</v>
      </c>
      <c r="K80" s="45">
        <v>0</v>
      </c>
      <c r="L80" s="45">
        <v>0</v>
      </c>
      <c r="M80" s="45">
        <v>0</v>
      </c>
      <c r="N80" s="45">
        <v>0</v>
      </c>
      <c r="O80" s="45">
        <v>0</v>
      </c>
      <c r="P80" s="119">
        <v>0</v>
      </c>
    </row>
    <row r="81" spans="1:16" s="2" customFormat="1">
      <c r="A81" s="46">
        <v>310660</v>
      </c>
      <c r="B81" s="47">
        <v>66</v>
      </c>
      <c r="C81" s="48" t="s">
        <v>584</v>
      </c>
      <c r="D81" s="49">
        <v>0</v>
      </c>
      <c r="E81" s="49">
        <v>0</v>
      </c>
      <c r="F81" s="49">
        <v>0</v>
      </c>
      <c r="G81" s="49">
        <v>0</v>
      </c>
      <c r="H81" s="49">
        <v>0</v>
      </c>
      <c r="I81" s="49">
        <v>0</v>
      </c>
      <c r="J81" s="49">
        <v>0</v>
      </c>
      <c r="K81" s="49">
        <v>0</v>
      </c>
      <c r="L81" s="49">
        <v>0</v>
      </c>
      <c r="M81" s="49">
        <v>0</v>
      </c>
      <c r="N81" s="49">
        <v>0</v>
      </c>
      <c r="O81" s="49">
        <v>0</v>
      </c>
      <c r="P81" s="120">
        <v>0</v>
      </c>
    </row>
    <row r="82" spans="1:16" s="2" customFormat="1">
      <c r="A82" s="42">
        <v>310665</v>
      </c>
      <c r="B82" s="43">
        <v>772</v>
      </c>
      <c r="C82" s="44" t="s">
        <v>79</v>
      </c>
      <c r="D82" s="45">
        <v>0</v>
      </c>
      <c r="E82" s="45">
        <v>0</v>
      </c>
      <c r="F82" s="45">
        <v>0</v>
      </c>
      <c r="G82" s="45">
        <v>0</v>
      </c>
      <c r="H82" s="45">
        <v>0</v>
      </c>
      <c r="I82" s="45">
        <v>0</v>
      </c>
      <c r="J82" s="45">
        <v>0</v>
      </c>
      <c r="K82" s="45">
        <v>0</v>
      </c>
      <c r="L82" s="45">
        <v>0</v>
      </c>
      <c r="M82" s="45">
        <v>0</v>
      </c>
      <c r="N82" s="45">
        <v>0</v>
      </c>
      <c r="O82" s="45">
        <v>0</v>
      </c>
      <c r="P82" s="119">
        <v>0</v>
      </c>
    </row>
    <row r="83" spans="1:16" s="2" customFormat="1">
      <c r="A83" s="46">
        <v>310670</v>
      </c>
      <c r="B83" s="47">
        <v>67</v>
      </c>
      <c r="C83" s="48" t="s">
        <v>585</v>
      </c>
      <c r="D83" s="49">
        <v>11950.89</v>
      </c>
      <c r="E83" s="49">
        <v>7572.1253406672904</v>
      </c>
      <c r="F83" s="49">
        <v>8769.61</v>
      </c>
      <c r="G83" s="49">
        <v>10156.74</v>
      </c>
      <c r="H83" s="49">
        <v>11155.82</v>
      </c>
      <c r="I83" s="49">
        <v>9712.74</v>
      </c>
      <c r="J83" s="49">
        <v>10874.74</v>
      </c>
      <c r="K83" s="49">
        <v>14128.83</v>
      </c>
      <c r="L83" s="49">
        <v>11974.12</v>
      </c>
      <c r="M83" s="49">
        <v>17159.47</v>
      </c>
      <c r="N83" s="49">
        <v>14471.02</v>
      </c>
      <c r="O83" s="49">
        <v>17127.82</v>
      </c>
      <c r="P83" s="120">
        <v>145053.92534066728</v>
      </c>
    </row>
    <row r="84" spans="1:16" s="2" customFormat="1">
      <c r="A84" s="42">
        <v>310680</v>
      </c>
      <c r="B84" s="43">
        <v>68</v>
      </c>
      <c r="C84" s="44" t="s">
        <v>80</v>
      </c>
      <c r="D84" s="45">
        <v>9392.4500000000007</v>
      </c>
      <c r="E84" s="45">
        <v>7573.1653729986001</v>
      </c>
      <c r="F84" s="45">
        <v>8769.61</v>
      </c>
      <c r="G84" s="45">
        <v>10156.74</v>
      </c>
      <c r="H84" s="45">
        <v>11155.82</v>
      </c>
      <c r="I84" s="45">
        <v>9712.74</v>
      </c>
      <c r="J84" s="45">
        <v>10874.74</v>
      </c>
      <c r="K84" s="45">
        <v>14128.83</v>
      </c>
      <c r="L84" s="45">
        <v>11974.12</v>
      </c>
      <c r="M84" s="45">
        <v>1769.61</v>
      </c>
      <c r="N84" s="45">
        <v>0</v>
      </c>
      <c r="O84" s="45">
        <v>0</v>
      </c>
      <c r="P84" s="119">
        <v>95507.825372998603</v>
      </c>
    </row>
    <row r="85" spans="1:16" s="2" customFormat="1">
      <c r="A85" s="46">
        <v>310690</v>
      </c>
      <c r="B85" s="47">
        <v>69</v>
      </c>
      <c r="C85" s="48" t="s">
        <v>81</v>
      </c>
      <c r="D85" s="49">
        <v>15536.16</v>
      </c>
      <c r="E85" s="49">
        <v>9863.2531804143891</v>
      </c>
      <c r="F85" s="49">
        <v>11400.5</v>
      </c>
      <c r="G85" s="49">
        <v>13203.76</v>
      </c>
      <c r="H85" s="49">
        <v>14502.57</v>
      </c>
      <c r="I85" s="49">
        <v>12626.56</v>
      </c>
      <c r="J85" s="49">
        <v>14137.16</v>
      </c>
      <c r="K85" s="49">
        <v>18367.47</v>
      </c>
      <c r="L85" s="49">
        <v>15566.36</v>
      </c>
      <c r="M85" s="49">
        <v>22307.31</v>
      </c>
      <c r="N85" s="49">
        <v>18812.330000000002</v>
      </c>
      <c r="O85" s="49">
        <v>22266.17</v>
      </c>
      <c r="P85" s="120">
        <v>188589.60318041441</v>
      </c>
    </row>
    <row r="86" spans="1:16" s="2" customFormat="1">
      <c r="A86" s="42">
        <v>310700</v>
      </c>
      <c r="B86" s="43">
        <v>70</v>
      </c>
      <c r="C86" s="44" t="s">
        <v>82</v>
      </c>
      <c r="D86" s="45">
        <v>0</v>
      </c>
      <c r="E86" s="45">
        <v>0</v>
      </c>
      <c r="F86" s="45">
        <v>0</v>
      </c>
      <c r="G86" s="45">
        <v>0</v>
      </c>
      <c r="H86" s="45">
        <v>0</v>
      </c>
      <c r="I86" s="45">
        <v>0</v>
      </c>
      <c r="J86" s="45">
        <v>0</v>
      </c>
      <c r="K86" s="45">
        <v>0</v>
      </c>
      <c r="L86" s="45">
        <v>0</v>
      </c>
      <c r="M86" s="45">
        <v>0</v>
      </c>
      <c r="N86" s="45">
        <v>0</v>
      </c>
      <c r="O86" s="45">
        <v>0</v>
      </c>
      <c r="P86" s="119">
        <v>0</v>
      </c>
    </row>
    <row r="87" spans="1:16" s="2" customFormat="1">
      <c r="A87" s="46">
        <v>310710</v>
      </c>
      <c r="B87" s="47">
        <v>71</v>
      </c>
      <c r="C87" s="48" t="s">
        <v>586</v>
      </c>
      <c r="D87" s="49">
        <v>23901.79</v>
      </c>
      <c r="E87" s="49">
        <v>15145.216089109301</v>
      </c>
      <c r="F87" s="49">
        <v>17539.23</v>
      </c>
      <c r="G87" s="49">
        <v>20313.47</v>
      </c>
      <c r="H87" s="49">
        <v>22311.64</v>
      </c>
      <c r="I87" s="49">
        <v>19425.48</v>
      </c>
      <c r="J87" s="49">
        <v>21749.47</v>
      </c>
      <c r="K87" s="49">
        <v>28257.65</v>
      </c>
      <c r="L87" s="49">
        <v>23948.240000000002</v>
      </c>
      <c r="M87" s="49">
        <v>34318.94</v>
      </c>
      <c r="N87" s="49">
        <v>28942.05</v>
      </c>
      <c r="O87" s="49">
        <v>34255.65</v>
      </c>
      <c r="P87" s="120">
        <v>290108.82608910929</v>
      </c>
    </row>
    <row r="88" spans="1:16" s="2" customFormat="1">
      <c r="A88" s="42">
        <v>310720</v>
      </c>
      <c r="B88" s="43">
        <v>72</v>
      </c>
      <c r="C88" s="44" t="s">
        <v>463</v>
      </c>
      <c r="D88" s="45">
        <v>9392.4500000000007</v>
      </c>
      <c r="E88" s="45">
        <v>7608.3447205556404</v>
      </c>
      <c r="F88" s="45">
        <v>8769.61</v>
      </c>
      <c r="G88" s="45">
        <v>10156.74</v>
      </c>
      <c r="H88" s="45">
        <v>11155.82</v>
      </c>
      <c r="I88" s="45">
        <v>9712.74</v>
      </c>
      <c r="J88" s="45">
        <v>10874.74</v>
      </c>
      <c r="K88" s="45">
        <v>14128.83</v>
      </c>
      <c r="L88" s="45">
        <v>11974.12</v>
      </c>
      <c r="M88" s="45">
        <v>17159.47</v>
      </c>
      <c r="N88" s="45">
        <v>14471.02</v>
      </c>
      <c r="O88" s="45">
        <v>17127.82</v>
      </c>
      <c r="P88" s="119">
        <v>142531.70472055563</v>
      </c>
    </row>
    <row r="89" spans="1:16" s="2" customFormat="1">
      <c r="A89" s="46">
        <v>310730</v>
      </c>
      <c r="B89" s="47">
        <v>73</v>
      </c>
      <c r="C89" s="48" t="s">
        <v>587</v>
      </c>
      <c r="D89" s="49">
        <v>11950.89</v>
      </c>
      <c r="E89" s="49">
        <v>7561.2532215874198</v>
      </c>
      <c r="F89" s="49">
        <v>8769.61</v>
      </c>
      <c r="G89" s="49">
        <v>10156.74</v>
      </c>
      <c r="H89" s="49">
        <v>11155.82</v>
      </c>
      <c r="I89" s="49">
        <v>9712.74</v>
      </c>
      <c r="J89" s="49">
        <v>10874.74</v>
      </c>
      <c r="K89" s="49">
        <v>14128.83</v>
      </c>
      <c r="L89" s="49">
        <v>11974.12</v>
      </c>
      <c r="M89" s="49">
        <v>17159.47</v>
      </c>
      <c r="N89" s="49">
        <v>14471.02</v>
      </c>
      <c r="O89" s="49">
        <v>17127.82</v>
      </c>
      <c r="P89" s="120">
        <v>145043.05322158741</v>
      </c>
    </row>
    <row r="90" spans="1:16" s="2" customFormat="1">
      <c r="A90" s="42">
        <v>310740</v>
      </c>
      <c r="B90" s="43">
        <v>74</v>
      </c>
      <c r="C90" s="44" t="s">
        <v>83</v>
      </c>
      <c r="D90" s="45">
        <v>11950.89</v>
      </c>
      <c r="E90" s="45">
        <v>7572.0379095241797</v>
      </c>
      <c r="F90" s="45">
        <v>8769.61</v>
      </c>
      <c r="G90" s="45">
        <v>10156.74</v>
      </c>
      <c r="H90" s="45">
        <v>11155.82</v>
      </c>
      <c r="I90" s="45">
        <v>9712.74</v>
      </c>
      <c r="J90" s="45">
        <v>10874.74</v>
      </c>
      <c r="K90" s="45">
        <v>14128.83</v>
      </c>
      <c r="L90" s="45">
        <v>11974.12</v>
      </c>
      <c r="M90" s="45">
        <v>17159.47</v>
      </c>
      <c r="N90" s="45">
        <v>14471.02</v>
      </c>
      <c r="O90" s="45">
        <v>17127.82</v>
      </c>
      <c r="P90" s="119">
        <v>145053.83790952418</v>
      </c>
    </row>
    <row r="91" spans="1:16" s="2" customFormat="1">
      <c r="A91" s="46">
        <v>310750</v>
      </c>
      <c r="B91" s="47">
        <v>75</v>
      </c>
      <c r="C91" s="48" t="s">
        <v>464</v>
      </c>
      <c r="D91" s="49">
        <v>11950.89</v>
      </c>
      <c r="E91" s="49">
        <v>7603.6264639358997</v>
      </c>
      <c r="F91" s="49">
        <v>8769.61</v>
      </c>
      <c r="G91" s="49">
        <v>10156.74</v>
      </c>
      <c r="H91" s="49">
        <v>11155.82</v>
      </c>
      <c r="I91" s="49">
        <v>9712.74</v>
      </c>
      <c r="J91" s="49">
        <v>10874.74</v>
      </c>
      <c r="K91" s="49">
        <v>14128.83</v>
      </c>
      <c r="L91" s="49">
        <v>11974.12</v>
      </c>
      <c r="M91" s="49">
        <v>17159.47</v>
      </c>
      <c r="N91" s="49">
        <v>14471.02</v>
      </c>
      <c r="O91" s="49">
        <v>17127.82</v>
      </c>
      <c r="P91" s="120">
        <v>145085.4264639359</v>
      </c>
    </row>
    <row r="92" spans="1:16" s="2" customFormat="1">
      <c r="A92" s="42">
        <v>310760</v>
      </c>
      <c r="B92" s="43">
        <v>76</v>
      </c>
      <c r="C92" s="44" t="s">
        <v>448</v>
      </c>
      <c r="D92" s="45">
        <v>0</v>
      </c>
      <c r="E92" s="45">
        <v>0</v>
      </c>
      <c r="F92" s="45">
        <v>0</v>
      </c>
      <c r="G92" s="45">
        <v>0</v>
      </c>
      <c r="H92" s="45">
        <v>0</v>
      </c>
      <c r="I92" s="45">
        <v>0</v>
      </c>
      <c r="J92" s="45">
        <v>0</v>
      </c>
      <c r="K92" s="45">
        <v>0</v>
      </c>
      <c r="L92" s="45">
        <v>0</v>
      </c>
      <c r="M92" s="45">
        <v>0</v>
      </c>
      <c r="N92" s="45">
        <v>0</v>
      </c>
      <c r="O92" s="45">
        <v>0</v>
      </c>
      <c r="P92" s="119">
        <v>0</v>
      </c>
    </row>
    <row r="93" spans="1:16" s="2" customFormat="1">
      <c r="A93" s="46">
        <v>310770</v>
      </c>
      <c r="B93" s="47">
        <v>77</v>
      </c>
      <c r="C93" s="48" t="s">
        <v>500</v>
      </c>
      <c r="D93" s="49">
        <v>9392.4500000000007</v>
      </c>
      <c r="E93" s="49">
        <v>7592.9786437577804</v>
      </c>
      <c r="F93" s="49">
        <v>8769.61</v>
      </c>
      <c r="G93" s="49">
        <v>10156.74</v>
      </c>
      <c r="H93" s="49">
        <v>11155.82</v>
      </c>
      <c r="I93" s="49">
        <v>9712.74</v>
      </c>
      <c r="J93" s="49">
        <v>10874.74</v>
      </c>
      <c r="K93" s="49">
        <v>14128.83</v>
      </c>
      <c r="L93" s="49">
        <v>11974.12</v>
      </c>
      <c r="M93" s="49">
        <v>1769.61</v>
      </c>
      <c r="N93" s="49">
        <v>0</v>
      </c>
      <c r="O93" s="49">
        <v>0</v>
      </c>
      <c r="P93" s="120">
        <v>95527.638643757775</v>
      </c>
    </row>
    <row r="94" spans="1:16" s="2" customFormat="1">
      <c r="A94" s="42">
        <v>310780</v>
      </c>
      <c r="B94" s="43">
        <v>78</v>
      </c>
      <c r="C94" s="44" t="s">
        <v>501</v>
      </c>
      <c r="D94" s="45">
        <v>11950.89</v>
      </c>
      <c r="E94" s="45">
        <v>7597.2333080462404</v>
      </c>
      <c r="F94" s="45">
        <v>8769.61</v>
      </c>
      <c r="G94" s="45">
        <v>10156.74</v>
      </c>
      <c r="H94" s="45">
        <v>11155.82</v>
      </c>
      <c r="I94" s="45">
        <v>9712.74</v>
      </c>
      <c r="J94" s="45">
        <v>10874.74</v>
      </c>
      <c r="K94" s="45">
        <v>14128.83</v>
      </c>
      <c r="L94" s="45">
        <v>11974.12</v>
      </c>
      <c r="M94" s="45">
        <v>17159.47</v>
      </c>
      <c r="N94" s="45">
        <v>14471.02</v>
      </c>
      <c r="O94" s="45">
        <v>17127.82</v>
      </c>
      <c r="P94" s="119">
        <v>145079.03330804623</v>
      </c>
    </row>
    <row r="95" spans="1:16" s="2" customFormat="1">
      <c r="A95" s="46">
        <v>310790</v>
      </c>
      <c r="B95" s="47">
        <v>79</v>
      </c>
      <c r="C95" s="48" t="s">
        <v>84</v>
      </c>
      <c r="D95" s="49">
        <v>9392.4500000000007</v>
      </c>
      <c r="E95" s="49">
        <v>7587.8331593866897</v>
      </c>
      <c r="F95" s="49">
        <v>8769.61</v>
      </c>
      <c r="G95" s="49">
        <v>10156.74</v>
      </c>
      <c r="H95" s="49">
        <v>11155.82</v>
      </c>
      <c r="I95" s="49">
        <v>9712.74</v>
      </c>
      <c r="J95" s="49">
        <v>10874.74</v>
      </c>
      <c r="K95" s="49">
        <v>14128.83</v>
      </c>
      <c r="L95" s="49">
        <v>11974.12</v>
      </c>
      <c r="M95" s="49">
        <v>1769.61</v>
      </c>
      <c r="N95" s="49">
        <v>0</v>
      </c>
      <c r="O95" s="49">
        <v>0</v>
      </c>
      <c r="P95" s="120">
        <v>95522.493159386693</v>
      </c>
    </row>
    <row r="96" spans="1:16" s="2" customFormat="1">
      <c r="A96" s="42">
        <v>310800</v>
      </c>
      <c r="B96" s="43">
        <v>80</v>
      </c>
      <c r="C96" s="44" t="s">
        <v>85</v>
      </c>
      <c r="D96" s="45">
        <v>23901.79</v>
      </c>
      <c r="E96" s="45">
        <v>15164.620151950599</v>
      </c>
      <c r="F96" s="45">
        <v>17539.23</v>
      </c>
      <c r="G96" s="45">
        <v>20313.47</v>
      </c>
      <c r="H96" s="45">
        <v>22311.64</v>
      </c>
      <c r="I96" s="45">
        <v>19425.48</v>
      </c>
      <c r="J96" s="45">
        <v>21749.47</v>
      </c>
      <c r="K96" s="45">
        <v>28257.65</v>
      </c>
      <c r="L96" s="45">
        <v>23948.240000000002</v>
      </c>
      <c r="M96" s="45">
        <v>34318.94</v>
      </c>
      <c r="N96" s="45">
        <v>28942.05</v>
      </c>
      <c r="O96" s="45">
        <v>34255.65</v>
      </c>
      <c r="P96" s="119">
        <v>290128.23015195056</v>
      </c>
    </row>
    <row r="97" spans="1:16" s="2" customFormat="1">
      <c r="A97" s="46">
        <v>310810</v>
      </c>
      <c r="B97" s="47">
        <v>81</v>
      </c>
      <c r="C97" s="48" t="s">
        <v>86</v>
      </c>
      <c r="D97" s="49">
        <v>9392.4500000000007</v>
      </c>
      <c r="E97" s="49">
        <v>7596.1065107655904</v>
      </c>
      <c r="F97" s="49">
        <v>8769.61</v>
      </c>
      <c r="G97" s="49">
        <v>10156.74</v>
      </c>
      <c r="H97" s="49">
        <v>11155.82</v>
      </c>
      <c r="I97" s="49">
        <v>9712.74</v>
      </c>
      <c r="J97" s="49">
        <v>10874.74</v>
      </c>
      <c r="K97" s="49">
        <v>14128.83</v>
      </c>
      <c r="L97" s="49">
        <v>11974.12</v>
      </c>
      <c r="M97" s="49">
        <v>17159.47</v>
      </c>
      <c r="N97" s="49">
        <v>14471.02</v>
      </c>
      <c r="O97" s="49">
        <v>17127.82</v>
      </c>
      <c r="P97" s="120">
        <v>142519.4665107656</v>
      </c>
    </row>
    <row r="98" spans="1:16" s="2" customFormat="1">
      <c r="A98" s="42">
        <v>310820</v>
      </c>
      <c r="B98" s="43">
        <v>82</v>
      </c>
      <c r="C98" s="44" t="s">
        <v>588</v>
      </c>
      <c r="D98" s="45">
        <v>0</v>
      </c>
      <c r="E98" s="45">
        <v>0</v>
      </c>
      <c r="F98" s="45">
        <v>0</v>
      </c>
      <c r="G98" s="45">
        <v>0</v>
      </c>
      <c r="H98" s="45">
        <v>0</v>
      </c>
      <c r="I98" s="45">
        <v>0</v>
      </c>
      <c r="J98" s="45">
        <v>0</v>
      </c>
      <c r="K98" s="45">
        <v>0</v>
      </c>
      <c r="L98" s="45">
        <v>0</v>
      </c>
      <c r="M98" s="45">
        <v>0</v>
      </c>
      <c r="N98" s="45">
        <v>0</v>
      </c>
      <c r="O98" s="45">
        <v>0</v>
      </c>
      <c r="P98" s="119">
        <v>0</v>
      </c>
    </row>
    <row r="99" spans="1:16" s="2" customFormat="1">
      <c r="A99" s="46">
        <v>310825</v>
      </c>
      <c r="B99" s="47">
        <v>773</v>
      </c>
      <c r="C99" s="48" t="s">
        <v>465</v>
      </c>
      <c r="D99" s="49">
        <v>0</v>
      </c>
      <c r="E99" s="49">
        <v>0</v>
      </c>
      <c r="F99" s="49">
        <v>0</v>
      </c>
      <c r="G99" s="49">
        <v>0</v>
      </c>
      <c r="H99" s="49">
        <v>0</v>
      </c>
      <c r="I99" s="49">
        <v>0</v>
      </c>
      <c r="J99" s="49">
        <v>0</v>
      </c>
      <c r="K99" s="49">
        <v>0</v>
      </c>
      <c r="L99" s="49">
        <v>0</v>
      </c>
      <c r="M99" s="49">
        <v>0</v>
      </c>
      <c r="N99" s="49">
        <v>0</v>
      </c>
      <c r="O99" s="49">
        <v>0</v>
      </c>
      <c r="P99" s="120">
        <v>0</v>
      </c>
    </row>
    <row r="100" spans="1:16" s="2" customFormat="1">
      <c r="A100" s="42">
        <v>310830</v>
      </c>
      <c r="B100" s="43">
        <v>83</v>
      </c>
      <c r="C100" s="44" t="s">
        <v>449</v>
      </c>
      <c r="D100" s="45">
        <v>11950.89</v>
      </c>
      <c r="E100" s="45">
        <v>7594.5202428822804</v>
      </c>
      <c r="F100" s="45">
        <v>8769.61</v>
      </c>
      <c r="G100" s="45">
        <v>10156.74</v>
      </c>
      <c r="H100" s="45">
        <v>11155.82</v>
      </c>
      <c r="I100" s="45">
        <v>9712.74</v>
      </c>
      <c r="J100" s="45">
        <v>10874.74</v>
      </c>
      <c r="K100" s="45">
        <v>14128.83</v>
      </c>
      <c r="L100" s="45">
        <v>11974.12</v>
      </c>
      <c r="M100" s="45">
        <v>17159.47</v>
      </c>
      <c r="N100" s="45">
        <v>14471.02</v>
      </c>
      <c r="O100" s="45">
        <v>17127.82</v>
      </c>
      <c r="P100" s="119">
        <v>145076.32024288227</v>
      </c>
    </row>
    <row r="101" spans="1:16" s="2" customFormat="1">
      <c r="A101" s="46">
        <v>310840</v>
      </c>
      <c r="B101" s="47">
        <v>84</v>
      </c>
      <c r="C101" s="48" t="s">
        <v>87</v>
      </c>
      <c r="D101" s="49">
        <v>9392.4500000000007</v>
      </c>
      <c r="E101" s="49">
        <v>7586.2243104583404</v>
      </c>
      <c r="F101" s="49">
        <v>8769.61</v>
      </c>
      <c r="G101" s="49">
        <v>10156.74</v>
      </c>
      <c r="H101" s="49">
        <v>11155.82</v>
      </c>
      <c r="I101" s="49">
        <v>9712.74</v>
      </c>
      <c r="J101" s="49">
        <v>10874.74</v>
      </c>
      <c r="K101" s="49">
        <v>14128.83</v>
      </c>
      <c r="L101" s="49">
        <v>11974.12</v>
      </c>
      <c r="M101" s="49">
        <v>17159.47</v>
      </c>
      <c r="N101" s="49">
        <v>14471.02</v>
      </c>
      <c r="O101" s="49">
        <v>17127.82</v>
      </c>
      <c r="P101" s="120">
        <v>142509.58431045833</v>
      </c>
    </row>
    <row r="102" spans="1:16" s="2" customFormat="1">
      <c r="A102" s="42">
        <v>310850</v>
      </c>
      <c r="B102" s="43">
        <v>85</v>
      </c>
      <c r="C102" s="44" t="s">
        <v>88</v>
      </c>
      <c r="D102" s="45">
        <v>18784.900000000001</v>
      </c>
      <c r="E102" s="45">
        <v>15109.6036957385</v>
      </c>
      <c r="F102" s="45">
        <v>17539.23</v>
      </c>
      <c r="G102" s="45">
        <v>20313.47</v>
      </c>
      <c r="H102" s="45">
        <v>22311.64</v>
      </c>
      <c r="I102" s="45">
        <v>19425.48</v>
      </c>
      <c r="J102" s="45">
        <v>21749.47</v>
      </c>
      <c r="K102" s="45">
        <v>28257.65</v>
      </c>
      <c r="L102" s="45">
        <v>23948.240000000002</v>
      </c>
      <c r="M102" s="45">
        <v>3539.21</v>
      </c>
      <c r="N102" s="45">
        <v>0</v>
      </c>
      <c r="O102" s="45">
        <v>0</v>
      </c>
      <c r="P102" s="119">
        <v>190978.89369573846</v>
      </c>
    </row>
    <row r="103" spans="1:16" s="2" customFormat="1">
      <c r="A103" s="46">
        <v>310855</v>
      </c>
      <c r="B103" s="47">
        <v>774</v>
      </c>
      <c r="C103" s="48" t="s">
        <v>589</v>
      </c>
      <c r="D103" s="49">
        <v>0</v>
      </c>
      <c r="E103" s="49">
        <v>0</v>
      </c>
      <c r="F103" s="49">
        <v>0</v>
      </c>
      <c r="G103" s="49">
        <v>0</v>
      </c>
      <c r="H103" s="49">
        <v>0</v>
      </c>
      <c r="I103" s="49">
        <v>0</v>
      </c>
      <c r="J103" s="49">
        <v>0</v>
      </c>
      <c r="K103" s="49">
        <v>0</v>
      </c>
      <c r="L103" s="49">
        <v>0</v>
      </c>
      <c r="M103" s="49">
        <v>0</v>
      </c>
      <c r="N103" s="49">
        <v>0</v>
      </c>
      <c r="O103" s="49">
        <v>0</v>
      </c>
      <c r="P103" s="120">
        <v>0</v>
      </c>
    </row>
    <row r="104" spans="1:16" s="2" customFormat="1">
      <c r="A104" s="42">
        <v>310860</v>
      </c>
      <c r="B104" s="43">
        <v>86</v>
      </c>
      <c r="C104" s="44" t="s">
        <v>590</v>
      </c>
      <c r="D104" s="45">
        <v>11950.89</v>
      </c>
      <c r="E104" s="45">
        <v>7532.4584193241599</v>
      </c>
      <c r="F104" s="45">
        <v>8769.61</v>
      </c>
      <c r="G104" s="45">
        <v>10156.74</v>
      </c>
      <c r="H104" s="45">
        <v>11155.82</v>
      </c>
      <c r="I104" s="45">
        <v>9712.74</v>
      </c>
      <c r="J104" s="45">
        <v>10874.74</v>
      </c>
      <c r="K104" s="45">
        <v>14128.83</v>
      </c>
      <c r="L104" s="45">
        <v>11974.12</v>
      </c>
      <c r="M104" s="45">
        <v>17159.47</v>
      </c>
      <c r="N104" s="45">
        <v>14471.02</v>
      </c>
      <c r="O104" s="45">
        <v>17127.82</v>
      </c>
      <c r="P104" s="119">
        <v>145014.25841932415</v>
      </c>
    </row>
    <row r="105" spans="1:16" s="2" customFormat="1">
      <c r="A105" s="46">
        <v>310870</v>
      </c>
      <c r="B105" s="47">
        <v>87</v>
      </c>
      <c r="C105" s="48" t="s">
        <v>591</v>
      </c>
      <c r="D105" s="49">
        <v>9392.4500000000007</v>
      </c>
      <c r="E105" s="49">
        <v>7573.1667281071605</v>
      </c>
      <c r="F105" s="49">
        <v>8769.61</v>
      </c>
      <c r="G105" s="49">
        <v>10156.74</v>
      </c>
      <c r="H105" s="49">
        <v>11155.82</v>
      </c>
      <c r="I105" s="49">
        <v>9712.74</v>
      </c>
      <c r="J105" s="49">
        <v>1228.4100000000001</v>
      </c>
      <c r="K105" s="49">
        <v>0</v>
      </c>
      <c r="L105" s="49">
        <v>0</v>
      </c>
      <c r="M105" s="49">
        <v>0</v>
      </c>
      <c r="N105" s="49">
        <v>0</v>
      </c>
      <c r="O105" s="49">
        <v>0</v>
      </c>
      <c r="P105" s="120">
        <v>57988.936728107161</v>
      </c>
    </row>
    <row r="106" spans="1:16" s="2" customFormat="1">
      <c r="A106" s="42">
        <v>310880</v>
      </c>
      <c r="B106" s="43">
        <v>88</v>
      </c>
      <c r="C106" s="44" t="s">
        <v>592</v>
      </c>
      <c r="D106" s="45">
        <v>0</v>
      </c>
      <c r="E106" s="45">
        <v>0</v>
      </c>
      <c r="F106" s="45">
        <v>0</v>
      </c>
      <c r="G106" s="45">
        <v>0</v>
      </c>
      <c r="H106" s="45">
        <v>0</v>
      </c>
      <c r="I106" s="45">
        <v>0</v>
      </c>
      <c r="J106" s="45">
        <v>9646.33</v>
      </c>
      <c r="K106" s="45">
        <v>14128.83</v>
      </c>
      <c r="L106" s="45">
        <v>11974.12</v>
      </c>
      <c r="M106" s="45">
        <v>17159.47</v>
      </c>
      <c r="N106" s="45">
        <v>14471.02</v>
      </c>
      <c r="O106" s="45">
        <v>17127.82</v>
      </c>
      <c r="P106" s="119">
        <v>84507.59</v>
      </c>
    </row>
    <row r="107" spans="1:16" s="2" customFormat="1">
      <c r="A107" s="46">
        <v>310890</v>
      </c>
      <c r="B107" s="47">
        <v>89</v>
      </c>
      <c r="C107" s="48" t="s">
        <v>593</v>
      </c>
      <c r="D107" s="49">
        <v>13145.98</v>
      </c>
      <c r="E107" s="49">
        <v>8357.9203770181502</v>
      </c>
      <c r="F107" s="49">
        <v>9646.57</v>
      </c>
      <c r="G107" s="49">
        <v>11172.41</v>
      </c>
      <c r="H107" s="49">
        <v>12271.4</v>
      </c>
      <c r="I107" s="49">
        <v>10684.01</v>
      </c>
      <c r="J107" s="49">
        <v>11962.21</v>
      </c>
      <c r="K107" s="49">
        <v>15541.71</v>
      </c>
      <c r="L107" s="49">
        <v>13171.53</v>
      </c>
      <c r="M107" s="49">
        <v>18875.419999999998</v>
      </c>
      <c r="N107" s="49">
        <v>15918.12</v>
      </c>
      <c r="O107" s="49">
        <v>18840.61</v>
      </c>
      <c r="P107" s="120">
        <v>159587.89037701814</v>
      </c>
    </row>
    <row r="108" spans="1:16" s="2" customFormat="1">
      <c r="A108" s="42">
        <v>310900</v>
      </c>
      <c r="B108" s="43">
        <v>90</v>
      </c>
      <c r="C108" s="44" t="s">
        <v>89</v>
      </c>
      <c r="D108" s="45">
        <v>11950.89</v>
      </c>
      <c r="E108" s="45">
        <v>7572.3330994995304</v>
      </c>
      <c r="F108" s="45">
        <v>8769.61</v>
      </c>
      <c r="G108" s="45">
        <v>10156.74</v>
      </c>
      <c r="H108" s="45">
        <v>11155.82</v>
      </c>
      <c r="I108" s="45">
        <v>9712.74</v>
      </c>
      <c r="J108" s="45">
        <v>10874.74</v>
      </c>
      <c r="K108" s="45">
        <v>14128.83</v>
      </c>
      <c r="L108" s="45">
        <v>11974.12</v>
      </c>
      <c r="M108" s="45">
        <v>17159.47</v>
      </c>
      <c r="N108" s="45">
        <v>14471.02</v>
      </c>
      <c r="O108" s="45">
        <v>17127.82</v>
      </c>
      <c r="P108" s="119">
        <v>145054.13309949954</v>
      </c>
    </row>
    <row r="109" spans="1:16" s="2" customFormat="1">
      <c r="A109" s="46">
        <v>310910</v>
      </c>
      <c r="B109" s="47">
        <v>91</v>
      </c>
      <c r="C109" s="48" t="s">
        <v>594</v>
      </c>
      <c r="D109" s="49">
        <v>23901.79</v>
      </c>
      <c r="E109" s="49">
        <v>15182.035321162901</v>
      </c>
      <c r="F109" s="49">
        <v>17539.23</v>
      </c>
      <c r="G109" s="49">
        <v>20313.47</v>
      </c>
      <c r="H109" s="49">
        <v>22311.64</v>
      </c>
      <c r="I109" s="49">
        <v>19425.48</v>
      </c>
      <c r="J109" s="49">
        <v>21749.47</v>
      </c>
      <c r="K109" s="49">
        <v>28257.65</v>
      </c>
      <c r="L109" s="49">
        <v>23948.240000000002</v>
      </c>
      <c r="M109" s="49">
        <v>34318.94</v>
      </c>
      <c r="N109" s="49">
        <v>28942.05</v>
      </c>
      <c r="O109" s="49">
        <v>34255.65</v>
      </c>
      <c r="P109" s="120">
        <v>290145.64532116288</v>
      </c>
    </row>
    <row r="110" spans="1:16" s="2" customFormat="1">
      <c r="A110" s="42">
        <v>310920</v>
      </c>
      <c r="B110" s="43">
        <v>92</v>
      </c>
      <c r="C110" s="44" t="s">
        <v>595</v>
      </c>
      <c r="D110" s="45">
        <v>9392.4500000000007</v>
      </c>
      <c r="E110" s="45">
        <v>7593.4132571206901</v>
      </c>
      <c r="F110" s="45">
        <v>8769.61</v>
      </c>
      <c r="G110" s="45">
        <v>10156.74</v>
      </c>
      <c r="H110" s="45">
        <v>11155.82</v>
      </c>
      <c r="I110" s="45">
        <v>9712.74</v>
      </c>
      <c r="J110" s="45">
        <v>10874.74</v>
      </c>
      <c r="K110" s="45">
        <v>14128.83</v>
      </c>
      <c r="L110" s="45">
        <v>11974.12</v>
      </c>
      <c r="M110" s="45">
        <v>32549.33</v>
      </c>
      <c r="N110" s="45">
        <v>28942.05</v>
      </c>
      <c r="O110" s="45">
        <v>34255.65</v>
      </c>
      <c r="P110" s="119">
        <v>189505.49325712069</v>
      </c>
    </row>
    <row r="111" spans="1:16" s="2" customFormat="1">
      <c r="A111" s="46">
        <v>310925</v>
      </c>
      <c r="B111" s="47">
        <v>775</v>
      </c>
      <c r="C111" s="48" t="s">
        <v>90</v>
      </c>
      <c r="D111" s="49">
        <v>0</v>
      </c>
      <c r="E111" s="49">
        <v>0</v>
      </c>
      <c r="F111" s="49">
        <v>0</v>
      </c>
      <c r="G111" s="49">
        <v>8380.44</v>
      </c>
      <c r="H111" s="49">
        <v>11155.82</v>
      </c>
      <c r="I111" s="49">
        <v>9712.74</v>
      </c>
      <c r="J111" s="49">
        <v>10874.74</v>
      </c>
      <c r="K111" s="49">
        <v>14128.83</v>
      </c>
      <c r="L111" s="49">
        <v>11974.12</v>
      </c>
      <c r="M111" s="49">
        <v>17159.47</v>
      </c>
      <c r="N111" s="49">
        <v>14471.02</v>
      </c>
      <c r="O111" s="49">
        <v>17127.82</v>
      </c>
      <c r="P111" s="120">
        <v>114985</v>
      </c>
    </row>
    <row r="112" spans="1:16" s="2" customFormat="1">
      <c r="A112" s="42">
        <v>310930</v>
      </c>
      <c r="B112" s="43">
        <v>93</v>
      </c>
      <c r="C112" s="44" t="s">
        <v>91</v>
      </c>
      <c r="D112" s="45">
        <v>0</v>
      </c>
      <c r="E112" s="45">
        <v>0</v>
      </c>
      <c r="F112" s="45">
        <v>0</v>
      </c>
      <c r="G112" s="45">
        <v>0</v>
      </c>
      <c r="H112" s="45">
        <v>0</v>
      </c>
      <c r="I112" s="45">
        <v>0</v>
      </c>
      <c r="J112" s="45">
        <v>0</v>
      </c>
      <c r="K112" s="45">
        <v>0</v>
      </c>
      <c r="L112" s="45">
        <v>0</v>
      </c>
      <c r="M112" s="45">
        <v>0</v>
      </c>
      <c r="N112" s="45">
        <v>0</v>
      </c>
      <c r="O112" s="45">
        <v>0</v>
      </c>
      <c r="P112" s="119">
        <v>0</v>
      </c>
    </row>
    <row r="113" spans="1:16" s="2" customFormat="1">
      <c r="A113" s="46">
        <v>310940</v>
      </c>
      <c r="B113" s="47">
        <v>94</v>
      </c>
      <c r="C113" s="48" t="s">
        <v>92</v>
      </c>
      <c r="D113" s="49">
        <v>0</v>
      </c>
      <c r="E113" s="49">
        <v>0</v>
      </c>
      <c r="F113" s="49">
        <v>0</v>
      </c>
      <c r="G113" s="49">
        <v>0</v>
      </c>
      <c r="H113" s="49">
        <v>0</v>
      </c>
      <c r="I113" s="49">
        <v>0</v>
      </c>
      <c r="J113" s="49">
        <v>0</v>
      </c>
      <c r="K113" s="49">
        <v>0</v>
      </c>
      <c r="L113" s="49">
        <v>0</v>
      </c>
      <c r="M113" s="49">
        <v>0</v>
      </c>
      <c r="N113" s="49">
        <v>0</v>
      </c>
      <c r="O113" s="49">
        <v>0</v>
      </c>
      <c r="P113" s="120">
        <v>0</v>
      </c>
    </row>
    <row r="114" spans="1:16" s="2" customFormat="1">
      <c r="A114" s="42">
        <v>310945</v>
      </c>
      <c r="B114" s="43">
        <v>776</v>
      </c>
      <c r="C114" s="44" t="s">
        <v>93</v>
      </c>
      <c r="D114" s="45">
        <v>0</v>
      </c>
      <c r="E114" s="45">
        <v>0</v>
      </c>
      <c r="F114" s="45">
        <v>0</v>
      </c>
      <c r="G114" s="45">
        <v>0</v>
      </c>
      <c r="H114" s="45">
        <v>0</v>
      </c>
      <c r="I114" s="45">
        <v>0</v>
      </c>
      <c r="J114" s="45">
        <v>0</v>
      </c>
      <c r="K114" s="45">
        <v>0</v>
      </c>
      <c r="L114" s="45">
        <v>0</v>
      </c>
      <c r="M114" s="45">
        <v>0</v>
      </c>
      <c r="N114" s="45">
        <v>0</v>
      </c>
      <c r="O114" s="45">
        <v>0</v>
      </c>
      <c r="P114" s="119">
        <v>0</v>
      </c>
    </row>
    <row r="115" spans="1:16" s="2" customFormat="1">
      <c r="A115" s="46">
        <v>310950</v>
      </c>
      <c r="B115" s="47">
        <v>95</v>
      </c>
      <c r="C115" s="48" t="s">
        <v>94</v>
      </c>
      <c r="D115" s="49">
        <v>0</v>
      </c>
      <c r="E115" s="49">
        <v>0</v>
      </c>
      <c r="F115" s="49">
        <v>0</v>
      </c>
      <c r="G115" s="49">
        <v>0</v>
      </c>
      <c r="H115" s="49">
        <v>0</v>
      </c>
      <c r="I115" s="49">
        <v>0</v>
      </c>
      <c r="J115" s="49">
        <v>0</v>
      </c>
      <c r="K115" s="49">
        <v>0</v>
      </c>
      <c r="L115" s="49">
        <v>0</v>
      </c>
      <c r="M115" s="49">
        <v>0</v>
      </c>
      <c r="N115" s="49">
        <v>0</v>
      </c>
      <c r="O115" s="49">
        <v>0</v>
      </c>
      <c r="P115" s="120">
        <v>0</v>
      </c>
    </row>
    <row r="116" spans="1:16" s="2" customFormat="1">
      <c r="A116" s="42">
        <v>310960</v>
      </c>
      <c r="B116" s="43">
        <v>96</v>
      </c>
      <c r="C116" s="44" t="s">
        <v>450</v>
      </c>
      <c r="D116" s="45">
        <v>9392.4500000000007</v>
      </c>
      <c r="E116" s="45">
        <v>7622.8319930674897</v>
      </c>
      <c r="F116" s="45">
        <v>8769.61</v>
      </c>
      <c r="G116" s="45">
        <v>10156.74</v>
      </c>
      <c r="H116" s="45">
        <v>11155.82</v>
      </c>
      <c r="I116" s="45">
        <v>9712.74</v>
      </c>
      <c r="J116" s="45">
        <v>10874.74</v>
      </c>
      <c r="K116" s="45">
        <v>14128.83</v>
      </c>
      <c r="L116" s="45">
        <v>11974.12</v>
      </c>
      <c r="M116" s="45">
        <v>1769.61</v>
      </c>
      <c r="N116" s="45">
        <v>0</v>
      </c>
      <c r="O116" s="45">
        <v>0</v>
      </c>
      <c r="P116" s="119">
        <v>95557.491993067481</v>
      </c>
    </row>
    <row r="117" spans="1:16" s="2" customFormat="1">
      <c r="A117" s="46">
        <v>310970</v>
      </c>
      <c r="B117" s="47">
        <v>97</v>
      </c>
      <c r="C117" s="48" t="s">
        <v>466</v>
      </c>
      <c r="D117" s="49">
        <v>13145.98</v>
      </c>
      <c r="E117" s="49">
        <v>8345.7392906499099</v>
      </c>
      <c r="F117" s="49">
        <v>9646.57</v>
      </c>
      <c r="G117" s="49">
        <v>11172.41</v>
      </c>
      <c r="H117" s="49">
        <v>12271.4</v>
      </c>
      <c r="I117" s="49">
        <v>10684.01</v>
      </c>
      <c r="J117" s="49">
        <v>11962.21</v>
      </c>
      <c r="K117" s="49">
        <v>15541.71</v>
      </c>
      <c r="L117" s="49">
        <v>13171.53</v>
      </c>
      <c r="M117" s="49">
        <v>18875.419999999998</v>
      </c>
      <c r="N117" s="49">
        <v>15918.12</v>
      </c>
      <c r="O117" s="49">
        <v>18840.61</v>
      </c>
      <c r="P117" s="120">
        <v>159575.70929064992</v>
      </c>
    </row>
    <row r="118" spans="1:16" s="2" customFormat="1">
      <c r="A118" s="42">
        <v>310980</v>
      </c>
      <c r="B118" s="43">
        <v>98</v>
      </c>
      <c r="C118" s="44" t="s">
        <v>95</v>
      </c>
      <c r="D118" s="45">
        <v>0</v>
      </c>
      <c r="E118" s="45">
        <v>0</v>
      </c>
      <c r="F118" s="45">
        <v>0</v>
      </c>
      <c r="G118" s="45">
        <v>0</v>
      </c>
      <c r="H118" s="45">
        <v>0</v>
      </c>
      <c r="I118" s="45">
        <v>0</v>
      </c>
      <c r="J118" s="45">
        <v>0</v>
      </c>
      <c r="K118" s="45">
        <v>0</v>
      </c>
      <c r="L118" s="45">
        <v>0</v>
      </c>
      <c r="M118" s="45">
        <v>0</v>
      </c>
      <c r="N118" s="45">
        <v>0</v>
      </c>
      <c r="O118" s="45">
        <v>0</v>
      </c>
      <c r="P118" s="119">
        <v>0</v>
      </c>
    </row>
    <row r="119" spans="1:16" s="2" customFormat="1">
      <c r="A119" s="46">
        <v>310990</v>
      </c>
      <c r="B119" s="47">
        <v>99</v>
      </c>
      <c r="C119" s="48" t="s">
        <v>596</v>
      </c>
      <c r="D119" s="49">
        <v>0</v>
      </c>
      <c r="E119" s="49">
        <v>0</v>
      </c>
      <c r="F119" s="49">
        <v>0</v>
      </c>
      <c r="G119" s="49">
        <v>0</v>
      </c>
      <c r="H119" s="49">
        <v>0</v>
      </c>
      <c r="I119" s="49">
        <v>0</v>
      </c>
      <c r="J119" s="49">
        <v>0</v>
      </c>
      <c r="K119" s="49">
        <v>0</v>
      </c>
      <c r="L119" s="49">
        <v>0</v>
      </c>
      <c r="M119" s="49">
        <v>0</v>
      </c>
      <c r="N119" s="49">
        <v>0</v>
      </c>
      <c r="O119" s="49">
        <v>0</v>
      </c>
      <c r="P119" s="120">
        <v>0</v>
      </c>
    </row>
    <row r="120" spans="1:16" s="2" customFormat="1">
      <c r="A120" s="42">
        <v>311000</v>
      </c>
      <c r="B120" s="43">
        <v>100</v>
      </c>
      <c r="C120" s="44" t="s">
        <v>597</v>
      </c>
      <c r="D120" s="45">
        <v>0</v>
      </c>
      <c r="E120" s="45">
        <v>0</v>
      </c>
      <c r="F120" s="45">
        <v>0</v>
      </c>
      <c r="G120" s="45">
        <v>0</v>
      </c>
      <c r="H120" s="45">
        <v>0</v>
      </c>
      <c r="I120" s="45">
        <v>0</v>
      </c>
      <c r="J120" s="45">
        <v>0</v>
      </c>
      <c r="K120" s="45">
        <v>0</v>
      </c>
      <c r="L120" s="45">
        <v>0</v>
      </c>
      <c r="M120" s="45">
        <v>0</v>
      </c>
      <c r="N120" s="45">
        <v>0</v>
      </c>
      <c r="O120" s="45">
        <v>0</v>
      </c>
      <c r="P120" s="119">
        <v>0</v>
      </c>
    </row>
    <row r="121" spans="1:16" s="2" customFormat="1">
      <c r="A121" s="46">
        <v>311010</v>
      </c>
      <c r="B121" s="47">
        <v>101</v>
      </c>
      <c r="C121" s="48" t="s">
        <v>96</v>
      </c>
      <c r="D121" s="49">
        <v>0</v>
      </c>
      <c r="E121" s="49">
        <v>0</v>
      </c>
      <c r="F121" s="49">
        <v>0</v>
      </c>
      <c r="G121" s="49">
        <v>0</v>
      </c>
      <c r="H121" s="49">
        <v>0</v>
      </c>
      <c r="I121" s="49">
        <v>0</v>
      </c>
      <c r="J121" s="49">
        <v>0</v>
      </c>
      <c r="K121" s="49">
        <v>0</v>
      </c>
      <c r="L121" s="49">
        <v>0</v>
      </c>
      <c r="M121" s="49">
        <v>0</v>
      </c>
      <c r="N121" s="49">
        <v>0</v>
      </c>
      <c r="O121" s="49">
        <v>0</v>
      </c>
      <c r="P121" s="120">
        <v>0</v>
      </c>
    </row>
    <row r="122" spans="1:16" s="2" customFormat="1">
      <c r="A122" s="42">
        <v>311020</v>
      </c>
      <c r="B122" s="43">
        <v>102</v>
      </c>
      <c r="C122" s="44" t="s">
        <v>97</v>
      </c>
      <c r="D122" s="45">
        <v>9392.4500000000007</v>
      </c>
      <c r="E122" s="45">
        <v>7606.67665183395</v>
      </c>
      <c r="F122" s="45">
        <v>8769.61</v>
      </c>
      <c r="G122" s="45">
        <v>10156.74</v>
      </c>
      <c r="H122" s="45">
        <v>11155.82</v>
      </c>
      <c r="I122" s="45">
        <v>9712.74</v>
      </c>
      <c r="J122" s="45">
        <v>1228.4100000000001</v>
      </c>
      <c r="K122" s="45">
        <v>0</v>
      </c>
      <c r="L122" s="45">
        <v>0</v>
      </c>
      <c r="M122" s="45">
        <v>0</v>
      </c>
      <c r="N122" s="45">
        <v>0</v>
      </c>
      <c r="O122" s="45">
        <v>0</v>
      </c>
      <c r="P122" s="119">
        <v>58022.446651833954</v>
      </c>
    </row>
    <row r="123" spans="1:16" s="2" customFormat="1">
      <c r="A123" s="46">
        <v>311030</v>
      </c>
      <c r="B123" s="47">
        <v>103</v>
      </c>
      <c r="C123" s="48" t="s">
        <v>98</v>
      </c>
      <c r="D123" s="49">
        <v>10331.69</v>
      </c>
      <c r="E123" s="49">
        <v>8337.7567566329508</v>
      </c>
      <c r="F123" s="49">
        <v>9646.57</v>
      </c>
      <c r="G123" s="49">
        <v>11172.41</v>
      </c>
      <c r="H123" s="49">
        <v>12271.4</v>
      </c>
      <c r="I123" s="49">
        <v>10684.01</v>
      </c>
      <c r="J123" s="49">
        <v>11962.21</v>
      </c>
      <c r="K123" s="49">
        <v>15541.71</v>
      </c>
      <c r="L123" s="49">
        <v>13171.53</v>
      </c>
      <c r="M123" s="49">
        <v>1946.57</v>
      </c>
      <c r="N123" s="49">
        <v>0</v>
      </c>
      <c r="O123" s="49">
        <v>0</v>
      </c>
      <c r="P123" s="120">
        <v>105065.85675663294</v>
      </c>
    </row>
    <row r="124" spans="1:16" s="2" customFormat="1">
      <c r="A124" s="42">
        <v>311040</v>
      </c>
      <c r="B124" s="43">
        <v>104</v>
      </c>
      <c r="C124" s="44" t="s">
        <v>99</v>
      </c>
      <c r="D124" s="45">
        <v>0</v>
      </c>
      <c r="E124" s="45">
        <v>0</v>
      </c>
      <c r="F124" s="45">
        <v>0</v>
      </c>
      <c r="G124" s="45">
        <v>0</v>
      </c>
      <c r="H124" s="45">
        <v>0</v>
      </c>
      <c r="I124" s="45">
        <v>0</v>
      </c>
      <c r="J124" s="45">
        <v>0</v>
      </c>
      <c r="K124" s="45">
        <v>0</v>
      </c>
      <c r="L124" s="45">
        <v>0</v>
      </c>
      <c r="M124" s="45">
        <v>0</v>
      </c>
      <c r="N124" s="45">
        <v>0</v>
      </c>
      <c r="O124" s="45">
        <v>0</v>
      </c>
      <c r="P124" s="119">
        <v>0</v>
      </c>
    </row>
    <row r="125" spans="1:16" s="2" customFormat="1">
      <c r="A125" s="46">
        <v>311050</v>
      </c>
      <c r="B125" s="47">
        <v>105</v>
      </c>
      <c r="C125" s="48" t="s">
        <v>100</v>
      </c>
      <c r="D125" s="49">
        <v>9392.4500000000007</v>
      </c>
      <c r="E125" s="49">
        <v>7566.65017035446</v>
      </c>
      <c r="F125" s="49">
        <v>8769.61</v>
      </c>
      <c r="G125" s="49">
        <v>10156.74</v>
      </c>
      <c r="H125" s="49">
        <v>11155.82</v>
      </c>
      <c r="I125" s="49">
        <v>9712.74</v>
      </c>
      <c r="J125" s="49">
        <v>10874.74</v>
      </c>
      <c r="K125" s="49">
        <v>14128.83</v>
      </c>
      <c r="L125" s="49">
        <v>11974.12</v>
      </c>
      <c r="M125" s="49">
        <v>1769.61</v>
      </c>
      <c r="N125" s="49">
        <v>0</v>
      </c>
      <c r="O125" s="49">
        <v>0</v>
      </c>
      <c r="P125" s="120">
        <v>95501.310170354453</v>
      </c>
    </row>
    <row r="126" spans="1:16" s="2" customFormat="1">
      <c r="A126" s="42">
        <v>311060</v>
      </c>
      <c r="B126" s="43">
        <v>106</v>
      </c>
      <c r="C126" s="44" t="s">
        <v>598</v>
      </c>
      <c r="D126" s="45">
        <v>11950.89</v>
      </c>
      <c r="E126" s="45">
        <v>7576.6251503496997</v>
      </c>
      <c r="F126" s="45">
        <v>8769.61</v>
      </c>
      <c r="G126" s="45">
        <v>10156.74</v>
      </c>
      <c r="H126" s="45">
        <v>11155.82</v>
      </c>
      <c r="I126" s="45">
        <v>9712.74</v>
      </c>
      <c r="J126" s="45">
        <v>10874.74</v>
      </c>
      <c r="K126" s="45">
        <v>14128.83</v>
      </c>
      <c r="L126" s="45">
        <v>11974.12</v>
      </c>
      <c r="M126" s="45">
        <v>17159.47</v>
      </c>
      <c r="N126" s="45">
        <v>14471.02</v>
      </c>
      <c r="O126" s="45">
        <v>17127.82</v>
      </c>
      <c r="P126" s="119">
        <v>145058.42515034971</v>
      </c>
    </row>
    <row r="127" spans="1:16" s="2" customFormat="1">
      <c r="A127" s="46">
        <v>311070</v>
      </c>
      <c r="B127" s="47">
        <v>107</v>
      </c>
      <c r="C127" s="48" t="s">
        <v>101</v>
      </c>
      <c r="D127" s="49">
        <v>11950.89</v>
      </c>
      <c r="E127" s="49">
        <v>7587.3779597559096</v>
      </c>
      <c r="F127" s="49">
        <v>8769.61</v>
      </c>
      <c r="G127" s="49">
        <v>10156.74</v>
      </c>
      <c r="H127" s="49">
        <v>11155.82</v>
      </c>
      <c r="I127" s="49">
        <v>9712.74</v>
      </c>
      <c r="J127" s="49">
        <v>10874.74</v>
      </c>
      <c r="K127" s="49">
        <v>14128.83</v>
      </c>
      <c r="L127" s="49">
        <v>11974.12</v>
      </c>
      <c r="M127" s="49">
        <v>17159.47</v>
      </c>
      <c r="N127" s="49">
        <v>14471.02</v>
      </c>
      <c r="O127" s="49">
        <v>17127.82</v>
      </c>
      <c r="P127" s="120">
        <v>145069.17795975591</v>
      </c>
    </row>
    <row r="128" spans="1:16" s="2" customFormat="1">
      <c r="A128" s="42">
        <v>311080</v>
      </c>
      <c r="B128" s="43">
        <v>108</v>
      </c>
      <c r="C128" s="44" t="s">
        <v>599</v>
      </c>
      <c r="D128" s="45">
        <v>0</v>
      </c>
      <c r="E128" s="45">
        <v>0</v>
      </c>
      <c r="F128" s="45">
        <v>0</v>
      </c>
      <c r="G128" s="45">
        <v>0</v>
      </c>
      <c r="H128" s="45">
        <v>0</v>
      </c>
      <c r="I128" s="45">
        <v>0</v>
      </c>
      <c r="J128" s="45">
        <v>0</v>
      </c>
      <c r="K128" s="45">
        <v>0</v>
      </c>
      <c r="L128" s="45">
        <v>0</v>
      </c>
      <c r="M128" s="45">
        <v>0</v>
      </c>
      <c r="N128" s="45">
        <v>0</v>
      </c>
      <c r="O128" s="45">
        <v>0</v>
      </c>
      <c r="P128" s="119">
        <v>0</v>
      </c>
    </row>
    <row r="129" spans="1:16" s="2" customFormat="1">
      <c r="A129" s="46">
        <v>311090</v>
      </c>
      <c r="B129" s="47">
        <v>109</v>
      </c>
      <c r="C129" s="48" t="s">
        <v>102</v>
      </c>
      <c r="D129" s="49">
        <v>11950.89</v>
      </c>
      <c r="E129" s="49">
        <v>7582.1943436732799</v>
      </c>
      <c r="F129" s="49">
        <v>8769.61</v>
      </c>
      <c r="G129" s="49">
        <v>10156.74</v>
      </c>
      <c r="H129" s="49">
        <v>11155.82</v>
      </c>
      <c r="I129" s="49">
        <v>9712.74</v>
      </c>
      <c r="J129" s="49">
        <v>10874.74</v>
      </c>
      <c r="K129" s="49">
        <v>14128.83</v>
      </c>
      <c r="L129" s="49">
        <v>11974.12</v>
      </c>
      <c r="M129" s="49">
        <v>17159.47</v>
      </c>
      <c r="N129" s="49">
        <v>14471.02</v>
      </c>
      <c r="O129" s="49">
        <v>17127.82</v>
      </c>
      <c r="P129" s="120">
        <v>145063.99434367329</v>
      </c>
    </row>
    <row r="130" spans="1:16" s="2" customFormat="1">
      <c r="A130" s="42">
        <v>311100</v>
      </c>
      <c r="B130" s="43">
        <v>110</v>
      </c>
      <c r="C130" s="44" t="s">
        <v>103</v>
      </c>
      <c r="D130" s="45">
        <v>11950.89</v>
      </c>
      <c r="E130" s="45">
        <v>7582.9797650989103</v>
      </c>
      <c r="F130" s="45">
        <v>8769.61</v>
      </c>
      <c r="G130" s="45">
        <v>10156.74</v>
      </c>
      <c r="H130" s="45">
        <v>11155.82</v>
      </c>
      <c r="I130" s="45">
        <v>9712.74</v>
      </c>
      <c r="J130" s="45">
        <v>10874.74</v>
      </c>
      <c r="K130" s="45">
        <v>14128.83</v>
      </c>
      <c r="L130" s="45">
        <v>11974.12</v>
      </c>
      <c r="M130" s="45">
        <v>17159.47</v>
      </c>
      <c r="N130" s="45">
        <v>14471.02</v>
      </c>
      <c r="O130" s="45">
        <v>17127.82</v>
      </c>
      <c r="P130" s="119">
        <v>145064.77976509891</v>
      </c>
    </row>
    <row r="131" spans="1:16" s="2" customFormat="1">
      <c r="A131" s="46">
        <v>311110</v>
      </c>
      <c r="B131" s="47">
        <v>111</v>
      </c>
      <c r="C131" s="48" t="s">
        <v>104</v>
      </c>
      <c r="D131" s="49">
        <v>11950.89</v>
      </c>
      <c r="E131" s="49">
        <v>7566.8526837519803</v>
      </c>
      <c r="F131" s="49">
        <v>8769.61</v>
      </c>
      <c r="G131" s="49">
        <v>10156.74</v>
      </c>
      <c r="H131" s="49">
        <v>11155.82</v>
      </c>
      <c r="I131" s="49">
        <v>9712.74</v>
      </c>
      <c r="J131" s="49">
        <v>10874.74</v>
      </c>
      <c r="K131" s="49">
        <v>14128.83</v>
      </c>
      <c r="L131" s="49">
        <v>11974.12</v>
      </c>
      <c r="M131" s="49">
        <v>17159.47</v>
      </c>
      <c r="N131" s="49">
        <v>14471.02</v>
      </c>
      <c r="O131" s="49">
        <v>17127.82</v>
      </c>
      <c r="P131" s="120">
        <v>145048.65268375198</v>
      </c>
    </row>
    <row r="132" spans="1:16" s="2" customFormat="1">
      <c r="A132" s="42">
        <v>311115</v>
      </c>
      <c r="B132" s="43">
        <v>777</v>
      </c>
      <c r="C132" s="44" t="s">
        <v>105</v>
      </c>
      <c r="D132" s="45">
        <v>0</v>
      </c>
      <c r="E132" s="45">
        <v>0</v>
      </c>
      <c r="F132" s="45">
        <v>0</v>
      </c>
      <c r="G132" s="45">
        <v>0</v>
      </c>
      <c r="H132" s="45">
        <v>0</v>
      </c>
      <c r="I132" s="45">
        <v>0</v>
      </c>
      <c r="J132" s="45">
        <v>0</v>
      </c>
      <c r="K132" s="45">
        <v>0</v>
      </c>
      <c r="L132" s="45">
        <v>0</v>
      </c>
      <c r="M132" s="45">
        <v>0</v>
      </c>
      <c r="N132" s="45">
        <v>0</v>
      </c>
      <c r="O132" s="45">
        <v>0</v>
      </c>
      <c r="P132" s="119">
        <v>0</v>
      </c>
    </row>
    <row r="133" spans="1:16" s="2" customFormat="1">
      <c r="A133" s="46">
        <v>311120</v>
      </c>
      <c r="B133" s="47">
        <v>112</v>
      </c>
      <c r="C133" s="48" t="s">
        <v>106</v>
      </c>
      <c r="D133" s="49">
        <v>11950.89</v>
      </c>
      <c r="E133" s="49">
        <v>7557.8682243631501</v>
      </c>
      <c r="F133" s="49">
        <v>8769.61</v>
      </c>
      <c r="G133" s="49">
        <v>10156.74</v>
      </c>
      <c r="H133" s="49">
        <v>11155.82</v>
      </c>
      <c r="I133" s="49">
        <v>9712.74</v>
      </c>
      <c r="J133" s="49">
        <v>10874.74</v>
      </c>
      <c r="K133" s="49">
        <v>14128.83</v>
      </c>
      <c r="L133" s="49">
        <v>11974.12</v>
      </c>
      <c r="M133" s="49">
        <v>17159.47</v>
      </c>
      <c r="N133" s="49">
        <v>14471.02</v>
      </c>
      <c r="O133" s="49">
        <v>17127.82</v>
      </c>
      <c r="P133" s="120">
        <v>145039.66822436315</v>
      </c>
    </row>
    <row r="134" spans="1:16" s="2" customFormat="1">
      <c r="A134" s="42">
        <v>311130</v>
      </c>
      <c r="B134" s="43">
        <v>113</v>
      </c>
      <c r="C134" s="44" t="s">
        <v>502</v>
      </c>
      <c r="D134" s="45">
        <v>11950.89</v>
      </c>
      <c r="E134" s="45">
        <v>7584.3453587867698</v>
      </c>
      <c r="F134" s="45">
        <v>8769.61</v>
      </c>
      <c r="G134" s="45">
        <v>10156.74</v>
      </c>
      <c r="H134" s="45">
        <v>11155.82</v>
      </c>
      <c r="I134" s="45">
        <v>9712.74</v>
      </c>
      <c r="J134" s="45">
        <v>10874.74</v>
      </c>
      <c r="K134" s="45">
        <v>14128.83</v>
      </c>
      <c r="L134" s="45">
        <v>11974.12</v>
      </c>
      <c r="M134" s="45">
        <v>17159.47</v>
      </c>
      <c r="N134" s="45">
        <v>14471.02</v>
      </c>
      <c r="O134" s="45">
        <v>17127.82</v>
      </c>
      <c r="P134" s="119">
        <v>145066.14535878677</v>
      </c>
    </row>
    <row r="135" spans="1:16" s="2" customFormat="1">
      <c r="A135" s="46">
        <v>311140</v>
      </c>
      <c r="B135" s="47">
        <v>114</v>
      </c>
      <c r="C135" s="48" t="s">
        <v>107</v>
      </c>
      <c r="D135" s="49">
        <v>13145.98</v>
      </c>
      <c r="E135" s="49">
        <v>8325.0803119406501</v>
      </c>
      <c r="F135" s="49">
        <v>9646.57</v>
      </c>
      <c r="G135" s="49">
        <v>11172.41</v>
      </c>
      <c r="H135" s="49">
        <v>12271.4</v>
      </c>
      <c r="I135" s="49">
        <v>10684.01</v>
      </c>
      <c r="J135" s="49">
        <v>11962.21</v>
      </c>
      <c r="K135" s="49">
        <v>15541.71</v>
      </c>
      <c r="L135" s="49">
        <v>13171.53</v>
      </c>
      <c r="M135" s="49">
        <v>18875.419999999998</v>
      </c>
      <c r="N135" s="49">
        <v>15918.12</v>
      </c>
      <c r="O135" s="49">
        <v>18840.61</v>
      </c>
      <c r="P135" s="120">
        <v>159555.05031194066</v>
      </c>
    </row>
    <row r="136" spans="1:16" s="2" customFormat="1">
      <c r="A136" s="42">
        <v>311150</v>
      </c>
      <c r="B136" s="43">
        <v>115</v>
      </c>
      <c r="C136" s="44" t="s">
        <v>108</v>
      </c>
      <c r="D136" s="45">
        <v>11950.89</v>
      </c>
      <c r="E136" s="45">
        <v>7580.1954885159003</v>
      </c>
      <c r="F136" s="45">
        <v>8769.61</v>
      </c>
      <c r="G136" s="45">
        <v>10156.74</v>
      </c>
      <c r="H136" s="45">
        <v>11155.82</v>
      </c>
      <c r="I136" s="45">
        <v>9712.74</v>
      </c>
      <c r="J136" s="45">
        <v>10874.74</v>
      </c>
      <c r="K136" s="45">
        <v>14128.83</v>
      </c>
      <c r="L136" s="45">
        <v>11974.12</v>
      </c>
      <c r="M136" s="45">
        <v>17159.47</v>
      </c>
      <c r="N136" s="45">
        <v>14471.02</v>
      </c>
      <c r="O136" s="45">
        <v>17127.82</v>
      </c>
      <c r="P136" s="119">
        <v>145061.99548851591</v>
      </c>
    </row>
    <row r="137" spans="1:16" s="2" customFormat="1">
      <c r="A137" s="46">
        <v>311160</v>
      </c>
      <c r="B137" s="47">
        <v>116</v>
      </c>
      <c r="C137" s="48" t="s">
        <v>109</v>
      </c>
      <c r="D137" s="49">
        <v>11950.89</v>
      </c>
      <c r="E137" s="49">
        <v>7577.0526126303903</v>
      </c>
      <c r="F137" s="49">
        <v>8769.61</v>
      </c>
      <c r="G137" s="49">
        <v>10156.74</v>
      </c>
      <c r="H137" s="49">
        <v>11155.82</v>
      </c>
      <c r="I137" s="49">
        <v>9712.74</v>
      </c>
      <c r="J137" s="49">
        <v>10874.74</v>
      </c>
      <c r="K137" s="49">
        <v>14128.83</v>
      </c>
      <c r="L137" s="49">
        <v>11974.12</v>
      </c>
      <c r="M137" s="49">
        <v>17159.47</v>
      </c>
      <c r="N137" s="49">
        <v>14471.02</v>
      </c>
      <c r="O137" s="49">
        <v>17127.82</v>
      </c>
      <c r="P137" s="120">
        <v>145058.85261263038</v>
      </c>
    </row>
    <row r="138" spans="1:16" s="2" customFormat="1">
      <c r="A138" s="42">
        <v>311170</v>
      </c>
      <c r="B138" s="43">
        <v>117</v>
      </c>
      <c r="C138" s="44" t="s">
        <v>600</v>
      </c>
      <c r="D138" s="45">
        <v>10331.69</v>
      </c>
      <c r="E138" s="45">
        <v>8330.4803750275605</v>
      </c>
      <c r="F138" s="45">
        <v>9646.57</v>
      </c>
      <c r="G138" s="45">
        <v>11172.41</v>
      </c>
      <c r="H138" s="45">
        <v>12271.4</v>
      </c>
      <c r="I138" s="45">
        <v>10684.01</v>
      </c>
      <c r="J138" s="45">
        <v>11962.21</v>
      </c>
      <c r="K138" s="45">
        <v>15541.71</v>
      </c>
      <c r="L138" s="45">
        <v>13171.53</v>
      </c>
      <c r="M138" s="45">
        <v>1946.57</v>
      </c>
      <c r="N138" s="45">
        <v>0</v>
      </c>
      <c r="O138" s="45">
        <v>0</v>
      </c>
      <c r="P138" s="119">
        <v>105058.58037502755</v>
      </c>
    </row>
    <row r="139" spans="1:16" s="2" customFormat="1">
      <c r="A139" s="46">
        <v>311180</v>
      </c>
      <c r="B139" s="47">
        <v>118</v>
      </c>
      <c r="C139" s="48" t="s">
        <v>601</v>
      </c>
      <c r="D139" s="49">
        <v>0</v>
      </c>
      <c r="E139" s="49">
        <v>0</v>
      </c>
      <c r="F139" s="49">
        <v>0</v>
      </c>
      <c r="G139" s="49">
        <v>0</v>
      </c>
      <c r="H139" s="49">
        <v>0</v>
      </c>
      <c r="I139" s="49">
        <v>0</v>
      </c>
      <c r="J139" s="49">
        <v>0</v>
      </c>
      <c r="K139" s="49">
        <v>0</v>
      </c>
      <c r="L139" s="49">
        <v>0</v>
      </c>
      <c r="M139" s="49">
        <v>0</v>
      </c>
      <c r="N139" s="49">
        <v>0</v>
      </c>
      <c r="O139" s="49">
        <v>0</v>
      </c>
      <c r="P139" s="120">
        <v>0</v>
      </c>
    </row>
    <row r="140" spans="1:16" s="2" customFormat="1">
      <c r="A140" s="42">
        <v>311190</v>
      </c>
      <c r="B140" s="43">
        <v>119</v>
      </c>
      <c r="C140" s="44" t="s">
        <v>110</v>
      </c>
      <c r="D140" s="45">
        <v>13145.98</v>
      </c>
      <c r="E140" s="45">
        <v>8364.9178356084194</v>
      </c>
      <c r="F140" s="45">
        <v>9646.57</v>
      </c>
      <c r="G140" s="45">
        <v>11172.41</v>
      </c>
      <c r="H140" s="45">
        <v>12271.4</v>
      </c>
      <c r="I140" s="45">
        <v>10684.01</v>
      </c>
      <c r="J140" s="45">
        <v>11962.21</v>
      </c>
      <c r="K140" s="45">
        <v>15541.71</v>
      </c>
      <c r="L140" s="45">
        <v>13171.53</v>
      </c>
      <c r="M140" s="45">
        <v>18875.419999999998</v>
      </c>
      <c r="N140" s="45">
        <v>15918.12</v>
      </c>
      <c r="O140" s="45">
        <v>18840.61</v>
      </c>
      <c r="P140" s="119">
        <v>159594.88783560845</v>
      </c>
    </row>
    <row r="141" spans="1:16" s="2" customFormat="1">
      <c r="A141" s="46">
        <v>311200</v>
      </c>
      <c r="B141" s="47">
        <v>120</v>
      </c>
      <c r="C141" s="48" t="s">
        <v>111</v>
      </c>
      <c r="D141" s="49">
        <v>9392.4500000000007</v>
      </c>
      <c r="E141" s="49">
        <v>7584.55384389755</v>
      </c>
      <c r="F141" s="49">
        <v>8769.61</v>
      </c>
      <c r="G141" s="49">
        <v>10156.74</v>
      </c>
      <c r="H141" s="49">
        <v>11155.82</v>
      </c>
      <c r="I141" s="49">
        <v>9712.74</v>
      </c>
      <c r="J141" s="49">
        <v>10874.74</v>
      </c>
      <c r="K141" s="49">
        <v>14128.83</v>
      </c>
      <c r="L141" s="49">
        <v>11974.12</v>
      </c>
      <c r="M141" s="49">
        <v>17159.47</v>
      </c>
      <c r="N141" s="49">
        <v>14471.02</v>
      </c>
      <c r="O141" s="49">
        <v>17127.82</v>
      </c>
      <c r="P141" s="120">
        <v>142507.91384389755</v>
      </c>
    </row>
    <row r="142" spans="1:16" s="2" customFormat="1">
      <c r="A142" s="42">
        <v>311205</v>
      </c>
      <c r="B142" s="43">
        <v>778</v>
      </c>
      <c r="C142" s="44" t="s">
        <v>112</v>
      </c>
      <c r="D142" s="45">
        <v>0</v>
      </c>
      <c r="E142" s="45">
        <v>0</v>
      </c>
      <c r="F142" s="45">
        <v>0</v>
      </c>
      <c r="G142" s="45">
        <v>0</v>
      </c>
      <c r="H142" s="45">
        <v>0</v>
      </c>
      <c r="I142" s="45">
        <v>0</v>
      </c>
      <c r="J142" s="45">
        <v>0</v>
      </c>
      <c r="K142" s="45">
        <v>0</v>
      </c>
      <c r="L142" s="45">
        <v>0</v>
      </c>
      <c r="M142" s="45">
        <v>0</v>
      </c>
      <c r="N142" s="45">
        <v>0</v>
      </c>
      <c r="O142" s="45">
        <v>0</v>
      </c>
      <c r="P142" s="119">
        <v>0</v>
      </c>
    </row>
    <row r="143" spans="1:16" s="2" customFormat="1">
      <c r="A143" s="46">
        <v>311210</v>
      </c>
      <c r="B143" s="47">
        <v>121</v>
      </c>
      <c r="C143" s="48" t="s">
        <v>602</v>
      </c>
      <c r="D143" s="49">
        <v>0</v>
      </c>
      <c r="E143" s="49">
        <v>0</v>
      </c>
      <c r="F143" s="49">
        <v>0</v>
      </c>
      <c r="G143" s="49">
        <v>0</v>
      </c>
      <c r="H143" s="49">
        <v>0</v>
      </c>
      <c r="I143" s="49">
        <v>0</v>
      </c>
      <c r="J143" s="49">
        <v>0</v>
      </c>
      <c r="K143" s="49">
        <v>0</v>
      </c>
      <c r="L143" s="49">
        <v>0</v>
      </c>
      <c r="M143" s="49">
        <v>0</v>
      </c>
      <c r="N143" s="49">
        <v>0</v>
      </c>
      <c r="O143" s="49">
        <v>0</v>
      </c>
      <c r="P143" s="120">
        <v>0</v>
      </c>
    </row>
    <row r="144" spans="1:16" s="2" customFormat="1">
      <c r="A144" s="42">
        <v>311220</v>
      </c>
      <c r="B144" s="43">
        <v>122</v>
      </c>
      <c r="C144" s="44" t="s">
        <v>113</v>
      </c>
      <c r="D144" s="45">
        <v>9392.4500000000007</v>
      </c>
      <c r="E144" s="45">
        <v>7573.1718602027004</v>
      </c>
      <c r="F144" s="45">
        <v>8769.61</v>
      </c>
      <c r="G144" s="45">
        <v>10156.74</v>
      </c>
      <c r="H144" s="45">
        <v>11155.82</v>
      </c>
      <c r="I144" s="45">
        <v>9712.74</v>
      </c>
      <c r="J144" s="45">
        <v>10874.74</v>
      </c>
      <c r="K144" s="45">
        <v>14128.83</v>
      </c>
      <c r="L144" s="45">
        <v>11974.12</v>
      </c>
      <c r="M144" s="45">
        <v>1769.61</v>
      </c>
      <c r="N144" s="45">
        <v>0</v>
      </c>
      <c r="O144" s="45">
        <v>0</v>
      </c>
      <c r="P144" s="119">
        <v>95507.831860202699</v>
      </c>
    </row>
    <row r="145" spans="1:16" s="2" customFormat="1">
      <c r="A145" s="46">
        <v>311230</v>
      </c>
      <c r="B145" s="47">
        <v>123</v>
      </c>
      <c r="C145" s="48" t="s">
        <v>114</v>
      </c>
      <c r="D145" s="49">
        <v>0</v>
      </c>
      <c r="E145" s="49">
        <v>0</v>
      </c>
      <c r="F145" s="49">
        <v>0</v>
      </c>
      <c r="G145" s="49">
        <v>0</v>
      </c>
      <c r="H145" s="49">
        <v>0</v>
      </c>
      <c r="I145" s="49">
        <v>0</v>
      </c>
      <c r="J145" s="49">
        <v>0</v>
      </c>
      <c r="K145" s="49">
        <v>0</v>
      </c>
      <c r="L145" s="49">
        <v>0</v>
      </c>
      <c r="M145" s="49">
        <v>0</v>
      </c>
      <c r="N145" s="49">
        <v>0</v>
      </c>
      <c r="O145" s="49">
        <v>0</v>
      </c>
      <c r="P145" s="120">
        <v>0</v>
      </c>
    </row>
    <row r="146" spans="1:16" s="2" customFormat="1">
      <c r="A146" s="42">
        <v>311240</v>
      </c>
      <c r="B146" s="43">
        <v>124</v>
      </c>
      <c r="C146" s="44" t="s">
        <v>115</v>
      </c>
      <c r="D146" s="45">
        <v>13145.98</v>
      </c>
      <c r="E146" s="45">
        <v>8351.4461441183703</v>
      </c>
      <c r="F146" s="45">
        <v>9646.57</v>
      </c>
      <c r="G146" s="45">
        <v>11172.41</v>
      </c>
      <c r="H146" s="45">
        <v>12271.4</v>
      </c>
      <c r="I146" s="45">
        <v>10684.01</v>
      </c>
      <c r="J146" s="45">
        <v>11962.21</v>
      </c>
      <c r="K146" s="45">
        <v>15541.71</v>
      </c>
      <c r="L146" s="45">
        <v>13171.53</v>
      </c>
      <c r="M146" s="45">
        <v>18875.419999999998</v>
      </c>
      <c r="N146" s="45">
        <v>15918.12</v>
      </c>
      <c r="O146" s="45">
        <v>18840.61</v>
      </c>
      <c r="P146" s="119">
        <v>159581.41614411835</v>
      </c>
    </row>
    <row r="147" spans="1:16" s="2" customFormat="1">
      <c r="A147" s="46">
        <v>311250</v>
      </c>
      <c r="B147" s="47">
        <v>125</v>
      </c>
      <c r="C147" s="48" t="s">
        <v>116</v>
      </c>
      <c r="D147" s="49">
        <v>11950.89</v>
      </c>
      <c r="E147" s="49">
        <v>7627.1360799145596</v>
      </c>
      <c r="F147" s="49">
        <v>8769.61</v>
      </c>
      <c r="G147" s="49">
        <v>10156.74</v>
      </c>
      <c r="H147" s="49">
        <v>11155.82</v>
      </c>
      <c r="I147" s="49">
        <v>9712.74</v>
      </c>
      <c r="J147" s="49">
        <v>10874.74</v>
      </c>
      <c r="K147" s="49">
        <v>14128.83</v>
      </c>
      <c r="L147" s="49">
        <v>11974.12</v>
      </c>
      <c r="M147" s="49">
        <v>17159.47</v>
      </c>
      <c r="N147" s="49">
        <v>14471.02</v>
      </c>
      <c r="O147" s="49">
        <v>17127.82</v>
      </c>
      <c r="P147" s="120">
        <v>145108.93607991457</v>
      </c>
    </row>
    <row r="148" spans="1:16" s="2" customFormat="1">
      <c r="A148" s="42">
        <v>311260</v>
      </c>
      <c r="B148" s="43">
        <v>126</v>
      </c>
      <c r="C148" s="44" t="s">
        <v>603</v>
      </c>
      <c r="D148" s="45">
        <v>0</v>
      </c>
      <c r="E148" s="45">
        <v>0</v>
      </c>
      <c r="F148" s="45">
        <v>0</v>
      </c>
      <c r="G148" s="45">
        <v>0</v>
      </c>
      <c r="H148" s="45">
        <v>0</v>
      </c>
      <c r="I148" s="45">
        <v>0</v>
      </c>
      <c r="J148" s="45">
        <v>0</v>
      </c>
      <c r="K148" s="45">
        <v>0</v>
      </c>
      <c r="L148" s="45">
        <v>0</v>
      </c>
      <c r="M148" s="45">
        <v>0</v>
      </c>
      <c r="N148" s="45">
        <v>0</v>
      </c>
      <c r="O148" s="45">
        <v>0</v>
      </c>
      <c r="P148" s="119">
        <v>0</v>
      </c>
    </row>
    <row r="149" spans="1:16" s="2" customFormat="1">
      <c r="A149" s="46">
        <v>311265</v>
      </c>
      <c r="B149" s="47">
        <v>727</v>
      </c>
      <c r="C149" s="48" t="s">
        <v>604</v>
      </c>
      <c r="D149" s="49">
        <v>11950.89</v>
      </c>
      <c r="E149" s="49">
        <v>7609.9866690363197</v>
      </c>
      <c r="F149" s="49">
        <v>8769.61</v>
      </c>
      <c r="G149" s="49">
        <v>10156.74</v>
      </c>
      <c r="H149" s="49">
        <v>11155.82</v>
      </c>
      <c r="I149" s="49">
        <v>9712.74</v>
      </c>
      <c r="J149" s="49">
        <v>10874.74</v>
      </c>
      <c r="K149" s="49">
        <v>14128.83</v>
      </c>
      <c r="L149" s="49">
        <v>11974.12</v>
      </c>
      <c r="M149" s="49">
        <v>17159.47</v>
      </c>
      <c r="N149" s="49">
        <v>14471.02</v>
      </c>
      <c r="O149" s="49">
        <v>17127.82</v>
      </c>
      <c r="P149" s="120">
        <v>145091.78666903632</v>
      </c>
    </row>
    <row r="150" spans="1:16" s="2" customFormat="1">
      <c r="A150" s="42">
        <v>311270</v>
      </c>
      <c r="B150" s="43">
        <v>127</v>
      </c>
      <c r="C150" s="44" t="s">
        <v>605</v>
      </c>
      <c r="D150" s="45">
        <v>11950.89</v>
      </c>
      <c r="E150" s="45">
        <v>7569.1017134649901</v>
      </c>
      <c r="F150" s="45">
        <v>8769.61</v>
      </c>
      <c r="G150" s="45">
        <v>10156.74</v>
      </c>
      <c r="H150" s="45">
        <v>11155.82</v>
      </c>
      <c r="I150" s="45">
        <v>9712.74</v>
      </c>
      <c r="J150" s="45">
        <v>10874.74</v>
      </c>
      <c r="K150" s="45">
        <v>14128.83</v>
      </c>
      <c r="L150" s="45">
        <v>11974.12</v>
      </c>
      <c r="M150" s="45">
        <v>17159.47</v>
      </c>
      <c r="N150" s="45">
        <v>14471.02</v>
      </c>
      <c r="O150" s="45">
        <v>17127.82</v>
      </c>
      <c r="P150" s="119">
        <v>145050.90171346499</v>
      </c>
    </row>
    <row r="151" spans="1:16" s="2" customFormat="1">
      <c r="A151" s="46">
        <v>311280</v>
      </c>
      <c r="B151" s="47">
        <v>128</v>
      </c>
      <c r="C151" s="48" t="s">
        <v>606</v>
      </c>
      <c r="D151" s="49">
        <v>18784.900000000001</v>
      </c>
      <c r="E151" s="49">
        <v>15130.1665015339</v>
      </c>
      <c r="F151" s="49">
        <v>17539.23</v>
      </c>
      <c r="G151" s="49">
        <v>20313.47</v>
      </c>
      <c r="H151" s="49">
        <v>22311.64</v>
      </c>
      <c r="I151" s="49">
        <v>19425.48</v>
      </c>
      <c r="J151" s="49">
        <v>21749.47</v>
      </c>
      <c r="K151" s="49">
        <v>28257.65</v>
      </c>
      <c r="L151" s="49">
        <v>23948.240000000002</v>
      </c>
      <c r="M151" s="49">
        <v>34318.94</v>
      </c>
      <c r="N151" s="49">
        <v>28942.05</v>
      </c>
      <c r="O151" s="49">
        <v>34255.65</v>
      </c>
      <c r="P151" s="120">
        <v>284976.88650153385</v>
      </c>
    </row>
    <row r="152" spans="1:16" s="2" customFormat="1">
      <c r="A152" s="42">
        <v>311290</v>
      </c>
      <c r="B152" s="43">
        <v>129</v>
      </c>
      <c r="C152" s="44" t="s">
        <v>117</v>
      </c>
      <c r="D152" s="45">
        <v>0</v>
      </c>
      <c r="E152" s="45">
        <v>0</v>
      </c>
      <c r="F152" s="45">
        <v>0</v>
      </c>
      <c r="G152" s="45">
        <v>0</v>
      </c>
      <c r="H152" s="45">
        <v>0</v>
      </c>
      <c r="I152" s="45">
        <v>0</v>
      </c>
      <c r="J152" s="45">
        <v>0</v>
      </c>
      <c r="K152" s="45">
        <v>0</v>
      </c>
      <c r="L152" s="45">
        <v>0</v>
      </c>
      <c r="M152" s="45">
        <v>0</v>
      </c>
      <c r="N152" s="45">
        <v>0</v>
      </c>
      <c r="O152" s="45">
        <v>0</v>
      </c>
      <c r="P152" s="119">
        <v>0</v>
      </c>
    </row>
    <row r="153" spans="1:16" s="2" customFormat="1">
      <c r="A153" s="46">
        <v>311300</v>
      </c>
      <c r="B153" s="47">
        <v>130</v>
      </c>
      <c r="C153" s="48" t="s">
        <v>607</v>
      </c>
      <c r="D153" s="49">
        <v>0</v>
      </c>
      <c r="E153" s="49">
        <v>0</v>
      </c>
      <c r="F153" s="49">
        <v>0</v>
      </c>
      <c r="G153" s="49">
        <v>0</v>
      </c>
      <c r="H153" s="49">
        <v>0</v>
      </c>
      <c r="I153" s="49">
        <v>0</v>
      </c>
      <c r="J153" s="49">
        <v>0</v>
      </c>
      <c r="K153" s="49">
        <v>0</v>
      </c>
      <c r="L153" s="49">
        <v>0</v>
      </c>
      <c r="M153" s="49">
        <v>0</v>
      </c>
      <c r="N153" s="49">
        <v>0</v>
      </c>
      <c r="O153" s="49">
        <v>0</v>
      </c>
      <c r="P153" s="120">
        <v>0</v>
      </c>
    </row>
    <row r="154" spans="1:16" s="2" customFormat="1">
      <c r="A154" s="42">
        <v>311310</v>
      </c>
      <c r="B154" s="43">
        <v>131</v>
      </c>
      <c r="C154" s="44" t="s">
        <v>608</v>
      </c>
      <c r="D154" s="45">
        <v>9392.4500000000007</v>
      </c>
      <c r="E154" s="45">
        <v>7573.1601753327404</v>
      </c>
      <c r="F154" s="45">
        <v>8769.61</v>
      </c>
      <c r="G154" s="45">
        <v>10156.74</v>
      </c>
      <c r="H154" s="45">
        <v>11155.82</v>
      </c>
      <c r="I154" s="45">
        <v>9712.74</v>
      </c>
      <c r="J154" s="45">
        <v>1228.4100000000001</v>
      </c>
      <c r="K154" s="45">
        <v>0</v>
      </c>
      <c r="L154" s="45">
        <v>0</v>
      </c>
      <c r="M154" s="45">
        <v>0</v>
      </c>
      <c r="N154" s="45">
        <v>0</v>
      </c>
      <c r="O154" s="45">
        <v>0</v>
      </c>
      <c r="P154" s="119">
        <v>57988.930175332745</v>
      </c>
    </row>
    <row r="155" spans="1:16" s="2" customFormat="1">
      <c r="A155" s="46">
        <v>311320</v>
      </c>
      <c r="B155" s="47">
        <v>132</v>
      </c>
      <c r="C155" s="48" t="s">
        <v>609</v>
      </c>
      <c r="D155" s="49">
        <v>11950.89</v>
      </c>
      <c r="E155" s="49">
        <v>7578.3510383343901</v>
      </c>
      <c r="F155" s="49">
        <v>8769.61</v>
      </c>
      <c r="G155" s="49">
        <v>10156.74</v>
      </c>
      <c r="H155" s="49">
        <v>11155.82</v>
      </c>
      <c r="I155" s="49">
        <v>9712.74</v>
      </c>
      <c r="J155" s="49">
        <v>10874.74</v>
      </c>
      <c r="K155" s="49">
        <v>14128.83</v>
      </c>
      <c r="L155" s="49">
        <v>11974.12</v>
      </c>
      <c r="M155" s="49">
        <v>1769.61</v>
      </c>
      <c r="N155" s="49">
        <v>0</v>
      </c>
      <c r="O155" s="49">
        <v>0</v>
      </c>
      <c r="P155" s="120">
        <v>98071.451038334388</v>
      </c>
    </row>
    <row r="156" spans="1:16" s="2" customFormat="1">
      <c r="A156" s="42">
        <v>311330</v>
      </c>
      <c r="B156" s="43">
        <v>133</v>
      </c>
      <c r="C156" s="44" t="s">
        <v>118</v>
      </c>
      <c r="D156" s="45">
        <v>0</v>
      </c>
      <c r="E156" s="45">
        <v>0</v>
      </c>
      <c r="F156" s="45">
        <v>0</v>
      </c>
      <c r="G156" s="45">
        <v>0</v>
      </c>
      <c r="H156" s="45">
        <v>0</v>
      </c>
      <c r="I156" s="45">
        <v>0</v>
      </c>
      <c r="J156" s="45">
        <v>0</v>
      </c>
      <c r="K156" s="45">
        <v>0</v>
      </c>
      <c r="L156" s="45">
        <v>0</v>
      </c>
      <c r="M156" s="45">
        <v>0</v>
      </c>
      <c r="N156" s="45">
        <v>0</v>
      </c>
      <c r="O156" s="45">
        <v>0</v>
      </c>
      <c r="P156" s="119">
        <v>0</v>
      </c>
    </row>
    <row r="157" spans="1:16" s="2" customFormat="1">
      <c r="A157" s="46">
        <v>311340</v>
      </c>
      <c r="B157" s="47">
        <v>134</v>
      </c>
      <c r="C157" s="48" t="s">
        <v>119</v>
      </c>
      <c r="D157" s="49">
        <v>23901.79</v>
      </c>
      <c r="E157" s="49">
        <v>15119.978434786301</v>
      </c>
      <c r="F157" s="49">
        <v>17539.23</v>
      </c>
      <c r="G157" s="49">
        <v>20313.47</v>
      </c>
      <c r="H157" s="49">
        <v>22311.64</v>
      </c>
      <c r="I157" s="49">
        <v>19425.48</v>
      </c>
      <c r="J157" s="49">
        <v>21749.47</v>
      </c>
      <c r="K157" s="49">
        <v>28257.65</v>
      </c>
      <c r="L157" s="49">
        <v>23948.240000000002</v>
      </c>
      <c r="M157" s="49">
        <v>34318.94</v>
      </c>
      <c r="N157" s="49">
        <v>28942.05</v>
      </c>
      <c r="O157" s="49">
        <v>34255.65</v>
      </c>
      <c r="P157" s="120">
        <v>290083.5884347863</v>
      </c>
    </row>
    <row r="158" spans="1:16" s="2" customFormat="1">
      <c r="A158" s="42">
        <v>311350</v>
      </c>
      <c r="B158" s="43">
        <v>135</v>
      </c>
      <c r="C158" s="44" t="s">
        <v>120</v>
      </c>
      <c r="D158" s="45">
        <v>0</v>
      </c>
      <c r="E158" s="45">
        <v>0</v>
      </c>
      <c r="F158" s="45">
        <v>0</v>
      </c>
      <c r="G158" s="45">
        <v>8380.44</v>
      </c>
      <c r="H158" s="45">
        <v>11155.82</v>
      </c>
      <c r="I158" s="45">
        <v>9712.74</v>
      </c>
      <c r="J158" s="45">
        <v>10874.74</v>
      </c>
      <c r="K158" s="45">
        <v>14128.83</v>
      </c>
      <c r="L158" s="45">
        <v>11974.12</v>
      </c>
      <c r="M158" s="45">
        <v>17159.47</v>
      </c>
      <c r="N158" s="45">
        <v>14471.02</v>
      </c>
      <c r="O158" s="45">
        <v>17127.82</v>
      </c>
      <c r="P158" s="119">
        <v>114985</v>
      </c>
    </row>
    <row r="159" spans="1:16" s="2" customFormat="1">
      <c r="A159" s="46">
        <v>311360</v>
      </c>
      <c r="B159" s="47">
        <v>136</v>
      </c>
      <c r="C159" s="48" t="s">
        <v>610</v>
      </c>
      <c r="D159" s="49">
        <v>9392.4500000000007</v>
      </c>
      <c r="E159" s="49">
        <v>7587.9714134139003</v>
      </c>
      <c r="F159" s="49">
        <v>8769.61</v>
      </c>
      <c r="G159" s="49">
        <v>10156.74</v>
      </c>
      <c r="H159" s="49">
        <v>11155.82</v>
      </c>
      <c r="I159" s="49">
        <v>9712.74</v>
      </c>
      <c r="J159" s="49">
        <v>10874.74</v>
      </c>
      <c r="K159" s="49">
        <v>14128.83</v>
      </c>
      <c r="L159" s="49">
        <v>11974.12</v>
      </c>
      <c r="M159" s="49">
        <v>1769.61</v>
      </c>
      <c r="N159" s="49">
        <v>0</v>
      </c>
      <c r="O159" s="49">
        <v>0</v>
      </c>
      <c r="P159" s="120">
        <v>95522.631413413896</v>
      </c>
    </row>
    <row r="160" spans="1:16" s="2" customFormat="1">
      <c r="A160" s="42">
        <v>311370</v>
      </c>
      <c r="B160" s="43">
        <v>137</v>
      </c>
      <c r="C160" s="44" t="s">
        <v>121</v>
      </c>
      <c r="D160" s="45">
        <v>0</v>
      </c>
      <c r="E160" s="45">
        <v>0</v>
      </c>
      <c r="F160" s="45">
        <v>0</v>
      </c>
      <c r="G160" s="45">
        <v>0</v>
      </c>
      <c r="H160" s="45">
        <v>0</v>
      </c>
      <c r="I160" s="45">
        <v>0</v>
      </c>
      <c r="J160" s="45">
        <v>0</v>
      </c>
      <c r="K160" s="45">
        <v>0</v>
      </c>
      <c r="L160" s="45">
        <v>0</v>
      </c>
      <c r="M160" s="45">
        <v>0</v>
      </c>
      <c r="N160" s="45">
        <v>0</v>
      </c>
      <c r="O160" s="45">
        <v>0</v>
      </c>
      <c r="P160" s="119">
        <v>0</v>
      </c>
    </row>
    <row r="161" spans="1:16" s="2" customFormat="1">
      <c r="A161" s="46">
        <v>311380</v>
      </c>
      <c r="B161" s="47">
        <v>138</v>
      </c>
      <c r="C161" s="48" t="s">
        <v>611</v>
      </c>
      <c r="D161" s="49">
        <v>9392.4500000000007</v>
      </c>
      <c r="E161" s="49">
        <v>7573.1618381220496</v>
      </c>
      <c r="F161" s="49">
        <v>8769.61</v>
      </c>
      <c r="G161" s="49">
        <v>10156.74</v>
      </c>
      <c r="H161" s="49">
        <v>11155.82</v>
      </c>
      <c r="I161" s="49">
        <v>9712.74</v>
      </c>
      <c r="J161" s="49">
        <v>1228.4100000000001</v>
      </c>
      <c r="K161" s="49">
        <v>0</v>
      </c>
      <c r="L161" s="49">
        <v>0</v>
      </c>
      <c r="M161" s="49">
        <v>0</v>
      </c>
      <c r="N161" s="49">
        <v>0</v>
      </c>
      <c r="O161" s="49">
        <v>0</v>
      </c>
      <c r="P161" s="120">
        <v>57988.931838122051</v>
      </c>
    </row>
    <row r="162" spans="1:16" s="2" customFormat="1">
      <c r="A162" s="42">
        <v>311390</v>
      </c>
      <c r="B162" s="43">
        <v>139</v>
      </c>
      <c r="C162" s="44" t="s">
        <v>451</v>
      </c>
      <c r="D162" s="45">
        <v>11950.89</v>
      </c>
      <c r="E162" s="45">
        <v>7584.7867988575299</v>
      </c>
      <c r="F162" s="45">
        <v>8769.61</v>
      </c>
      <c r="G162" s="45">
        <v>10156.74</v>
      </c>
      <c r="H162" s="45">
        <v>11155.82</v>
      </c>
      <c r="I162" s="45">
        <v>9712.74</v>
      </c>
      <c r="J162" s="45">
        <v>10874.74</v>
      </c>
      <c r="K162" s="45">
        <v>14128.83</v>
      </c>
      <c r="L162" s="45">
        <v>11974.12</v>
      </c>
      <c r="M162" s="45">
        <v>17159.47</v>
      </c>
      <c r="N162" s="45">
        <v>14471.02</v>
      </c>
      <c r="O162" s="45">
        <v>17127.82</v>
      </c>
      <c r="P162" s="119">
        <v>145066.58679885752</v>
      </c>
    </row>
    <row r="163" spans="1:16" s="2" customFormat="1">
      <c r="A163" s="46">
        <v>311400</v>
      </c>
      <c r="B163" s="47">
        <v>140</v>
      </c>
      <c r="C163" s="48" t="s">
        <v>452</v>
      </c>
      <c r="D163" s="49">
        <v>0</v>
      </c>
      <c r="E163" s="49">
        <v>0</v>
      </c>
      <c r="F163" s="49">
        <v>0</v>
      </c>
      <c r="G163" s="49">
        <v>0</v>
      </c>
      <c r="H163" s="49">
        <v>0</v>
      </c>
      <c r="I163" s="49">
        <v>0</v>
      </c>
      <c r="J163" s="49">
        <v>0</v>
      </c>
      <c r="K163" s="49">
        <v>0</v>
      </c>
      <c r="L163" s="49">
        <v>0</v>
      </c>
      <c r="M163" s="49">
        <v>0</v>
      </c>
      <c r="N163" s="49">
        <v>0</v>
      </c>
      <c r="O163" s="49">
        <v>0</v>
      </c>
      <c r="P163" s="120">
        <v>0</v>
      </c>
    </row>
    <row r="164" spans="1:16" s="2" customFormat="1">
      <c r="A164" s="42">
        <v>311410</v>
      </c>
      <c r="B164" s="43">
        <v>141</v>
      </c>
      <c r="C164" s="44" t="s">
        <v>467</v>
      </c>
      <c r="D164" s="45">
        <v>0</v>
      </c>
      <c r="E164" s="45">
        <v>0</v>
      </c>
      <c r="F164" s="45">
        <v>0</v>
      </c>
      <c r="G164" s="45">
        <v>0</v>
      </c>
      <c r="H164" s="45">
        <v>0</v>
      </c>
      <c r="I164" s="45">
        <v>0</v>
      </c>
      <c r="J164" s="45">
        <v>0</v>
      </c>
      <c r="K164" s="45">
        <v>0</v>
      </c>
      <c r="L164" s="45">
        <v>0</v>
      </c>
      <c r="M164" s="45">
        <v>0</v>
      </c>
      <c r="N164" s="45">
        <v>0</v>
      </c>
      <c r="O164" s="45">
        <v>0</v>
      </c>
      <c r="P164" s="119">
        <v>0</v>
      </c>
    </row>
    <row r="165" spans="1:16" s="2" customFormat="1">
      <c r="A165" s="46">
        <v>311420</v>
      </c>
      <c r="B165" s="47">
        <v>142</v>
      </c>
      <c r="C165" s="48" t="s">
        <v>503</v>
      </c>
      <c r="D165" s="49">
        <v>0</v>
      </c>
      <c r="E165" s="49">
        <v>0</v>
      </c>
      <c r="F165" s="49">
        <v>0</v>
      </c>
      <c r="G165" s="49">
        <v>0</v>
      </c>
      <c r="H165" s="49">
        <v>0</v>
      </c>
      <c r="I165" s="49">
        <v>0</v>
      </c>
      <c r="J165" s="49">
        <v>0</v>
      </c>
      <c r="K165" s="49">
        <v>0</v>
      </c>
      <c r="L165" s="49">
        <v>0</v>
      </c>
      <c r="M165" s="49">
        <v>0</v>
      </c>
      <c r="N165" s="49">
        <v>0</v>
      </c>
      <c r="O165" s="49">
        <v>0</v>
      </c>
      <c r="P165" s="120">
        <v>0</v>
      </c>
    </row>
    <row r="166" spans="1:16" s="2" customFormat="1">
      <c r="A166" s="42">
        <v>311430</v>
      </c>
      <c r="B166" s="43">
        <v>143</v>
      </c>
      <c r="C166" s="44" t="s">
        <v>612</v>
      </c>
      <c r="D166" s="45">
        <v>11950.89</v>
      </c>
      <c r="E166" s="45">
        <v>7574.5019175895204</v>
      </c>
      <c r="F166" s="45">
        <v>8769.61</v>
      </c>
      <c r="G166" s="45">
        <v>10156.74</v>
      </c>
      <c r="H166" s="45">
        <v>11155.82</v>
      </c>
      <c r="I166" s="45">
        <v>9712.74</v>
      </c>
      <c r="J166" s="45">
        <v>10874.74</v>
      </c>
      <c r="K166" s="45">
        <v>14128.83</v>
      </c>
      <c r="L166" s="45">
        <v>11974.12</v>
      </c>
      <c r="M166" s="45">
        <v>17159.47</v>
      </c>
      <c r="N166" s="45">
        <v>14471.02</v>
      </c>
      <c r="O166" s="45">
        <v>17127.82</v>
      </c>
      <c r="P166" s="119">
        <v>145056.30191758953</v>
      </c>
    </row>
    <row r="167" spans="1:16" s="2" customFormat="1">
      <c r="A167" s="46">
        <v>311440</v>
      </c>
      <c r="B167" s="47">
        <v>144</v>
      </c>
      <c r="C167" s="48" t="s">
        <v>504</v>
      </c>
      <c r="D167" s="49">
        <v>23901.79</v>
      </c>
      <c r="E167" s="49">
        <v>15157.148120420101</v>
      </c>
      <c r="F167" s="49">
        <v>17539.23</v>
      </c>
      <c r="G167" s="49">
        <v>20313.47</v>
      </c>
      <c r="H167" s="49">
        <v>22311.64</v>
      </c>
      <c r="I167" s="49">
        <v>19425.48</v>
      </c>
      <c r="J167" s="49">
        <v>21749.47</v>
      </c>
      <c r="K167" s="49">
        <v>28257.65</v>
      </c>
      <c r="L167" s="49">
        <v>23948.240000000002</v>
      </c>
      <c r="M167" s="49">
        <v>34318.94</v>
      </c>
      <c r="N167" s="49">
        <v>28942.05</v>
      </c>
      <c r="O167" s="49">
        <v>34255.65</v>
      </c>
      <c r="P167" s="120">
        <v>290120.7581204201</v>
      </c>
    </row>
    <row r="168" spans="1:16" s="2" customFormat="1">
      <c r="A168" s="42">
        <v>311450</v>
      </c>
      <c r="B168" s="43">
        <v>145</v>
      </c>
      <c r="C168" s="44" t="s">
        <v>613</v>
      </c>
      <c r="D168" s="45">
        <v>9392.4500000000007</v>
      </c>
      <c r="E168" s="45">
        <v>7584.0657277949404</v>
      </c>
      <c r="F168" s="45">
        <v>8769.61</v>
      </c>
      <c r="G168" s="45">
        <v>10156.74</v>
      </c>
      <c r="H168" s="45">
        <v>11155.82</v>
      </c>
      <c r="I168" s="45">
        <v>9712.74</v>
      </c>
      <c r="J168" s="45">
        <v>10874.74</v>
      </c>
      <c r="K168" s="45">
        <v>14128.83</v>
      </c>
      <c r="L168" s="45">
        <v>11974.12</v>
      </c>
      <c r="M168" s="45">
        <v>17159.47</v>
      </c>
      <c r="N168" s="45">
        <v>14471.02</v>
      </c>
      <c r="O168" s="45">
        <v>17127.82</v>
      </c>
      <c r="P168" s="119">
        <v>142507.42572779494</v>
      </c>
    </row>
    <row r="169" spans="1:16" s="2" customFormat="1">
      <c r="A169" s="46">
        <v>311455</v>
      </c>
      <c r="B169" s="47">
        <v>728</v>
      </c>
      <c r="C169" s="48" t="s">
        <v>122</v>
      </c>
      <c r="D169" s="49">
        <v>18784.900000000001</v>
      </c>
      <c r="E169" s="49">
        <v>15139.8926376534</v>
      </c>
      <c r="F169" s="49">
        <v>17539.23</v>
      </c>
      <c r="G169" s="49">
        <v>20313.47</v>
      </c>
      <c r="H169" s="49">
        <v>22311.64</v>
      </c>
      <c r="I169" s="49">
        <v>19425.48</v>
      </c>
      <c r="J169" s="49">
        <v>21749.47</v>
      </c>
      <c r="K169" s="49">
        <v>28257.65</v>
      </c>
      <c r="L169" s="49">
        <v>23948.240000000002</v>
      </c>
      <c r="M169" s="49">
        <v>34318.94</v>
      </c>
      <c r="N169" s="49">
        <v>28942.05</v>
      </c>
      <c r="O169" s="49">
        <v>34255.65</v>
      </c>
      <c r="P169" s="120">
        <v>284986.61263765336</v>
      </c>
    </row>
    <row r="170" spans="1:16" s="2" customFormat="1">
      <c r="A170" s="42">
        <v>311460</v>
      </c>
      <c r="B170" s="43">
        <v>146</v>
      </c>
      <c r="C170" s="44" t="s">
        <v>123</v>
      </c>
      <c r="D170" s="45">
        <v>13145.98</v>
      </c>
      <c r="E170" s="45">
        <v>8330.4762640925892</v>
      </c>
      <c r="F170" s="45">
        <v>9646.57</v>
      </c>
      <c r="G170" s="45">
        <v>11172.41</v>
      </c>
      <c r="H170" s="45">
        <v>12271.4</v>
      </c>
      <c r="I170" s="45">
        <v>10684.01</v>
      </c>
      <c r="J170" s="45">
        <v>11962.21</v>
      </c>
      <c r="K170" s="45">
        <v>15541.71</v>
      </c>
      <c r="L170" s="45">
        <v>13171.53</v>
      </c>
      <c r="M170" s="45">
        <v>18875.419999999998</v>
      </c>
      <c r="N170" s="45">
        <v>15918.12</v>
      </c>
      <c r="O170" s="45">
        <v>18840.61</v>
      </c>
      <c r="P170" s="119">
        <v>159560.44626409258</v>
      </c>
    </row>
    <row r="171" spans="1:16" s="2" customFormat="1">
      <c r="A171" s="46">
        <v>311470</v>
      </c>
      <c r="B171" s="47">
        <v>147</v>
      </c>
      <c r="C171" s="48" t="s">
        <v>614</v>
      </c>
      <c r="D171" s="49">
        <v>18784.900000000001</v>
      </c>
      <c r="E171" s="49">
        <v>15221.038003097499</v>
      </c>
      <c r="F171" s="49">
        <v>17539.23</v>
      </c>
      <c r="G171" s="49">
        <v>20313.47</v>
      </c>
      <c r="H171" s="49">
        <v>22311.64</v>
      </c>
      <c r="I171" s="49">
        <v>19425.48</v>
      </c>
      <c r="J171" s="49">
        <v>2456.8200000000002</v>
      </c>
      <c r="K171" s="49">
        <v>0</v>
      </c>
      <c r="L171" s="49">
        <v>0</v>
      </c>
      <c r="M171" s="49">
        <v>0</v>
      </c>
      <c r="N171" s="49">
        <v>0</v>
      </c>
      <c r="O171" s="49">
        <v>0</v>
      </c>
      <c r="P171" s="120">
        <v>116052.5780030975</v>
      </c>
    </row>
    <row r="172" spans="1:16" s="2" customFormat="1">
      <c r="A172" s="42">
        <v>311480</v>
      </c>
      <c r="B172" s="43">
        <v>148</v>
      </c>
      <c r="C172" s="44" t="s">
        <v>124</v>
      </c>
      <c r="D172" s="45">
        <v>0</v>
      </c>
      <c r="E172" s="45">
        <v>0</v>
      </c>
      <c r="F172" s="45">
        <v>0</v>
      </c>
      <c r="G172" s="45">
        <v>0</v>
      </c>
      <c r="H172" s="45">
        <v>0</v>
      </c>
      <c r="I172" s="45">
        <v>0</v>
      </c>
      <c r="J172" s="45">
        <v>10610.96</v>
      </c>
      <c r="K172" s="45">
        <v>15541.71</v>
      </c>
      <c r="L172" s="45">
        <v>13171.53</v>
      </c>
      <c r="M172" s="45">
        <v>18875.419999999998</v>
      </c>
      <c r="N172" s="45">
        <v>15918.12</v>
      </c>
      <c r="O172" s="45">
        <v>18840.61</v>
      </c>
      <c r="P172" s="119">
        <v>92958.349999999991</v>
      </c>
    </row>
    <row r="173" spans="1:16" s="2" customFormat="1">
      <c r="A173" s="46">
        <v>311490</v>
      </c>
      <c r="B173" s="47">
        <v>149</v>
      </c>
      <c r="C173" s="48" t="s">
        <v>125</v>
      </c>
      <c r="D173" s="49">
        <v>10331.69</v>
      </c>
      <c r="E173" s="49">
        <v>8330.4750309822302</v>
      </c>
      <c r="F173" s="49">
        <v>9646.57</v>
      </c>
      <c r="G173" s="49">
        <v>11172.41</v>
      </c>
      <c r="H173" s="49">
        <v>12271.4</v>
      </c>
      <c r="I173" s="49">
        <v>10684.01</v>
      </c>
      <c r="J173" s="49">
        <v>1351.25</v>
      </c>
      <c r="K173" s="49">
        <v>0</v>
      </c>
      <c r="L173" s="49">
        <v>0</v>
      </c>
      <c r="M173" s="49">
        <v>0</v>
      </c>
      <c r="N173" s="49">
        <v>0</v>
      </c>
      <c r="O173" s="49">
        <v>0</v>
      </c>
      <c r="P173" s="120">
        <v>63787.805030982228</v>
      </c>
    </row>
    <row r="174" spans="1:16" s="2" customFormat="1">
      <c r="A174" s="42">
        <v>311500</v>
      </c>
      <c r="B174" s="43">
        <v>150</v>
      </c>
      <c r="C174" s="44" t="s">
        <v>126</v>
      </c>
      <c r="D174" s="45">
        <v>9392.4500000000007</v>
      </c>
      <c r="E174" s="45">
        <v>7573.1594463899401</v>
      </c>
      <c r="F174" s="45">
        <v>8769.61</v>
      </c>
      <c r="G174" s="45">
        <v>10156.74</v>
      </c>
      <c r="H174" s="45">
        <v>11155.82</v>
      </c>
      <c r="I174" s="45">
        <v>9712.74</v>
      </c>
      <c r="J174" s="45">
        <v>10874.74</v>
      </c>
      <c r="K174" s="45">
        <v>14128.83</v>
      </c>
      <c r="L174" s="45">
        <v>11974.12</v>
      </c>
      <c r="M174" s="45">
        <v>1769.61</v>
      </c>
      <c r="N174" s="45">
        <v>0</v>
      </c>
      <c r="O174" s="45">
        <v>0</v>
      </c>
      <c r="P174" s="119">
        <v>95507.819446389942</v>
      </c>
    </row>
    <row r="175" spans="1:16" s="2" customFormat="1">
      <c r="A175" s="46">
        <v>311510</v>
      </c>
      <c r="B175" s="47">
        <v>151</v>
      </c>
      <c r="C175" s="48" t="s">
        <v>615</v>
      </c>
      <c r="D175" s="49">
        <v>0</v>
      </c>
      <c r="E175" s="49">
        <v>0</v>
      </c>
      <c r="F175" s="49">
        <v>0</v>
      </c>
      <c r="G175" s="49">
        <v>0</v>
      </c>
      <c r="H175" s="49">
        <v>0</v>
      </c>
      <c r="I175" s="49">
        <v>0</v>
      </c>
      <c r="J175" s="49">
        <v>0</v>
      </c>
      <c r="K175" s="49">
        <v>0</v>
      </c>
      <c r="L175" s="49">
        <v>0</v>
      </c>
      <c r="M175" s="49">
        <v>0</v>
      </c>
      <c r="N175" s="49">
        <v>0</v>
      </c>
      <c r="O175" s="49">
        <v>0</v>
      </c>
      <c r="P175" s="120">
        <v>0</v>
      </c>
    </row>
    <row r="176" spans="1:16" s="2" customFormat="1">
      <c r="A176" s="42">
        <v>311520</v>
      </c>
      <c r="B176" s="43">
        <v>152</v>
      </c>
      <c r="C176" s="44" t="s">
        <v>616</v>
      </c>
      <c r="D176" s="45">
        <v>18784.900000000001</v>
      </c>
      <c r="E176" s="45">
        <v>15146.328150587</v>
      </c>
      <c r="F176" s="45">
        <v>17539.23</v>
      </c>
      <c r="G176" s="45">
        <v>20313.47</v>
      </c>
      <c r="H176" s="45">
        <v>22311.64</v>
      </c>
      <c r="I176" s="45">
        <v>19425.48</v>
      </c>
      <c r="J176" s="45">
        <v>21749.47</v>
      </c>
      <c r="K176" s="45">
        <v>28257.65</v>
      </c>
      <c r="L176" s="45">
        <v>23948.240000000002</v>
      </c>
      <c r="M176" s="45">
        <v>34318.94</v>
      </c>
      <c r="N176" s="45">
        <v>28942.05</v>
      </c>
      <c r="O176" s="45">
        <v>34255.65</v>
      </c>
      <c r="P176" s="119">
        <v>284993.04815058695</v>
      </c>
    </row>
    <row r="177" spans="1:16" s="2" customFormat="1">
      <c r="A177" s="46">
        <v>311530</v>
      </c>
      <c r="B177" s="47">
        <v>153</v>
      </c>
      <c r="C177" s="48" t="s">
        <v>127</v>
      </c>
      <c r="D177" s="49">
        <v>11950.89</v>
      </c>
      <c r="E177" s="49">
        <v>7568.2239606002304</v>
      </c>
      <c r="F177" s="49">
        <v>8769.61</v>
      </c>
      <c r="G177" s="49">
        <v>10156.74</v>
      </c>
      <c r="H177" s="49">
        <v>11155.82</v>
      </c>
      <c r="I177" s="49">
        <v>9712.74</v>
      </c>
      <c r="J177" s="49">
        <v>10874.74</v>
      </c>
      <c r="K177" s="49">
        <v>14128.83</v>
      </c>
      <c r="L177" s="49">
        <v>11974.12</v>
      </c>
      <c r="M177" s="49">
        <v>17159.47</v>
      </c>
      <c r="N177" s="49">
        <v>14471.02</v>
      </c>
      <c r="O177" s="49">
        <v>17127.82</v>
      </c>
      <c r="P177" s="120">
        <v>145050.02396060023</v>
      </c>
    </row>
    <row r="178" spans="1:16" s="2" customFormat="1">
      <c r="A178" s="42">
        <v>311535</v>
      </c>
      <c r="B178" s="43">
        <v>779</v>
      </c>
      <c r="C178" s="44" t="s">
        <v>128</v>
      </c>
      <c r="D178" s="45">
        <v>0</v>
      </c>
      <c r="E178" s="45">
        <v>0</v>
      </c>
      <c r="F178" s="45">
        <v>0</v>
      </c>
      <c r="G178" s="45">
        <v>0</v>
      </c>
      <c r="H178" s="45">
        <v>0</v>
      </c>
      <c r="I178" s="45">
        <v>0</v>
      </c>
      <c r="J178" s="45">
        <v>0</v>
      </c>
      <c r="K178" s="45">
        <v>0</v>
      </c>
      <c r="L178" s="45">
        <v>0</v>
      </c>
      <c r="M178" s="45">
        <v>0</v>
      </c>
      <c r="N178" s="45">
        <v>0</v>
      </c>
      <c r="O178" s="45">
        <v>0</v>
      </c>
      <c r="P178" s="119">
        <v>0</v>
      </c>
    </row>
    <row r="179" spans="1:16" s="2" customFormat="1">
      <c r="A179" s="46">
        <v>311540</v>
      </c>
      <c r="B179" s="47">
        <v>154</v>
      </c>
      <c r="C179" s="48" t="s">
        <v>617</v>
      </c>
      <c r="D179" s="49">
        <v>9392.4500000000007</v>
      </c>
      <c r="E179" s="49">
        <v>7573.1676209430498</v>
      </c>
      <c r="F179" s="49">
        <v>8769.61</v>
      </c>
      <c r="G179" s="49">
        <v>10156.74</v>
      </c>
      <c r="H179" s="49">
        <v>11155.82</v>
      </c>
      <c r="I179" s="49">
        <v>9712.74</v>
      </c>
      <c r="J179" s="49">
        <v>10874.74</v>
      </c>
      <c r="K179" s="49">
        <v>14128.83</v>
      </c>
      <c r="L179" s="49">
        <v>11974.12</v>
      </c>
      <c r="M179" s="49">
        <v>1769.61</v>
      </c>
      <c r="N179" s="49">
        <v>0</v>
      </c>
      <c r="O179" s="49">
        <v>0</v>
      </c>
      <c r="P179" s="120">
        <v>95507.827620943048</v>
      </c>
    </row>
    <row r="180" spans="1:16" s="2" customFormat="1">
      <c r="A180" s="42">
        <v>311545</v>
      </c>
      <c r="B180" s="43">
        <v>729</v>
      </c>
      <c r="C180" s="44" t="s">
        <v>129</v>
      </c>
      <c r="D180" s="45">
        <v>0</v>
      </c>
      <c r="E180" s="45">
        <v>0</v>
      </c>
      <c r="F180" s="45">
        <v>0</v>
      </c>
      <c r="G180" s="45">
        <v>0</v>
      </c>
      <c r="H180" s="45">
        <v>0</v>
      </c>
      <c r="I180" s="45">
        <v>0</v>
      </c>
      <c r="J180" s="45">
        <v>0</v>
      </c>
      <c r="K180" s="45">
        <v>0</v>
      </c>
      <c r="L180" s="45">
        <v>0</v>
      </c>
      <c r="M180" s="45">
        <v>0</v>
      </c>
      <c r="N180" s="45">
        <v>0</v>
      </c>
      <c r="O180" s="45">
        <v>0</v>
      </c>
      <c r="P180" s="119">
        <v>0</v>
      </c>
    </row>
    <row r="181" spans="1:16" s="2" customFormat="1">
      <c r="A181" s="46">
        <v>311547</v>
      </c>
      <c r="B181" s="47">
        <v>780</v>
      </c>
      <c r="C181" s="48" t="s">
        <v>130</v>
      </c>
      <c r="D181" s="49">
        <v>0</v>
      </c>
      <c r="E181" s="49">
        <v>0</v>
      </c>
      <c r="F181" s="49">
        <v>0</v>
      </c>
      <c r="G181" s="49">
        <v>0</v>
      </c>
      <c r="H181" s="49">
        <v>0</v>
      </c>
      <c r="I181" s="49">
        <v>0</v>
      </c>
      <c r="J181" s="49">
        <v>0</v>
      </c>
      <c r="K181" s="49">
        <v>0</v>
      </c>
      <c r="L181" s="49">
        <v>0</v>
      </c>
      <c r="M181" s="49">
        <v>0</v>
      </c>
      <c r="N181" s="49">
        <v>0</v>
      </c>
      <c r="O181" s="49">
        <v>0</v>
      </c>
      <c r="P181" s="120">
        <v>0</v>
      </c>
    </row>
    <row r="182" spans="1:16" s="2" customFormat="1">
      <c r="A182" s="42">
        <v>311550</v>
      </c>
      <c r="B182" s="43">
        <v>155</v>
      </c>
      <c r="C182" s="44" t="s">
        <v>131</v>
      </c>
      <c r="D182" s="45">
        <v>0</v>
      </c>
      <c r="E182" s="45">
        <v>0</v>
      </c>
      <c r="F182" s="45">
        <v>0</v>
      </c>
      <c r="G182" s="45">
        <v>0</v>
      </c>
      <c r="H182" s="45">
        <v>0</v>
      </c>
      <c r="I182" s="45">
        <v>0</v>
      </c>
      <c r="J182" s="45">
        <v>0</v>
      </c>
      <c r="K182" s="45">
        <v>0</v>
      </c>
      <c r="L182" s="45">
        <v>0</v>
      </c>
      <c r="M182" s="45">
        <v>0</v>
      </c>
      <c r="N182" s="45">
        <v>0</v>
      </c>
      <c r="O182" s="45">
        <v>0</v>
      </c>
      <c r="P182" s="119">
        <v>0</v>
      </c>
    </row>
    <row r="183" spans="1:16" s="2" customFormat="1">
      <c r="A183" s="46">
        <v>311560</v>
      </c>
      <c r="B183" s="47">
        <v>156</v>
      </c>
      <c r="C183" s="48" t="s">
        <v>618</v>
      </c>
      <c r="D183" s="49">
        <v>0</v>
      </c>
      <c r="E183" s="49">
        <v>0</v>
      </c>
      <c r="F183" s="49">
        <v>0</v>
      </c>
      <c r="G183" s="49">
        <v>0</v>
      </c>
      <c r="H183" s="49">
        <v>0</v>
      </c>
      <c r="I183" s="49">
        <v>0</v>
      </c>
      <c r="J183" s="49">
        <v>0</v>
      </c>
      <c r="K183" s="49">
        <v>0</v>
      </c>
      <c r="L183" s="49">
        <v>0</v>
      </c>
      <c r="M183" s="49">
        <v>0</v>
      </c>
      <c r="N183" s="49">
        <v>0</v>
      </c>
      <c r="O183" s="49">
        <v>0</v>
      </c>
      <c r="P183" s="120">
        <v>0</v>
      </c>
    </row>
    <row r="184" spans="1:16" s="2" customFormat="1">
      <c r="A184" s="42">
        <v>311570</v>
      </c>
      <c r="B184" s="43">
        <v>157</v>
      </c>
      <c r="C184" s="44" t="s">
        <v>468</v>
      </c>
      <c r="D184" s="45">
        <v>11950.89</v>
      </c>
      <c r="E184" s="45">
        <v>7603.40686704168</v>
      </c>
      <c r="F184" s="45">
        <v>8769.61</v>
      </c>
      <c r="G184" s="45">
        <v>10156.74</v>
      </c>
      <c r="H184" s="45">
        <v>11155.82</v>
      </c>
      <c r="I184" s="45">
        <v>9712.74</v>
      </c>
      <c r="J184" s="45">
        <v>10874.74</v>
      </c>
      <c r="K184" s="45">
        <v>14128.83</v>
      </c>
      <c r="L184" s="45">
        <v>11974.12</v>
      </c>
      <c r="M184" s="45">
        <v>17159.47</v>
      </c>
      <c r="N184" s="45">
        <v>14471.02</v>
      </c>
      <c r="O184" s="45">
        <v>17127.82</v>
      </c>
      <c r="P184" s="119">
        <v>145085.20686704168</v>
      </c>
    </row>
    <row r="185" spans="1:16" s="2" customFormat="1">
      <c r="A185" s="46">
        <v>311580</v>
      </c>
      <c r="B185" s="47">
        <v>158</v>
      </c>
      <c r="C185" s="48" t="s">
        <v>132</v>
      </c>
      <c r="D185" s="49">
        <v>0</v>
      </c>
      <c r="E185" s="49">
        <v>0</v>
      </c>
      <c r="F185" s="49">
        <v>0</v>
      </c>
      <c r="G185" s="49">
        <v>0</v>
      </c>
      <c r="H185" s="49">
        <v>0</v>
      </c>
      <c r="I185" s="49">
        <v>0</v>
      </c>
      <c r="J185" s="49">
        <v>0</v>
      </c>
      <c r="K185" s="49">
        <v>0</v>
      </c>
      <c r="L185" s="49">
        <v>0</v>
      </c>
      <c r="M185" s="49">
        <v>0</v>
      </c>
      <c r="N185" s="49">
        <v>0</v>
      </c>
      <c r="O185" s="49">
        <v>0</v>
      </c>
      <c r="P185" s="120">
        <v>0</v>
      </c>
    </row>
    <row r="186" spans="1:16" s="2" customFormat="1">
      <c r="A186" s="42">
        <v>311590</v>
      </c>
      <c r="B186" s="43">
        <v>159</v>
      </c>
      <c r="C186" s="44" t="s">
        <v>619</v>
      </c>
      <c r="D186" s="45">
        <v>9392.4500000000007</v>
      </c>
      <c r="E186" s="45">
        <v>7623.8767885027801</v>
      </c>
      <c r="F186" s="45">
        <v>8769.61</v>
      </c>
      <c r="G186" s="45">
        <v>10156.74</v>
      </c>
      <c r="H186" s="45">
        <v>11155.82</v>
      </c>
      <c r="I186" s="45">
        <v>9712.74</v>
      </c>
      <c r="J186" s="45">
        <v>1228.4100000000001</v>
      </c>
      <c r="K186" s="45">
        <v>0</v>
      </c>
      <c r="L186" s="45">
        <v>0</v>
      </c>
      <c r="M186" s="45">
        <v>0</v>
      </c>
      <c r="N186" s="45">
        <v>0</v>
      </c>
      <c r="O186" s="45">
        <v>0</v>
      </c>
      <c r="P186" s="119">
        <v>58039.646788502781</v>
      </c>
    </row>
    <row r="187" spans="1:16" s="2" customFormat="1">
      <c r="A187" s="46">
        <v>311600</v>
      </c>
      <c r="B187" s="47">
        <v>160</v>
      </c>
      <c r="C187" s="48" t="s">
        <v>620</v>
      </c>
      <c r="D187" s="49">
        <v>9392.4500000000007</v>
      </c>
      <c r="E187" s="49">
        <v>7600.5082064722301</v>
      </c>
      <c r="F187" s="49">
        <v>8769.61</v>
      </c>
      <c r="G187" s="49">
        <v>10156.74</v>
      </c>
      <c r="H187" s="49">
        <v>11155.82</v>
      </c>
      <c r="I187" s="49">
        <v>9712.74</v>
      </c>
      <c r="J187" s="49">
        <v>10874.74</v>
      </c>
      <c r="K187" s="49">
        <v>14128.83</v>
      </c>
      <c r="L187" s="49">
        <v>11974.12</v>
      </c>
      <c r="M187" s="49">
        <v>17159.47</v>
      </c>
      <c r="N187" s="49">
        <v>14471.02</v>
      </c>
      <c r="O187" s="49">
        <v>17127.82</v>
      </c>
      <c r="P187" s="120">
        <v>142523.86820647222</v>
      </c>
    </row>
    <row r="188" spans="1:16" s="2" customFormat="1">
      <c r="A188" s="42">
        <v>311610</v>
      </c>
      <c r="B188" s="43">
        <v>161</v>
      </c>
      <c r="C188" s="44" t="s">
        <v>505</v>
      </c>
      <c r="D188" s="45">
        <v>0</v>
      </c>
      <c r="E188" s="45">
        <v>0</v>
      </c>
      <c r="F188" s="45">
        <v>0</v>
      </c>
      <c r="G188" s="45">
        <v>0</v>
      </c>
      <c r="H188" s="45">
        <v>0</v>
      </c>
      <c r="I188" s="45">
        <v>0</v>
      </c>
      <c r="J188" s="45">
        <v>0</v>
      </c>
      <c r="K188" s="45">
        <v>0</v>
      </c>
      <c r="L188" s="45">
        <v>0</v>
      </c>
      <c r="M188" s="45">
        <v>0</v>
      </c>
      <c r="N188" s="45">
        <v>0</v>
      </c>
      <c r="O188" s="45">
        <v>0</v>
      </c>
      <c r="P188" s="119">
        <v>0</v>
      </c>
    </row>
    <row r="189" spans="1:16" s="2" customFormat="1">
      <c r="A189" s="46">
        <v>311615</v>
      </c>
      <c r="B189" s="47">
        <v>781</v>
      </c>
      <c r="C189" s="48" t="s">
        <v>621</v>
      </c>
      <c r="D189" s="49">
        <v>0</v>
      </c>
      <c r="E189" s="49">
        <v>0</v>
      </c>
      <c r="F189" s="49">
        <v>0</v>
      </c>
      <c r="G189" s="49">
        <v>0</v>
      </c>
      <c r="H189" s="49">
        <v>0</v>
      </c>
      <c r="I189" s="49">
        <v>0</v>
      </c>
      <c r="J189" s="49">
        <v>0</v>
      </c>
      <c r="K189" s="49">
        <v>0</v>
      </c>
      <c r="L189" s="49">
        <v>0</v>
      </c>
      <c r="M189" s="49">
        <v>0</v>
      </c>
      <c r="N189" s="49">
        <v>0</v>
      </c>
      <c r="O189" s="49">
        <v>0</v>
      </c>
      <c r="P189" s="120">
        <v>0</v>
      </c>
    </row>
    <row r="190" spans="1:16" s="2" customFormat="1">
      <c r="A190" s="42">
        <v>311620</v>
      </c>
      <c r="B190" s="43">
        <v>162</v>
      </c>
      <c r="C190" s="44" t="s">
        <v>133</v>
      </c>
      <c r="D190" s="45">
        <v>9392.4500000000007</v>
      </c>
      <c r="E190" s="45">
        <v>7595.3317760090904</v>
      </c>
      <c r="F190" s="45">
        <v>8769.61</v>
      </c>
      <c r="G190" s="45">
        <v>10156.74</v>
      </c>
      <c r="H190" s="45">
        <v>11155.82</v>
      </c>
      <c r="I190" s="45">
        <v>9712.74</v>
      </c>
      <c r="J190" s="45">
        <v>1228.4100000000001</v>
      </c>
      <c r="K190" s="45">
        <v>0</v>
      </c>
      <c r="L190" s="45">
        <v>0</v>
      </c>
      <c r="M190" s="45">
        <v>0</v>
      </c>
      <c r="N190" s="45">
        <v>0</v>
      </c>
      <c r="O190" s="45">
        <v>0</v>
      </c>
      <c r="P190" s="119">
        <v>58011.101776009091</v>
      </c>
    </row>
    <row r="191" spans="1:16" s="2" customFormat="1">
      <c r="A191" s="46">
        <v>311630</v>
      </c>
      <c r="B191" s="47">
        <v>163</v>
      </c>
      <c r="C191" s="48" t="s">
        <v>622</v>
      </c>
      <c r="D191" s="49">
        <v>11950.89</v>
      </c>
      <c r="E191" s="49">
        <v>7573.1802685571602</v>
      </c>
      <c r="F191" s="49">
        <v>8769.61</v>
      </c>
      <c r="G191" s="49">
        <v>10156.74</v>
      </c>
      <c r="H191" s="49">
        <v>11155.82</v>
      </c>
      <c r="I191" s="49">
        <v>9712.74</v>
      </c>
      <c r="J191" s="49">
        <v>10874.74</v>
      </c>
      <c r="K191" s="49">
        <v>14128.83</v>
      </c>
      <c r="L191" s="49">
        <v>11974.12</v>
      </c>
      <c r="M191" s="49">
        <v>17159.47</v>
      </c>
      <c r="N191" s="49">
        <v>14471.02</v>
      </c>
      <c r="O191" s="49">
        <v>17127.82</v>
      </c>
      <c r="P191" s="120">
        <v>145054.98026855715</v>
      </c>
    </row>
    <row r="192" spans="1:16" s="2" customFormat="1">
      <c r="A192" s="42">
        <v>311640</v>
      </c>
      <c r="B192" s="43">
        <v>164</v>
      </c>
      <c r="C192" s="44" t="s">
        <v>134</v>
      </c>
      <c r="D192" s="45">
        <v>9392.4500000000007</v>
      </c>
      <c r="E192" s="45">
        <v>7573.1588512232001</v>
      </c>
      <c r="F192" s="45">
        <v>8769.61</v>
      </c>
      <c r="G192" s="45">
        <v>10156.74</v>
      </c>
      <c r="H192" s="45">
        <v>11155.82</v>
      </c>
      <c r="I192" s="45">
        <v>9712.74</v>
      </c>
      <c r="J192" s="45">
        <v>10874.74</v>
      </c>
      <c r="K192" s="45">
        <v>14128.83</v>
      </c>
      <c r="L192" s="45">
        <v>11974.12</v>
      </c>
      <c r="M192" s="45">
        <v>17159.47</v>
      </c>
      <c r="N192" s="45">
        <v>14471.02</v>
      </c>
      <c r="O192" s="45">
        <v>17127.82</v>
      </c>
      <c r="P192" s="119">
        <v>142496.5188512232</v>
      </c>
    </row>
    <row r="193" spans="1:16" s="2" customFormat="1">
      <c r="A193" s="46">
        <v>311650</v>
      </c>
      <c r="B193" s="47">
        <v>165</v>
      </c>
      <c r="C193" s="48" t="s">
        <v>623</v>
      </c>
      <c r="D193" s="49">
        <v>0</v>
      </c>
      <c r="E193" s="49">
        <v>0</v>
      </c>
      <c r="F193" s="49">
        <v>0</v>
      </c>
      <c r="G193" s="49">
        <v>0</v>
      </c>
      <c r="H193" s="49">
        <v>0</v>
      </c>
      <c r="I193" s="49">
        <v>0</v>
      </c>
      <c r="J193" s="49">
        <v>0</v>
      </c>
      <c r="K193" s="49">
        <v>0</v>
      </c>
      <c r="L193" s="49">
        <v>0</v>
      </c>
      <c r="M193" s="49">
        <v>0</v>
      </c>
      <c r="N193" s="49">
        <v>0</v>
      </c>
      <c r="O193" s="49">
        <v>0</v>
      </c>
      <c r="P193" s="120">
        <v>0</v>
      </c>
    </row>
    <row r="194" spans="1:16" s="2" customFormat="1">
      <c r="A194" s="42">
        <v>311660</v>
      </c>
      <c r="B194" s="43">
        <v>166</v>
      </c>
      <c r="C194" s="44" t="s">
        <v>624</v>
      </c>
      <c r="D194" s="45">
        <v>11950.89</v>
      </c>
      <c r="E194" s="45">
        <v>7578.9833320741</v>
      </c>
      <c r="F194" s="45">
        <v>8769.61</v>
      </c>
      <c r="G194" s="45">
        <v>10156.74</v>
      </c>
      <c r="H194" s="45">
        <v>11155.82</v>
      </c>
      <c r="I194" s="45">
        <v>9712.74</v>
      </c>
      <c r="J194" s="45">
        <v>10874.74</v>
      </c>
      <c r="K194" s="45">
        <v>14128.83</v>
      </c>
      <c r="L194" s="45">
        <v>11974.12</v>
      </c>
      <c r="M194" s="45">
        <v>17159.47</v>
      </c>
      <c r="N194" s="45">
        <v>14471.02</v>
      </c>
      <c r="O194" s="45">
        <v>17127.82</v>
      </c>
      <c r="P194" s="119">
        <v>145060.78333207409</v>
      </c>
    </row>
    <row r="195" spans="1:16" s="2" customFormat="1">
      <c r="A195" s="46">
        <v>311670</v>
      </c>
      <c r="B195" s="47">
        <v>167</v>
      </c>
      <c r="C195" s="48" t="s">
        <v>135</v>
      </c>
      <c r="D195" s="49">
        <v>9392.4500000000007</v>
      </c>
      <c r="E195" s="49">
        <v>7589.13822492706</v>
      </c>
      <c r="F195" s="49">
        <v>8769.61</v>
      </c>
      <c r="G195" s="49">
        <v>10156.74</v>
      </c>
      <c r="H195" s="49">
        <v>11155.82</v>
      </c>
      <c r="I195" s="49">
        <v>9712.74</v>
      </c>
      <c r="J195" s="49">
        <v>10874.74</v>
      </c>
      <c r="K195" s="49">
        <v>14128.83</v>
      </c>
      <c r="L195" s="49">
        <v>11974.12</v>
      </c>
      <c r="M195" s="49">
        <v>1769.61</v>
      </c>
      <c r="N195" s="49">
        <v>0</v>
      </c>
      <c r="O195" s="49">
        <v>0</v>
      </c>
      <c r="P195" s="120">
        <v>95523.798224927057</v>
      </c>
    </row>
    <row r="196" spans="1:16" s="2" customFormat="1">
      <c r="A196" s="42">
        <v>311680</v>
      </c>
      <c r="B196" s="43">
        <v>168</v>
      </c>
      <c r="C196" s="44" t="s">
        <v>136</v>
      </c>
      <c r="D196" s="45">
        <v>0</v>
      </c>
      <c r="E196" s="45">
        <v>0</v>
      </c>
      <c r="F196" s="45">
        <v>0</v>
      </c>
      <c r="G196" s="45">
        <v>0</v>
      </c>
      <c r="H196" s="45">
        <v>0</v>
      </c>
      <c r="I196" s="45">
        <v>0</v>
      </c>
      <c r="J196" s="45">
        <v>0</v>
      </c>
      <c r="K196" s="45">
        <v>0</v>
      </c>
      <c r="L196" s="45">
        <v>0</v>
      </c>
      <c r="M196" s="45">
        <v>0</v>
      </c>
      <c r="N196" s="45">
        <v>0</v>
      </c>
      <c r="O196" s="45">
        <v>0</v>
      </c>
      <c r="P196" s="119">
        <v>0</v>
      </c>
    </row>
    <row r="197" spans="1:16" s="2" customFormat="1">
      <c r="A197" s="46">
        <v>311690</v>
      </c>
      <c r="B197" s="47">
        <v>169</v>
      </c>
      <c r="C197" s="48" t="s">
        <v>137</v>
      </c>
      <c r="D197" s="49">
        <v>10331.69</v>
      </c>
      <c r="E197" s="49">
        <v>8319.9742485984407</v>
      </c>
      <c r="F197" s="49">
        <v>9646.57</v>
      </c>
      <c r="G197" s="49">
        <v>11172.41</v>
      </c>
      <c r="H197" s="49">
        <v>12271.4</v>
      </c>
      <c r="I197" s="49">
        <v>10684.01</v>
      </c>
      <c r="J197" s="49">
        <v>11962.21</v>
      </c>
      <c r="K197" s="49">
        <v>15541.71</v>
      </c>
      <c r="L197" s="49">
        <v>13171.53</v>
      </c>
      <c r="M197" s="49">
        <v>1946.57</v>
      </c>
      <c r="N197" s="49">
        <v>0</v>
      </c>
      <c r="O197" s="49">
        <v>0</v>
      </c>
      <c r="P197" s="120">
        <v>105048.07424859845</v>
      </c>
    </row>
    <row r="198" spans="1:16" s="2" customFormat="1">
      <c r="A198" s="42">
        <v>311700</v>
      </c>
      <c r="B198" s="43">
        <v>170</v>
      </c>
      <c r="C198" s="44" t="s">
        <v>138</v>
      </c>
      <c r="D198" s="45">
        <v>0</v>
      </c>
      <c r="E198" s="45">
        <v>0</v>
      </c>
      <c r="F198" s="45">
        <v>0</v>
      </c>
      <c r="G198" s="45">
        <v>0</v>
      </c>
      <c r="H198" s="45">
        <v>0</v>
      </c>
      <c r="I198" s="45">
        <v>0</v>
      </c>
      <c r="J198" s="45">
        <v>0</v>
      </c>
      <c r="K198" s="45">
        <v>0</v>
      </c>
      <c r="L198" s="45">
        <v>0</v>
      </c>
      <c r="M198" s="45">
        <v>0</v>
      </c>
      <c r="N198" s="45">
        <v>0</v>
      </c>
      <c r="O198" s="45">
        <v>0</v>
      </c>
      <c r="P198" s="119">
        <v>0</v>
      </c>
    </row>
    <row r="199" spans="1:16" s="2" customFormat="1">
      <c r="A199" s="46">
        <v>311710</v>
      </c>
      <c r="B199" s="47">
        <v>171</v>
      </c>
      <c r="C199" s="48" t="s">
        <v>625</v>
      </c>
      <c r="D199" s="49">
        <v>11950.89</v>
      </c>
      <c r="E199" s="49">
        <v>7588.8160534638</v>
      </c>
      <c r="F199" s="49">
        <v>8769.61</v>
      </c>
      <c r="G199" s="49">
        <v>10156.74</v>
      </c>
      <c r="H199" s="49">
        <v>11155.82</v>
      </c>
      <c r="I199" s="49">
        <v>9712.74</v>
      </c>
      <c r="J199" s="49">
        <v>10874.74</v>
      </c>
      <c r="K199" s="49">
        <v>14128.83</v>
      </c>
      <c r="L199" s="49">
        <v>11974.12</v>
      </c>
      <c r="M199" s="49">
        <v>17159.47</v>
      </c>
      <c r="N199" s="49">
        <v>14471.02</v>
      </c>
      <c r="O199" s="49">
        <v>17127.82</v>
      </c>
      <c r="P199" s="120">
        <v>145070.6160534638</v>
      </c>
    </row>
    <row r="200" spans="1:16" s="2" customFormat="1">
      <c r="A200" s="42">
        <v>311720</v>
      </c>
      <c r="B200" s="43">
        <v>173</v>
      </c>
      <c r="C200" s="44" t="s">
        <v>626</v>
      </c>
      <c r="D200" s="45">
        <v>0</v>
      </c>
      <c r="E200" s="45">
        <v>0</v>
      </c>
      <c r="F200" s="45">
        <v>0</v>
      </c>
      <c r="G200" s="45">
        <v>0</v>
      </c>
      <c r="H200" s="45">
        <v>0</v>
      </c>
      <c r="I200" s="45">
        <v>0</v>
      </c>
      <c r="J200" s="45">
        <v>0</v>
      </c>
      <c r="K200" s="45">
        <v>0</v>
      </c>
      <c r="L200" s="45">
        <v>0</v>
      </c>
      <c r="M200" s="45">
        <v>0</v>
      </c>
      <c r="N200" s="45">
        <v>0</v>
      </c>
      <c r="O200" s="45">
        <v>0</v>
      </c>
      <c r="P200" s="119">
        <v>0</v>
      </c>
    </row>
    <row r="201" spans="1:16" s="2" customFormat="1">
      <c r="A201" s="46">
        <v>311730</v>
      </c>
      <c r="B201" s="47">
        <v>172</v>
      </c>
      <c r="C201" s="48" t="s">
        <v>627</v>
      </c>
      <c r="D201" s="49">
        <v>13145.98</v>
      </c>
      <c r="E201" s="49">
        <v>8327.9009847482394</v>
      </c>
      <c r="F201" s="49">
        <v>9646.57</v>
      </c>
      <c r="G201" s="49">
        <v>11172.41</v>
      </c>
      <c r="H201" s="49">
        <v>12271.4</v>
      </c>
      <c r="I201" s="49">
        <v>10684.01</v>
      </c>
      <c r="J201" s="49">
        <v>11962.21</v>
      </c>
      <c r="K201" s="49">
        <v>15541.71</v>
      </c>
      <c r="L201" s="49">
        <v>13171.53</v>
      </c>
      <c r="M201" s="49">
        <v>18875.419999999998</v>
      </c>
      <c r="N201" s="49">
        <v>15918.12</v>
      </c>
      <c r="O201" s="49">
        <v>18840.61</v>
      </c>
      <c r="P201" s="120">
        <v>159557.87098474824</v>
      </c>
    </row>
    <row r="202" spans="1:16" s="2" customFormat="1">
      <c r="A202" s="42">
        <v>311740</v>
      </c>
      <c r="B202" s="43">
        <v>174</v>
      </c>
      <c r="C202" s="44" t="s">
        <v>628</v>
      </c>
      <c r="D202" s="45">
        <v>0</v>
      </c>
      <c r="E202" s="45">
        <v>0</v>
      </c>
      <c r="F202" s="45">
        <v>0</v>
      </c>
      <c r="G202" s="45">
        <v>0</v>
      </c>
      <c r="H202" s="45">
        <v>0</v>
      </c>
      <c r="I202" s="45">
        <v>0</v>
      </c>
      <c r="J202" s="45">
        <v>0</v>
      </c>
      <c r="K202" s="45">
        <v>0</v>
      </c>
      <c r="L202" s="45">
        <v>0</v>
      </c>
      <c r="M202" s="45">
        <v>0</v>
      </c>
      <c r="N202" s="45">
        <v>0</v>
      </c>
      <c r="O202" s="45">
        <v>0</v>
      </c>
      <c r="P202" s="119">
        <v>0</v>
      </c>
    </row>
    <row r="203" spans="1:16" s="2" customFormat="1">
      <c r="A203" s="46">
        <v>311750</v>
      </c>
      <c r="B203" s="47">
        <v>175</v>
      </c>
      <c r="C203" s="48" t="s">
        <v>629</v>
      </c>
      <c r="D203" s="49">
        <v>0</v>
      </c>
      <c r="E203" s="49">
        <v>0</v>
      </c>
      <c r="F203" s="49">
        <v>0</v>
      </c>
      <c r="G203" s="49">
        <v>0</v>
      </c>
      <c r="H203" s="49">
        <v>0</v>
      </c>
      <c r="I203" s="49">
        <v>0</v>
      </c>
      <c r="J203" s="49">
        <v>0</v>
      </c>
      <c r="K203" s="49">
        <v>0</v>
      </c>
      <c r="L203" s="49">
        <v>0</v>
      </c>
      <c r="M203" s="49">
        <v>0</v>
      </c>
      <c r="N203" s="49">
        <v>0</v>
      </c>
      <c r="O203" s="49">
        <v>0</v>
      </c>
      <c r="P203" s="120">
        <v>0</v>
      </c>
    </row>
    <row r="204" spans="1:16" s="2" customFormat="1">
      <c r="A204" s="42">
        <v>311760</v>
      </c>
      <c r="B204" s="43">
        <v>176</v>
      </c>
      <c r="C204" s="44" t="s">
        <v>630</v>
      </c>
      <c r="D204" s="45">
        <v>0</v>
      </c>
      <c r="E204" s="45">
        <v>0</v>
      </c>
      <c r="F204" s="45">
        <v>0</v>
      </c>
      <c r="G204" s="45">
        <v>0</v>
      </c>
      <c r="H204" s="45">
        <v>0</v>
      </c>
      <c r="I204" s="45">
        <v>0</v>
      </c>
      <c r="J204" s="45">
        <v>0</v>
      </c>
      <c r="K204" s="45">
        <v>0</v>
      </c>
      <c r="L204" s="45">
        <v>0</v>
      </c>
      <c r="M204" s="45">
        <v>0</v>
      </c>
      <c r="N204" s="45">
        <v>0</v>
      </c>
      <c r="O204" s="45">
        <v>0</v>
      </c>
      <c r="P204" s="119">
        <v>0</v>
      </c>
    </row>
    <row r="205" spans="1:16" s="2" customFormat="1">
      <c r="A205" s="46">
        <v>311770</v>
      </c>
      <c r="B205" s="47">
        <v>177</v>
      </c>
      <c r="C205" s="48" t="s">
        <v>631</v>
      </c>
      <c r="D205" s="49">
        <v>11950.89</v>
      </c>
      <c r="E205" s="49">
        <v>7574.5661831054704</v>
      </c>
      <c r="F205" s="49">
        <v>8769.61</v>
      </c>
      <c r="G205" s="49">
        <v>10156.74</v>
      </c>
      <c r="H205" s="49">
        <v>11155.82</v>
      </c>
      <c r="I205" s="49">
        <v>9712.74</v>
      </c>
      <c r="J205" s="49">
        <v>10874.74</v>
      </c>
      <c r="K205" s="49">
        <v>14128.83</v>
      </c>
      <c r="L205" s="49">
        <v>11974.12</v>
      </c>
      <c r="M205" s="49">
        <v>17159.47</v>
      </c>
      <c r="N205" s="49">
        <v>14471.02</v>
      </c>
      <c r="O205" s="49">
        <v>17127.82</v>
      </c>
      <c r="P205" s="120">
        <v>145056.36618310548</v>
      </c>
    </row>
    <row r="206" spans="1:16" s="2" customFormat="1">
      <c r="A206" s="42">
        <v>311780</v>
      </c>
      <c r="B206" s="43">
        <v>178</v>
      </c>
      <c r="C206" s="44" t="s">
        <v>632</v>
      </c>
      <c r="D206" s="45">
        <v>11950.89</v>
      </c>
      <c r="E206" s="45">
        <v>7590.2489191717495</v>
      </c>
      <c r="F206" s="45">
        <v>8769.61</v>
      </c>
      <c r="G206" s="45">
        <v>10156.74</v>
      </c>
      <c r="H206" s="45">
        <v>11155.82</v>
      </c>
      <c r="I206" s="45">
        <v>9712.74</v>
      </c>
      <c r="J206" s="45">
        <v>10874.74</v>
      </c>
      <c r="K206" s="45">
        <v>14128.83</v>
      </c>
      <c r="L206" s="45">
        <v>11974.12</v>
      </c>
      <c r="M206" s="45">
        <v>17159.47</v>
      </c>
      <c r="N206" s="45">
        <v>14471.02</v>
      </c>
      <c r="O206" s="45">
        <v>17127.82</v>
      </c>
      <c r="P206" s="119">
        <v>145072.04891917176</v>
      </c>
    </row>
    <row r="207" spans="1:16" s="2" customFormat="1">
      <c r="A207" s="46">
        <v>311783</v>
      </c>
      <c r="B207" s="47">
        <v>782</v>
      </c>
      <c r="C207" s="48" t="s">
        <v>633</v>
      </c>
      <c r="D207" s="49">
        <v>0</v>
      </c>
      <c r="E207" s="49">
        <v>0</v>
      </c>
      <c r="F207" s="49">
        <v>0</v>
      </c>
      <c r="G207" s="49">
        <v>0</v>
      </c>
      <c r="H207" s="49">
        <v>0</v>
      </c>
      <c r="I207" s="49">
        <v>0</v>
      </c>
      <c r="J207" s="49">
        <v>0</v>
      </c>
      <c r="K207" s="49">
        <v>0</v>
      </c>
      <c r="L207" s="49">
        <v>0</v>
      </c>
      <c r="M207" s="49">
        <v>0</v>
      </c>
      <c r="N207" s="49">
        <v>0</v>
      </c>
      <c r="O207" s="49">
        <v>0</v>
      </c>
      <c r="P207" s="120">
        <v>0</v>
      </c>
    </row>
    <row r="208" spans="1:16" s="2" customFormat="1">
      <c r="A208" s="42">
        <v>311787</v>
      </c>
      <c r="B208" s="43">
        <v>783</v>
      </c>
      <c r="C208" s="44" t="s">
        <v>139</v>
      </c>
      <c r="D208" s="45">
        <v>11950.89</v>
      </c>
      <c r="E208" s="45">
        <v>7573.1597680069199</v>
      </c>
      <c r="F208" s="45">
        <v>8769.61</v>
      </c>
      <c r="G208" s="45">
        <v>10156.74</v>
      </c>
      <c r="H208" s="45">
        <v>11155.82</v>
      </c>
      <c r="I208" s="45">
        <v>9712.74</v>
      </c>
      <c r="J208" s="45">
        <v>10874.74</v>
      </c>
      <c r="K208" s="45">
        <v>14128.83</v>
      </c>
      <c r="L208" s="45">
        <v>11974.12</v>
      </c>
      <c r="M208" s="45">
        <v>17159.47</v>
      </c>
      <c r="N208" s="45">
        <v>14471.02</v>
      </c>
      <c r="O208" s="45">
        <v>17127.82</v>
      </c>
      <c r="P208" s="119">
        <v>145054.95976800693</v>
      </c>
    </row>
    <row r="209" spans="1:16" s="2" customFormat="1">
      <c r="A209" s="46">
        <v>311790</v>
      </c>
      <c r="B209" s="47">
        <v>179</v>
      </c>
      <c r="C209" s="48" t="s">
        <v>140</v>
      </c>
      <c r="D209" s="49">
        <v>11950.89</v>
      </c>
      <c r="E209" s="49">
        <v>7594.7097945404103</v>
      </c>
      <c r="F209" s="49">
        <v>8769.61</v>
      </c>
      <c r="G209" s="49">
        <v>10156.74</v>
      </c>
      <c r="H209" s="49">
        <v>11155.82</v>
      </c>
      <c r="I209" s="49">
        <v>9712.74</v>
      </c>
      <c r="J209" s="49">
        <v>10874.74</v>
      </c>
      <c r="K209" s="49">
        <v>14128.83</v>
      </c>
      <c r="L209" s="49">
        <v>11974.12</v>
      </c>
      <c r="M209" s="49">
        <v>17159.47</v>
      </c>
      <c r="N209" s="49">
        <v>14471.02</v>
      </c>
      <c r="O209" s="49">
        <v>17127.82</v>
      </c>
      <c r="P209" s="120">
        <v>145076.50979454041</v>
      </c>
    </row>
    <row r="210" spans="1:16" s="2" customFormat="1">
      <c r="A210" s="42">
        <v>311800</v>
      </c>
      <c r="B210" s="43">
        <v>180</v>
      </c>
      <c r="C210" s="44" t="s">
        <v>141</v>
      </c>
      <c r="D210" s="45">
        <v>13145.98</v>
      </c>
      <c r="E210" s="45">
        <v>8329.9044951651103</v>
      </c>
      <c r="F210" s="45">
        <v>9646.57</v>
      </c>
      <c r="G210" s="45">
        <v>11172.41</v>
      </c>
      <c r="H210" s="45">
        <v>12271.4</v>
      </c>
      <c r="I210" s="45">
        <v>10684.01</v>
      </c>
      <c r="J210" s="45">
        <v>11962.21</v>
      </c>
      <c r="K210" s="45">
        <v>15541.71</v>
      </c>
      <c r="L210" s="45">
        <v>13171.53</v>
      </c>
      <c r="M210" s="45">
        <v>1946.57</v>
      </c>
      <c r="N210" s="45">
        <v>0</v>
      </c>
      <c r="O210" s="45">
        <v>0</v>
      </c>
      <c r="P210" s="119">
        <v>107872.29449516512</v>
      </c>
    </row>
    <row r="211" spans="1:16" s="2" customFormat="1">
      <c r="A211" s="46">
        <v>311810</v>
      </c>
      <c r="B211" s="47">
        <v>181</v>
      </c>
      <c r="C211" s="48" t="s">
        <v>506</v>
      </c>
      <c r="D211" s="49">
        <v>0</v>
      </c>
      <c r="E211" s="49">
        <v>0</v>
      </c>
      <c r="F211" s="49">
        <v>0</v>
      </c>
      <c r="G211" s="49">
        <v>0</v>
      </c>
      <c r="H211" s="49">
        <v>0</v>
      </c>
      <c r="I211" s="49">
        <v>0</v>
      </c>
      <c r="J211" s="49">
        <v>0</v>
      </c>
      <c r="K211" s="49">
        <v>0</v>
      </c>
      <c r="L211" s="49">
        <v>0</v>
      </c>
      <c r="M211" s="49">
        <v>0</v>
      </c>
      <c r="N211" s="49">
        <v>0</v>
      </c>
      <c r="O211" s="49">
        <v>0</v>
      </c>
      <c r="P211" s="120">
        <v>0</v>
      </c>
    </row>
    <row r="212" spans="1:16" s="2" customFormat="1">
      <c r="A212" s="42">
        <v>311820</v>
      </c>
      <c r="B212" s="43">
        <v>182</v>
      </c>
      <c r="C212" s="44" t="s">
        <v>142</v>
      </c>
      <c r="D212" s="45">
        <v>25096.880000000001</v>
      </c>
      <c r="E212" s="45">
        <v>15893.871499073</v>
      </c>
      <c r="F212" s="45">
        <v>18416.189999999999</v>
      </c>
      <c r="G212" s="45">
        <v>21329.14</v>
      </c>
      <c r="H212" s="45">
        <v>23427.22</v>
      </c>
      <c r="I212" s="45">
        <v>20396.75</v>
      </c>
      <c r="J212" s="45">
        <v>22836.95</v>
      </c>
      <c r="K212" s="45">
        <v>29670.53</v>
      </c>
      <c r="L212" s="45">
        <v>25145.66</v>
      </c>
      <c r="M212" s="45">
        <v>36034.879999999997</v>
      </c>
      <c r="N212" s="45">
        <v>30389.15</v>
      </c>
      <c r="O212" s="45">
        <v>35968.43</v>
      </c>
      <c r="P212" s="119">
        <v>304605.65149907302</v>
      </c>
    </row>
    <row r="213" spans="1:16" s="2" customFormat="1">
      <c r="A213" s="46">
        <v>311830</v>
      </c>
      <c r="B213" s="47">
        <v>183</v>
      </c>
      <c r="C213" s="48" t="s">
        <v>143</v>
      </c>
      <c r="D213" s="49">
        <v>15536.16</v>
      </c>
      <c r="E213" s="49">
        <v>9840.5534782293798</v>
      </c>
      <c r="F213" s="49">
        <v>11400.5</v>
      </c>
      <c r="G213" s="49">
        <v>13203.76</v>
      </c>
      <c r="H213" s="49">
        <v>14502.57</v>
      </c>
      <c r="I213" s="49">
        <v>12626.56</v>
      </c>
      <c r="J213" s="49">
        <v>14137.16</v>
      </c>
      <c r="K213" s="49">
        <v>18367.47</v>
      </c>
      <c r="L213" s="49">
        <v>15566.36</v>
      </c>
      <c r="M213" s="49">
        <v>2300.4899999999998</v>
      </c>
      <c r="N213" s="49">
        <v>0</v>
      </c>
      <c r="O213" s="49">
        <v>0</v>
      </c>
      <c r="P213" s="120">
        <v>127481.5834782294</v>
      </c>
    </row>
    <row r="214" spans="1:16" s="2" customFormat="1">
      <c r="A214" s="42">
        <v>311840</v>
      </c>
      <c r="B214" s="43">
        <v>184</v>
      </c>
      <c r="C214" s="44" t="s">
        <v>144</v>
      </c>
      <c r="D214" s="45">
        <v>0</v>
      </c>
      <c r="E214" s="45">
        <v>0</v>
      </c>
      <c r="F214" s="45">
        <v>0</v>
      </c>
      <c r="G214" s="45">
        <v>0</v>
      </c>
      <c r="H214" s="45">
        <v>0</v>
      </c>
      <c r="I214" s="45">
        <v>0</v>
      </c>
      <c r="J214" s="45">
        <v>0</v>
      </c>
      <c r="K214" s="45">
        <v>0</v>
      </c>
      <c r="L214" s="45">
        <v>0</v>
      </c>
      <c r="M214" s="45">
        <v>0</v>
      </c>
      <c r="N214" s="45">
        <v>0</v>
      </c>
      <c r="O214" s="45">
        <v>0</v>
      </c>
      <c r="P214" s="119">
        <v>0</v>
      </c>
    </row>
    <row r="215" spans="1:16" s="2" customFormat="1">
      <c r="A215" s="46">
        <v>311850</v>
      </c>
      <c r="B215" s="47">
        <v>185</v>
      </c>
      <c r="C215" s="48" t="s">
        <v>634</v>
      </c>
      <c r="D215" s="49">
        <v>0</v>
      </c>
      <c r="E215" s="49">
        <v>0</v>
      </c>
      <c r="F215" s="49">
        <v>0</v>
      </c>
      <c r="G215" s="49">
        <v>0</v>
      </c>
      <c r="H215" s="49">
        <v>0</v>
      </c>
      <c r="I215" s="49">
        <v>0</v>
      </c>
      <c r="J215" s="49">
        <v>0</v>
      </c>
      <c r="K215" s="49">
        <v>0</v>
      </c>
      <c r="L215" s="49">
        <v>0</v>
      </c>
      <c r="M215" s="49">
        <v>0</v>
      </c>
      <c r="N215" s="49">
        <v>0</v>
      </c>
      <c r="O215" s="49">
        <v>0</v>
      </c>
      <c r="P215" s="120">
        <v>0</v>
      </c>
    </row>
    <row r="216" spans="1:16" s="2" customFormat="1">
      <c r="A216" s="42">
        <v>311860</v>
      </c>
      <c r="B216" s="43">
        <v>186</v>
      </c>
      <c r="C216" s="44" t="s">
        <v>145</v>
      </c>
      <c r="D216" s="45">
        <v>11950.89</v>
      </c>
      <c r="E216" s="45">
        <v>7570.0995033064801</v>
      </c>
      <c r="F216" s="45">
        <v>8769.61</v>
      </c>
      <c r="G216" s="45">
        <v>10156.74</v>
      </c>
      <c r="H216" s="45">
        <v>11155.82</v>
      </c>
      <c r="I216" s="45">
        <v>9712.74</v>
      </c>
      <c r="J216" s="45">
        <v>10874.74</v>
      </c>
      <c r="K216" s="45">
        <v>14128.83</v>
      </c>
      <c r="L216" s="45">
        <v>11974.12</v>
      </c>
      <c r="M216" s="45">
        <v>17159.47</v>
      </c>
      <c r="N216" s="45">
        <v>14471.02</v>
      </c>
      <c r="O216" s="45">
        <v>17127.82</v>
      </c>
      <c r="P216" s="119">
        <v>145051.89950330649</v>
      </c>
    </row>
    <row r="217" spans="1:16" s="2" customFormat="1">
      <c r="A217" s="46">
        <v>311870</v>
      </c>
      <c r="B217" s="47">
        <v>187</v>
      </c>
      <c r="C217" s="48" t="s">
        <v>146</v>
      </c>
      <c r="D217" s="49">
        <v>23901.79</v>
      </c>
      <c r="E217" s="49">
        <v>15146.329854944999</v>
      </c>
      <c r="F217" s="49">
        <v>17539.23</v>
      </c>
      <c r="G217" s="49">
        <v>20313.47</v>
      </c>
      <c r="H217" s="49">
        <v>22311.64</v>
      </c>
      <c r="I217" s="49">
        <v>19425.48</v>
      </c>
      <c r="J217" s="49">
        <v>21749.47</v>
      </c>
      <c r="K217" s="49">
        <v>28257.65</v>
      </c>
      <c r="L217" s="49">
        <v>23948.240000000002</v>
      </c>
      <c r="M217" s="49">
        <v>34318.94</v>
      </c>
      <c r="N217" s="49">
        <v>28942.05</v>
      </c>
      <c r="O217" s="49">
        <v>34255.65</v>
      </c>
      <c r="P217" s="120">
        <v>290109.939854945</v>
      </c>
    </row>
    <row r="218" spans="1:16" s="2" customFormat="1">
      <c r="A218" s="42">
        <v>311880</v>
      </c>
      <c r="B218" s="43">
        <v>188</v>
      </c>
      <c r="C218" s="44" t="s">
        <v>635</v>
      </c>
      <c r="D218" s="45">
        <v>0</v>
      </c>
      <c r="E218" s="45">
        <v>0</v>
      </c>
      <c r="F218" s="45">
        <v>0</v>
      </c>
      <c r="G218" s="45">
        <v>0</v>
      </c>
      <c r="H218" s="45">
        <v>0</v>
      </c>
      <c r="I218" s="45">
        <v>0</v>
      </c>
      <c r="J218" s="45">
        <v>0</v>
      </c>
      <c r="K218" s="45">
        <v>0</v>
      </c>
      <c r="L218" s="45">
        <v>0</v>
      </c>
      <c r="M218" s="45">
        <v>0</v>
      </c>
      <c r="N218" s="45">
        <v>0</v>
      </c>
      <c r="O218" s="45">
        <v>0</v>
      </c>
      <c r="P218" s="119">
        <v>0</v>
      </c>
    </row>
    <row r="219" spans="1:16" s="2" customFormat="1">
      <c r="A219" s="46">
        <v>311890</v>
      </c>
      <c r="B219" s="47">
        <v>189</v>
      </c>
      <c r="C219" s="48" t="s">
        <v>147</v>
      </c>
      <c r="D219" s="49">
        <v>23901.79</v>
      </c>
      <c r="E219" s="49">
        <v>15112.6489755941</v>
      </c>
      <c r="F219" s="49">
        <v>17539.23</v>
      </c>
      <c r="G219" s="49">
        <v>11933.03</v>
      </c>
      <c r="H219" s="49">
        <v>11155.82</v>
      </c>
      <c r="I219" s="49">
        <v>9712.74</v>
      </c>
      <c r="J219" s="49">
        <v>10874.74</v>
      </c>
      <c r="K219" s="49">
        <v>14128.83</v>
      </c>
      <c r="L219" s="49">
        <v>11974.12</v>
      </c>
      <c r="M219" s="49">
        <v>17159.47</v>
      </c>
      <c r="N219" s="49">
        <v>14471.02</v>
      </c>
      <c r="O219" s="49">
        <v>17127.82</v>
      </c>
      <c r="P219" s="120">
        <v>175091.2589755941</v>
      </c>
    </row>
    <row r="220" spans="1:16" s="2" customFormat="1">
      <c r="A220" s="42">
        <v>311900</v>
      </c>
      <c r="B220" s="43">
        <v>190</v>
      </c>
      <c r="C220" s="44" t="s">
        <v>636</v>
      </c>
      <c r="D220" s="45">
        <v>0</v>
      </c>
      <c r="E220" s="45">
        <v>0</v>
      </c>
      <c r="F220" s="45">
        <v>0</v>
      </c>
      <c r="G220" s="45">
        <v>0</v>
      </c>
      <c r="H220" s="45">
        <v>0</v>
      </c>
      <c r="I220" s="45">
        <v>0</v>
      </c>
      <c r="J220" s="45">
        <v>0</v>
      </c>
      <c r="K220" s="45">
        <v>0</v>
      </c>
      <c r="L220" s="45">
        <v>0</v>
      </c>
      <c r="M220" s="45">
        <v>0</v>
      </c>
      <c r="N220" s="45">
        <v>0</v>
      </c>
      <c r="O220" s="45">
        <v>0</v>
      </c>
      <c r="P220" s="119">
        <v>0</v>
      </c>
    </row>
    <row r="221" spans="1:16" s="2" customFormat="1">
      <c r="A221" s="46">
        <v>311910</v>
      </c>
      <c r="B221" s="47">
        <v>191</v>
      </c>
      <c r="C221" s="48" t="s">
        <v>148</v>
      </c>
      <c r="D221" s="49">
        <v>0</v>
      </c>
      <c r="E221" s="49">
        <v>0</v>
      </c>
      <c r="F221" s="49">
        <v>0</v>
      </c>
      <c r="G221" s="49">
        <v>0</v>
      </c>
      <c r="H221" s="49">
        <v>0</v>
      </c>
      <c r="I221" s="49">
        <v>0</v>
      </c>
      <c r="J221" s="49">
        <v>0</v>
      </c>
      <c r="K221" s="49">
        <v>0</v>
      </c>
      <c r="L221" s="49">
        <v>0</v>
      </c>
      <c r="M221" s="49">
        <v>0</v>
      </c>
      <c r="N221" s="49">
        <v>0</v>
      </c>
      <c r="O221" s="49">
        <v>0</v>
      </c>
      <c r="P221" s="120">
        <v>0</v>
      </c>
    </row>
    <row r="222" spans="1:16" s="2" customFormat="1">
      <c r="A222" s="42">
        <v>311920</v>
      </c>
      <c r="B222" s="43">
        <v>192</v>
      </c>
      <c r="C222" s="44" t="s">
        <v>149</v>
      </c>
      <c r="D222" s="45">
        <v>0</v>
      </c>
      <c r="E222" s="45">
        <v>0</v>
      </c>
      <c r="F222" s="45">
        <v>0</v>
      </c>
      <c r="G222" s="45">
        <v>0</v>
      </c>
      <c r="H222" s="45">
        <v>0</v>
      </c>
      <c r="I222" s="45">
        <v>0</v>
      </c>
      <c r="J222" s="45">
        <v>0</v>
      </c>
      <c r="K222" s="45">
        <v>0</v>
      </c>
      <c r="L222" s="45">
        <v>0</v>
      </c>
      <c r="M222" s="45">
        <v>0</v>
      </c>
      <c r="N222" s="45">
        <v>0</v>
      </c>
      <c r="O222" s="45">
        <v>0</v>
      </c>
      <c r="P222" s="119">
        <v>0</v>
      </c>
    </row>
    <row r="223" spans="1:16" s="2" customFormat="1">
      <c r="A223" s="46">
        <v>311930</v>
      </c>
      <c r="B223" s="47">
        <v>193</v>
      </c>
      <c r="C223" s="48" t="s">
        <v>150</v>
      </c>
      <c r="D223" s="49">
        <v>9392.4500000000007</v>
      </c>
      <c r="E223" s="49">
        <v>7569.0089694759499</v>
      </c>
      <c r="F223" s="49">
        <v>8769.61</v>
      </c>
      <c r="G223" s="49">
        <v>10156.74</v>
      </c>
      <c r="H223" s="49">
        <v>11155.82</v>
      </c>
      <c r="I223" s="49">
        <v>9712.74</v>
      </c>
      <c r="J223" s="49">
        <v>10874.74</v>
      </c>
      <c r="K223" s="49">
        <v>14128.83</v>
      </c>
      <c r="L223" s="49">
        <v>11974.12</v>
      </c>
      <c r="M223" s="49">
        <v>17159.47</v>
      </c>
      <c r="N223" s="49">
        <v>14471.02</v>
      </c>
      <c r="O223" s="49">
        <v>17127.82</v>
      </c>
      <c r="P223" s="120">
        <v>142492.36896947594</v>
      </c>
    </row>
    <row r="224" spans="1:16" s="2" customFormat="1">
      <c r="A224" s="42">
        <v>311940</v>
      </c>
      <c r="B224" s="43">
        <v>194</v>
      </c>
      <c r="C224" s="44" t="s">
        <v>151</v>
      </c>
      <c r="D224" s="45">
        <v>11950.89</v>
      </c>
      <c r="E224" s="45">
        <v>7563.3879234192</v>
      </c>
      <c r="F224" s="45">
        <v>8769.61</v>
      </c>
      <c r="G224" s="45">
        <v>10156.74</v>
      </c>
      <c r="H224" s="45">
        <v>11155.82</v>
      </c>
      <c r="I224" s="45">
        <v>9712.74</v>
      </c>
      <c r="J224" s="45">
        <v>10874.74</v>
      </c>
      <c r="K224" s="45">
        <v>14128.83</v>
      </c>
      <c r="L224" s="45">
        <v>11974.12</v>
      </c>
      <c r="M224" s="45">
        <v>17159.47</v>
      </c>
      <c r="N224" s="45">
        <v>14471.02</v>
      </c>
      <c r="O224" s="45">
        <v>17127.82</v>
      </c>
      <c r="P224" s="119">
        <v>145045.1879234192</v>
      </c>
    </row>
    <row r="225" spans="1:16" s="2" customFormat="1">
      <c r="A225" s="46">
        <v>311950</v>
      </c>
      <c r="B225" s="47">
        <v>195</v>
      </c>
      <c r="C225" s="48" t="s">
        <v>152</v>
      </c>
      <c r="D225" s="49">
        <v>11950.89</v>
      </c>
      <c r="E225" s="49">
        <v>7599.94434343383</v>
      </c>
      <c r="F225" s="49">
        <v>8769.61</v>
      </c>
      <c r="G225" s="49">
        <v>10156.74</v>
      </c>
      <c r="H225" s="49">
        <v>11155.82</v>
      </c>
      <c r="I225" s="49">
        <v>9712.74</v>
      </c>
      <c r="J225" s="49">
        <v>10874.74</v>
      </c>
      <c r="K225" s="49">
        <v>14128.83</v>
      </c>
      <c r="L225" s="49">
        <v>11974.12</v>
      </c>
      <c r="M225" s="49">
        <v>17159.47</v>
      </c>
      <c r="N225" s="49">
        <v>14471.02</v>
      </c>
      <c r="O225" s="49">
        <v>17127.82</v>
      </c>
      <c r="P225" s="120">
        <v>145081.74434343382</v>
      </c>
    </row>
    <row r="226" spans="1:16" s="2" customFormat="1">
      <c r="A226" s="42">
        <v>311960</v>
      </c>
      <c r="B226" s="43">
        <v>196</v>
      </c>
      <c r="C226" s="44" t="s">
        <v>153</v>
      </c>
      <c r="D226" s="45">
        <v>9392.4500000000007</v>
      </c>
      <c r="E226" s="45">
        <v>7617.1655467380697</v>
      </c>
      <c r="F226" s="45">
        <v>8769.61</v>
      </c>
      <c r="G226" s="45">
        <v>10156.74</v>
      </c>
      <c r="H226" s="45">
        <v>11155.82</v>
      </c>
      <c r="I226" s="45">
        <v>9712.74</v>
      </c>
      <c r="J226" s="45">
        <v>1228.4100000000001</v>
      </c>
      <c r="K226" s="45">
        <v>0</v>
      </c>
      <c r="L226" s="45">
        <v>0</v>
      </c>
      <c r="M226" s="45">
        <v>0</v>
      </c>
      <c r="N226" s="45">
        <v>0</v>
      </c>
      <c r="O226" s="45">
        <v>0</v>
      </c>
      <c r="P226" s="119">
        <v>58032.935546738074</v>
      </c>
    </row>
    <row r="227" spans="1:16" s="2" customFormat="1">
      <c r="A227" s="46">
        <v>311970</v>
      </c>
      <c r="B227" s="47">
        <v>197</v>
      </c>
      <c r="C227" s="48" t="s">
        <v>154</v>
      </c>
      <c r="D227" s="49">
        <v>13145.98</v>
      </c>
      <c r="E227" s="49">
        <v>8330.4779414206405</v>
      </c>
      <c r="F227" s="49">
        <v>9646.57</v>
      </c>
      <c r="G227" s="49">
        <v>11172.41</v>
      </c>
      <c r="H227" s="49">
        <v>12271.4</v>
      </c>
      <c r="I227" s="49">
        <v>10684.01</v>
      </c>
      <c r="J227" s="49">
        <v>11962.21</v>
      </c>
      <c r="K227" s="49">
        <v>15541.71</v>
      </c>
      <c r="L227" s="49">
        <v>13171.53</v>
      </c>
      <c r="M227" s="49">
        <v>18875.419999999998</v>
      </c>
      <c r="N227" s="49">
        <v>15918.12</v>
      </c>
      <c r="O227" s="49">
        <v>18840.61</v>
      </c>
      <c r="P227" s="120">
        <v>159560.44794142066</v>
      </c>
    </row>
    <row r="228" spans="1:16" s="2" customFormat="1">
      <c r="A228" s="42">
        <v>311980</v>
      </c>
      <c r="B228" s="43">
        <v>198</v>
      </c>
      <c r="C228" s="44" t="s">
        <v>637</v>
      </c>
      <c r="D228" s="45">
        <v>9392.4500000000007</v>
      </c>
      <c r="E228" s="45">
        <v>7573.1596450703901</v>
      </c>
      <c r="F228" s="45">
        <v>8769.61</v>
      </c>
      <c r="G228" s="45">
        <v>10156.74</v>
      </c>
      <c r="H228" s="45">
        <v>11155.82</v>
      </c>
      <c r="I228" s="45">
        <v>9712.74</v>
      </c>
      <c r="J228" s="45">
        <v>10874.74</v>
      </c>
      <c r="K228" s="45">
        <v>14128.83</v>
      </c>
      <c r="L228" s="45">
        <v>11974.12</v>
      </c>
      <c r="M228" s="45">
        <v>1769.61</v>
      </c>
      <c r="N228" s="45">
        <v>0</v>
      </c>
      <c r="O228" s="45">
        <v>0</v>
      </c>
      <c r="P228" s="119">
        <v>95507.819645070384</v>
      </c>
    </row>
    <row r="229" spans="1:16" s="2" customFormat="1">
      <c r="A229" s="46">
        <v>311990</v>
      </c>
      <c r="B229" s="47">
        <v>199</v>
      </c>
      <c r="C229" s="48" t="s">
        <v>638</v>
      </c>
      <c r="D229" s="49">
        <v>9392.4500000000007</v>
      </c>
      <c r="E229" s="49">
        <v>7573.1670277159801</v>
      </c>
      <c r="F229" s="49">
        <v>8769.61</v>
      </c>
      <c r="G229" s="49">
        <v>10156.74</v>
      </c>
      <c r="H229" s="49">
        <v>11155.82</v>
      </c>
      <c r="I229" s="49">
        <v>9712.74</v>
      </c>
      <c r="J229" s="49">
        <v>1228.4100000000001</v>
      </c>
      <c r="K229" s="49">
        <v>0</v>
      </c>
      <c r="L229" s="49">
        <v>0</v>
      </c>
      <c r="M229" s="49">
        <v>0</v>
      </c>
      <c r="N229" s="49">
        <v>0</v>
      </c>
      <c r="O229" s="49">
        <v>0</v>
      </c>
      <c r="P229" s="120">
        <v>57988.937027715983</v>
      </c>
    </row>
    <row r="230" spans="1:16" s="2" customFormat="1">
      <c r="A230" s="42">
        <v>311995</v>
      </c>
      <c r="B230" s="43">
        <v>784</v>
      </c>
      <c r="C230" s="44" t="s">
        <v>639</v>
      </c>
      <c r="D230" s="45">
        <v>9392.4500000000007</v>
      </c>
      <c r="E230" s="45">
        <v>7585.8786809314097</v>
      </c>
      <c r="F230" s="45">
        <v>8769.61</v>
      </c>
      <c r="G230" s="45">
        <v>10156.74</v>
      </c>
      <c r="H230" s="45">
        <v>11155.82</v>
      </c>
      <c r="I230" s="45">
        <v>9712.74</v>
      </c>
      <c r="J230" s="45">
        <v>10874.74</v>
      </c>
      <c r="K230" s="45">
        <v>14128.83</v>
      </c>
      <c r="L230" s="45">
        <v>11974.12</v>
      </c>
      <c r="M230" s="45">
        <v>17159.47</v>
      </c>
      <c r="N230" s="45">
        <v>14471.02</v>
      </c>
      <c r="O230" s="45">
        <v>17127.82</v>
      </c>
      <c r="P230" s="119">
        <v>142509.23868093142</v>
      </c>
    </row>
    <row r="231" spans="1:16" s="2" customFormat="1">
      <c r="A231" s="46">
        <v>312000</v>
      </c>
      <c r="B231" s="47">
        <v>200</v>
      </c>
      <c r="C231" s="48" t="s">
        <v>640</v>
      </c>
      <c r="D231" s="49">
        <v>9392.4500000000007</v>
      </c>
      <c r="E231" s="49">
        <v>7573.1634903431795</v>
      </c>
      <c r="F231" s="49">
        <v>8769.61</v>
      </c>
      <c r="G231" s="49">
        <v>10156.74</v>
      </c>
      <c r="H231" s="49">
        <v>11155.82</v>
      </c>
      <c r="I231" s="49">
        <v>9712.74</v>
      </c>
      <c r="J231" s="49">
        <v>10874.74</v>
      </c>
      <c r="K231" s="49">
        <v>14128.83</v>
      </c>
      <c r="L231" s="49">
        <v>11974.12</v>
      </c>
      <c r="M231" s="49">
        <v>1769.61</v>
      </c>
      <c r="N231" s="49">
        <v>0</v>
      </c>
      <c r="O231" s="49">
        <v>0</v>
      </c>
      <c r="P231" s="120">
        <v>95507.823490343173</v>
      </c>
    </row>
    <row r="232" spans="1:16" s="2" customFormat="1">
      <c r="A232" s="42">
        <v>312010</v>
      </c>
      <c r="B232" s="43">
        <v>201</v>
      </c>
      <c r="C232" s="44" t="s">
        <v>641</v>
      </c>
      <c r="D232" s="45">
        <v>0</v>
      </c>
      <c r="E232" s="45">
        <v>0</v>
      </c>
      <c r="F232" s="45">
        <v>0</v>
      </c>
      <c r="G232" s="45">
        <v>0</v>
      </c>
      <c r="H232" s="45">
        <v>0</v>
      </c>
      <c r="I232" s="45">
        <v>0</v>
      </c>
      <c r="J232" s="45">
        <v>0</v>
      </c>
      <c r="K232" s="45">
        <v>0</v>
      </c>
      <c r="L232" s="45">
        <v>0</v>
      </c>
      <c r="M232" s="45">
        <v>0</v>
      </c>
      <c r="N232" s="45">
        <v>0</v>
      </c>
      <c r="O232" s="45">
        <v>0</v>
      </c>
      <c r="P232" s="119">
        <v>0</v>
      </c>
    </row>
    <row r="233" spans="1:16" s="2" customFormat="1">
      <c r="A233" s="46">
        <v>312015</v>
      </c>
      <c r="B233" s="47">
        <v>785</v>
      </c>
      <c r="C233" s="48" t="s">
        <v>642</v>
      </c>
      <c r="D233" s="49">
        <v>0</v>
      </c>
      <c r="E233" s="49">
        <v>0</v>
      </c>
      <c r="F233" s="49">
        <v>0</v>
      </c>
      <c r="G233" s="49">
        <v>0</v>
      </c>
      <c r="H233" s="49">
        <v>0</v>
      </c>
      <c r="I233" s="49">
        <v>0</v>
      </c>
      <c r="J233" s="49">
        <v>0</v>
      </c>
      <c r="K233" s="49">
        <v>0</v>
      </c>
      <c r="L233" s="49">
        <v>0</v>
      </c>
      <c r="M233" s="49">
        <v>0</v>
      </c>
      <c r="N233" s="49">
        <v>0</v>
      </c>
      <c r="O233" s="49">
        <v>0</v>
      </c>
      <c r="P233" s="120">
        <v>0</v>
      </c>
    </row>
    <row r="234" spans="1:16" s="2" customFormat="1">
      <c r="A234" s="42">
        <v>312020</v>
      </c>
      <c r="B234" s="43">
        <v>202</v>
      </c>
      <c r="C234" s="44" t="s">
        <v>155</v>
      </c>
      <c r="D234" s="45">
        <v>23901.79</v>
      </c>
      <c r="E234" s="45">
        <v>15176.302482614799</v>
      </c>
      <c r="F234" s="45">
        <v>17539.23</v>
      </c>
      <c r="G234" s="45">
        <v>20313.47</v>
      </c>
      <c r="H234" s="45">
        <v>22311.64</v>
      </c>
      <c r="I234" s="45">
        <v>19425.48</v>
      </c>
      <c r="J234" s="45">
        <v>21749.47</v>
      </c>
      <c r="K234" s="45">
        <v>28257.65</v>
      </c>
      <c r="L234" s="45">
        <v>23948.240000000002</v>
      </c>
      <c r="M234" s="45">
        <v>3539.21</v>
      </c>
      <c r="N234" s="45">
        <v>0</v>
      </c>
      <c r="O234" s="45">
        <v>0</v>
      </c>
      <c r="P234" s="119">
        <v>196162.48248261475</v>
      </c>
    </row>
    <row r="235" spans="1:16" s="2" customFormat="1">
      <c r="A235" s="46">
        <v>312030</v>
      </c>
      <c r="B235" s="47">
        <v>203</v>
      </c>
      <c r="C235" s="48" t="s">
        <v>643</v>
      </c>
      <c r="D235" s="49">
        <v>0</v>
      </c>
      <c r="E235" s="49">
        <v>0</v>
      </c>
      <c r="F235" s="49">
        <v>0</v>
      </c>
      <c r="G235" s="49">
        <v>0</v>
      </c>
      <c r="H235" s="49">
        <v>0</v>
      </c>
      <c r="I235" s="49">
        <v>0</v>
      </c>
      <c r="J235" s="49">
        <v>0</v>
      </c>
      <c r="K235" s="49">
        <v>0</v>
      </c>
      <c r="L235" s="49">
        <v>0</v>
      </c>
      <c r="M235" s="49">
        <v>0</v>
      </c>
      <c r="N235" s="49">
        <v>0</v>
      </c>
      <c r="O235" s="49">
        <v>0</v>
      </c>
      <c r="P235" s="120">
        <v>0</v>
      </c>
    </row>
    <row r="236" spans="1:16" s="2" customFormat="1">
      <c r="A236" s="42">
        <v>312040</v>
      </c>
      <c r="B236" s="43">
        <v>204</v>
      </c>
      <c r="C236" s="44" t="s">
        <v>156</v>
      </c>
      <c r="D236" s="45">
        <v>12210.18</v>
      </c>
      <c r="E236" s="45">
        <v>9897.1613091030104</v>
      </c>
      <c r="F236" s="45">
        <v>11400.5</v>
      </c>
      <c r="G236" s="45">
        <v>13203.76</v>
      </c>
      <c r="H236" s="45">
        <v>14502.57</v>
      </c>
      <c r="I236" s="45">
        <v>12626.56</v>
      </c>
      <c r="J236" s="45">
        <v>14137.16</v>
      </c>
      <c r="K236" s="45">
        <v>18367.47</v>
      </c>
      <c r="L236" s="45">
        <v>15566.36</v>
      </c>
      <c r="M236" s="45">
        <v>2300.4899999999998</v>
      </c>
      <c r="N236" s="45">
        <v>0</v>
      </c>
      <c r="O236" s="45">
        <v>0</v>
      </c>
      <c r="P236" s="119">
        <v>124212.21130910302</v>
      </c>
    </row>
    <row r="237" spans="1:16" s="2" customFormat="1">
      <c r="A237" s="46">
        <v>312050</v>
      </c>
      <c r="B237" s="47">
        <v>205</v>
      </c>
      <c r="C237" s="48" t="s">
        <v>157</v>
      </c>
      <c r="D237" s="49">
        <v>10331.69</v>
      </c>
      <c r="E237" s="49">
        <v>8363.2074115492305</v>
      </c>
      <c r="F237" s="49">
        <v>9646.57</v>
      </c>
      <c r="G237" s="49">
        <v>11172.41</v>
      </c>
      <c r="H237" s="49">
        <v>12271.4</v>
      </c>
      <c r="I237" s="49">
        <v>10684.01</v>
      </c>
      <c r="J237" s="49">
        <v>11962.21</v>
      </c>
      <c r="K237" s="49">
        <v>15541.71</v>
      </c>
      <c r="L237" s="49">
        <v>13171.53</v>
      </c>
      <c r="M237" s="49">
        <v>18875.419999999998</v>
      </c>
      <c r="N237" s="49">
        <v>15918.12</v>
      </c>
      <c r="O237" s="49">
        <v>18840.61</v>
      </c>
      <c r="P237" s="120">
        <v>156778.88741154922</v>
      </c>
    </row>
    <row r="238" spans="1:16" s="2" customFormat="1">
      <c r="A238" s="42">
        <v>312060</v>
      </c>
      <c r="B238" s="43">
        <v>206</v>
      </c>
      <c r="C238" s="44" t="s">
        <v>644</v>
      </c>
      <c r="D238" s="45">
        <v>0</v>
      </c>
      <c r="E238" s="45">
        <v>0</v>
      </c>
      <c r="F238" s="45">
        <v>0</v>
      </c>
      <c r="G238" s="45">
        <v>0</v>
      </c>
      <c r="H238" s="45">
        <v>0</v>
      </c>
      <c r="I238" s="45">
        <v>0</v>
      </c>
      <c r="J238" s="45">
        <v>0</v>
      </c>
      <c r="K238" s="45">
        <v>0</v>
      </c>
      <c r="L238" s="45">
        <v>0</v>
      </c>
      <c r="M238" s="45">
        <v>0</v>
      </c>
      <c r="N238" s="45">
        <v>0</v>
      </c>
      <c r="O238" s="45">
        <v>0</v>
      </c>
      <c r="P238" s="119">
        <v>0</v>
      </c>
    </row>
    <row r="239" spans="1:16" s="2" customFormat="1">
      <c r="A239" s="46">
        <v>312070</v>
      </c>
      <c r="B239" s="47">
        <v>207</v>
      </c>
      <c r="C239" s="48" t="s">
        <v>453</v>
      </c>
      <c r="D239" s="49">
        <v>9392.4500000000007</v>
      </c>
      <c r="E239" s="49">
        <v>7594.2935361904001</v>
      </c>
      <c r="F239" s="49">
        <v>8769.61</v>
      </c>
      <c r="G239" s="49">
        <v>10156.74</v>
      </c>
      <c r="H239" s="49">
        <v>11155.82</v>
      </c>
      <c r="I239" s="49">
        <v>9712.74</v>
      </c>
      <c r="J239" s="49">
        <v>1228.4100000000001</v>
      </c>
      <c r="K239" s="49">
        <v>0</v>
      </c>
      <c r="L239" s="49">
        <v>0</v>
      </c>
      <c r="M239" s="49">
        <v>0</v>
      </c>
      <c r="N239" s="49">
        <v>0</v>
      </c>
      <c r="O239" s="49">
        <v>0</v>
      </c>
      <c r="P239" s="120">
        <v>58010.063536190399</v>
      </c>
    </row>
    <row r="240" spans="1:16" s="2" customFormat="1">
      <c r="A240" s="42">
        <v>312080</v>
      </c>
      <c r="B240" s="43">
        <v>208</v>
      </c>
      <c r="C240" s="44" t="s">
        <v>645</v>
      </c>
      <c r="D240" s="45">
        <v>11950.89</v>
      </c>
      <c r="E240" s="45">
        <v>7592.3598995071097</v>
      </c>
      <c r="F240" s="45">
        <v>8769.61</v>
      </c>
      <c r="G240" s="45">
        <v>10156.74</v>
      </c>
      <c r="H240" s="45">
        <v>11155.82</v>
      </c>
      <c r="I240" s="45">
        <v>9712.74</v>
      </c>
      <c r="J240" s="45">
        <v>10874.74</v>
      </c>
      <c r="K240" s="45">
        <v>14128.83</v>
      </c>
      <c r="L240" s="45">
        <v>11974.12</v>
      </c>
      <c r="M240" s="45">
        <v>17159.47</v>
      </c>
      <c r="N240" s="45">
        <v>14471.02</v>
      </c>
      <c r="O240" s="45">
        <v>17127.82</v>
      </c>
      <c r="P240" s="119">
        <v>145074.1598995071</v>
      </c>
    </row>
    <row r="241" spans="1:16" s="2" customFormat="1">
      <c r="A241" s="46">
        <v>312083</v>
      </c>
      <c r="B241" s="47">
        <v>786</v>
      </c>
      <c r="C241" s="48" t="s">
        <v>158</v>
      </c>
      <c r="D241" s="49">
        <v>0</v>
      </c>
      <c r="E241" s="49">
        <v>0</v>
      </c>
      <c r="F241" s="49">
        <v>0</v>
      </c>
      <c r="G241" s="49">
        <v>0</v>
      </c>
      <c r="H241" s="49">
        <v>0</v>
      </c>
      <c r="I241" s="49">
        <v>0</v>
      </c>
      <c r="J241" s="49">
        <v>0</v>
      </c>
      <c r="K241" s="49">
        <v>0</v>
      </c>
      <c r="L241" s="49">
        <v>0</v>
      </c>
      <c r="M241" s="49">
        <v>0</v>
      </c>
      <c r="N241" s="49">
        <v>0</v>
      </c>
      <c r="O241" s="49">
        <v>0</v>
      </c>
      <c r="P241" s="120">
        <v>0</v>
      </c>
    </row>
    <row r="242" spans="1:16" s="2" customFormat="1">
      <c r="A242" s="42">
        <v>312087</v>
      </c>
      <c r="B242" s="43">
        <v>787</v>
      </c>
      <c r="C242" s="44" t="s">
        <v>469</v>
      </c>
      <c r="D242" s="45">
        <v>0</v>
      </c>
      <c r="E242" s="45">
        <v>0</v>
      </c>
      <c r="F242" s="45">
        <v>0</v>
      </c>
      <c r="G242" s="45">
        <v>0</v>
      </c>
      <c r="H242" s="45">
        <v>0</v>
      </c>
      <c r="I242" s="45">
        <v>0</v>
      </c>
      <c r="J242" s="45">
        <v>0</v>
      </c>
      <c r="K242" s="45">
        <v>0</v>
      </c>
      <c r="L242" s="45">
        <v>0</v>
      </c>
      <c r="M242" s="45">
        <v>0</v>
      </c>
      <c r="N242" s="45">
        <v>0</v>
      </c>
      <c r="O242" s="45">
        <v>0</v>
      </c>
      <c r="P242" s="119">
        <v>0</v>
      </c>
    </row>
    <row r="243" spans="1:16" s="2" customFormat="1">
      <c r="A243" s="46">
        <v>312090</v>
      </c>
      <c r="B243" s="47">
        <v>209</v>
      </c>
      <c r="C243" s="48" t="s">
        <v>159</v>
      </c>
      <c r="D243" s="49">
        <v>23901.79</v>
      </c>
      <c r="E243" s="49">
        <v>15139.277643659299</v>
      </c>
      <c r="F243" s="49">
        <v>17539.23</v>
      </c>
      <c r="G243" s="49">
        <v>20313.47</v>
      </c>
      <c r="H243" s="49">
        <v>22311.64</v>
      </c>
      <c r="I243" s="49">
        <v>19425.48</v>
      </c>
      <c r="J243" s="49">
        <v>21749.47</v>
      </c>
      <c r="K243" s="49">
        <v>28257.65</v>
      </c>
      <c r="L243" s="49">
        <v>23948.240000000002</v>
      </c>
      <c r="M243" s="49">
        <v>34318.94</v>
      </c>
      <c r="N243" s="49">
        <v>28942.05</v>
      </c>
      <c r="O243" s="49">
        <v>34255.65</v>
      </c>
      <c r="P243" s="120">
        <v>290102.88764365925</v>
      </c>
    </row>
    <row r="244" spans="1:16" s="2" customFormat="1">
      <c r="A244" s="42">
        <v>312100</v>
      </c>
      <c r="B244" s="43">
        <v>210</v>
      </c>
      <c r="C244" s="44" t="s">
        <v>160</v>
      </c>
      <c r="D244" s="45">
        <v>0</v>
      </c>
      <c r="E244" s="45">
        <v>0</v>
      </c>
      <c r="F244" s="45">
        <v>0</v>
      </c>
      <c r="G244" s="45">
        <v>0</v>
      </c>
      <c r="H244" s="45">
        <v>0</v>
      </c>
      <c r="I244" s="45">
        <v>0</v>
      </c>
      <c r="J244" s="45">
        <v>0</v>
      </c>
      <c r="K244" s="45">
        <v>0</v>
      </c>
      <c r="L244" s="45">
        <v>0</v>
      </c>
      <c r="M244" s="45">
        <v>15389.86</v>
      </c>
      <c r="N244" s="45">
        <v>14471.02</v>
      </c>
      <c r="O244" s="45">
        <v>17127.82</v>
      </c>
      <c r="P244" s="119">
        <v>46988.7</v>
      </c>
    </row>
    <row r="245" spans="1:16" s="2" customFormat="1">
      <c r="A245" s="46">
        <v>312110</v>
      </c>
      <c r="B245" s="47">
        <v>211</v>
      </c>
      <c r="C245" s="48" t="s">
        <v>161</v>
      </c>
      <c r="D245" s="49">
        <v>10331.69</v>
      </c>
      <c r="E245" s="49">
        <v>8374.5611192122105</v>
      </c>
      <c r="F245" s="49">
        <v>9646.57</v>
      </c>
      <c r="G245" s="49">
        <v>11172.41</v>
      </c>
      <c r="H245" s="49">
        <v>12271.4</v>
      </c>
      <c r="I245" s="49">
        <v>10684.01</v>
      </c>
      <c r="J245" s="49">
        <v>1351.25</v>
      </c>
      <c r="K245" s="49">
        <v>0</v>
      </c>
      <c r="L245" s="49">
        <v>0</v>
      </c>
      <c r="M245" s="49">
        <v>0</v>
      </c>
      <c r="N245" s="49">
        <v>0</v>
      </c>
      <c r="O245" s="49">
        <v>0</v>
      </c>
      <c r="P245" s="120">
        <v>63831.891119212218</v>
      </c>
    </row>
    <row r="246" spans="1:16" s="2" customFormat="1">
      <c r="A246" s="42">
        <v>312120</v>
      </c>
      <c r="B246" s="43">
        <v>212</v>
      </c>
      <c r="C246" s="44" t="s">
        <v>646</v>
      </c>
      <c r="D246" s="45">
        <v>9392.4500000000007</v>
      </c>
      <c r="E246" s="45">
        <v>7583.5822122807203</v>
      </c>
      <c r="F246" s="45">
        <v>8769.61</v>
      </c>
      <c r="G246" s="45">
        <v>10156.74</v>
      </c>
      <c r="H246" s="45">
        <v>11155.82</v>
      </c>
      <c r="I246" s="45">
        <v>9712.74</v>
      </c>
      <c r="J246" s="45">
        <v>10874.74</v>
      </c>
      <c r="K246" s="45">
        <v>14128.83</v>
      </c>
      <c r="L246" s="45">
        <v>11974.12</v>
      </c>
      <c r="M246" s="45">
        <v>17159.47</v>
      </c>
      <c r="N246" s="45">
        <v>14471.02</v>
      </c>
      <c r="O246" s="45">
        <v>17127.82</v>
      </c>
      <c r="P246" s="119">
        <v>142506.94221228073</v>
      </c>
    </row>
    <row r="247" spans="1:16" s="2" customFormat="1">
      <c r="A247" s="46">
        <v>312125</v>
      </c>
      <c r="B247" s="47">
        <v>864</v>
      </c>
      <c r="C247" s="48" t="s">
        <v>162</v>
      </c>
      <c r="D247" s="49">
        <v>13145.98</v>
      </c>
      <c r="E247" s="49">
        <v>8342.5424914241903</v>
      </c>
      <c r="F247" s="49">
        <v>9646.57</v>
      </c>
      <c r="G247" s="49">
        <v>11172.41</v>
      </c>
      <c r="H247" s="49">
        <v>12271.4</v>
      </c>
      <c r="I247" s="49">
        <v>10684.01</v>
      </c>
      <c r="J247" s="49">
        <v>11962.21</v>
      </c>
      <c r="K247" s="49">
        <v>15541.71</v>
      </c>
      <c r="L247" s="49">
        <v>13171.53</v>
      </c>
      <c r="M247" s="49">
        <v>18875.419999999998</v>
      </c>
      <c r="N247" s="49">
        <v>15918.12</v>
      </c>
      <c r="O247" s="49">
        <v>18840.61</v>
      </c>
      <c r="P247" s="120">
        <v>159572.51249142422</v>
      </c>
    </row>
    <row r="248" spans="1:16" s="2" customFormat="1">
      <c r="A248" s="42">
        <v>312130</v>
      </c>
      <c r="B248" s="43">
        <v>213</v>
      </c>
      <c r="C248" s="44" t="s">
        <v>163</v>
      </c>
      <c r="D248" s="45">
        <v>9392.4500000000007</v>
      </c>
      <c r="E248" s="45">
        <v>7573.1674965279799</v>
      </c>
      <c r="F248" s="45">
        <v>8769.61</v>
      </c>
      <c r="G248" s="45">
        <v>10156.74</v>
      </c>
      <c r="H248" s="45">
        <v>11155.82</v>
      </c>
      <c r="I248" s="45">
        <v>9712.74</v>
      </c>
      <c r="J248" s="45">
        <v>10874.74</v>
      </c>
      <c r="K248" s="45">
        <v>14128.83</v>
      </c>
      <c r="L248" s="45">
        <v>11974.12</v>
      </c>
      <c r="M248" s="45">
        <v>17159.47</v>
      </c>
      <c r="N248" s="45">
        <v>14471.02</v>
      </c>
      <c r="O248" s="45">
        <v>17127.82</v>
      </c>
      <c r="P248" s="119">
        <v>142496.52749652797</v>
      </c>
    </row>
    <row r="249" spans="1:16" s="2" customFormat="1">
      <c r="A249" s="46">
        <v>312140</v>
      </c>
      <c r="B249" s="47">
        <v>214</v>
      </c>
      <c r="C249" s="48" t="s">
        <v>470</v>
      </c>
      <c r="D249" s="49">
        <v>9392.4500000000007</v>
      </c>
      <c r="E249" s="49">
        <v>7564.9691624727502</v>
      </c>
      <c r="F249" s="49">
        <v>8769.61</v>
      </c>
      <c r="G249" s="49">
        <v>10156.74</v>
      </c>
      <c r="H249" s="49">
        <v>11155.82</v>
      </c>
      <c r="I249" s="49">
        <v>9712.74</v>
      </c>
      <c r="J249" s="49">
        <v>10874.74</v>
      </c>
      <c r="K249" s="49">
        <v>14128.83</v>
      </c>
      <c r="L249" s="49">
        <v>11974.12</v>
      </c>
      <c r="M249" s="49">
        <v>1769.61</v>
      </c>
      <c r="N249" s="49">
        <v>0</v>
      </c>
      <c r="O249" s="49">
        <v>0</v>
      </c>
      <c r="P249" s="120">
        <v>95499.629162472746</v>
      </c>
    </row>
    <row r="250" spans="1:16" s="2" customFormat="1">
      <c r="A250" s="42">
        <v>312150</v>
      </c>
      <c r="B250" s="43">
        <v>215</v>
      </c>
      <c r="C250" s="44" t="s">
        <v>507</v>
      </c>
      <c r="D250" s="45">
        <v>9392.4500000000007</v>
      </c>
      <c r="E250" s="45">
        <v>7615.6636285567602</v>
      </c>
      <c r="F250" s="45">
        <v>8769.61</v>
      </c>
      <c r="G250" s="45">
        <v>10156.74</v>
      </c>
      <c r="H250" s="45">
        <v>11155.82</v>
      </c>
      <c r="I250" s="45">
        <v>9712.74</v>
      </c>
      <c r="J250" s="45">
        <v>10874.74</v>
      </c>
      <c r="K250" s="45">
        <v>14128.83</v>
      </c>
      <c r="L250" s="45">
        <v>11974.12</v>
      </c>
      <c r="M250" s="45">
        <v>1769.61</v>
      </c>
      <c r="N250" s="45">
        <v>0</v>
      </c>
      <c r="O250" s="45">
        <v>0</v>
      </c>
      <c r="P250" s="119">
        <v>95550.323628556755</v>
      </c>
    </row>
    <row r="251" spans="1:16" s="2" customFormat="1">
      <c r="A251" s="46">
        <v>312160</v>
      </c>
      <c r="B251" s="47">
        <v>216</v>
      </c>
      <c r="C251" s="48" t="s">
        <v>164</v>
      </c>
      <c r="D251" s="49">
        <v>0</v>
      </c>
      <c r="E251" s="49">
        <v>0</v>
      </c>
      <c r="F251" s="49">
        <v>0</v>
      </c>
      <c r="G251" s="49">
        <v>0</v>
      </c>
      <c r="H251" s="49">
        <v>0</v>
      </c>
      <c r="I251" s="49">
        <v>0</v>
      </c>
      <c r="J251" s="49">
        <v>0</v>
      </c>
      <c r="K251" s="49">
        <v>0</v>
      </c>
      <c r="L251" s="49">
        <v>0</v>
      </c>
      <c r="M251" s="49">
        <v>0</v>
      </c>
      <c r="N251" s="49">
        <v>0</v>
      </c>
      <c r="O251" s="49">
        <v>0</v>
      </c>
      <c r="P251" s="120">
        <v>0</v>
      </c>
    </row>
    <row r="252" spans="1:16" s="2" customFormat="1">
      <c r="A252" s="42">
        <v>312170</v>
      </c>
      <c r="B252" s="43">
        <v>217</v>
      </c>
      <c r="C252" s="44" t="s">
        <v>471</v>
      </c>
      <c r="D252" s="45">
        <v>10331.69</v>
      </c>
      <c r="E252" s="45">
        <v>8329.9005945546905</v>
      </c>
      <c r="F252" s="45">
        <v>9646.57</v>
      </c>
      <c r="G252" s="45">
        <v>11172.41</v>
      </c>
      <c r="H252" s="45">
        <v>12271.4</v>
      </c>
      <c r="I252" s="45">
        <v>10684.01</v>
      </c>
      <c r="J252" s="45">
        <v>1351.25</v>
      </c>
      <c r="K252" s="45">
        <v>0</v>
      </c>
      <c r="L252" s="45">
        <v>0</v>
      </c>
      <c r="M252" s="45">
        <v>0</v>
      </c>
      <c r="N252" s="45">
        <v>0</v>
      </c>
      <c r="O252" s="45">
        <v>0</v>
      </c>
      <c r="P252" s="119">
        <v>63787.230594554698</v>
      </c>
    </row>
    <row r="253" spans="1:16" s="2" customFormat="1">
      <c r="A253" s="46">
        <v>312180</v>
      </c>
      <c r="B253" s="47">
        <v>218</v>
      </c>
      <c r="C253" s="48" t="s">
        <v>647</v>
      </c>
      <c r="D253" s="49">
        <v>11950.89</v>
      </c>
      <c r="E253" s="49">
        <v>7573.1734240788901</v>
      </c>
      <c r="F253" s="49">
        <v>8769.61</v>
      </c>
      <c r="G253" s="49">
        <v>10156.74</v>
      </c>
      <c r="H253" s="49">
        <v>11155.82</v>
      </c>
      <c r="I253" s="49">
        <v>9712.74</v>
      </c>
      <c r="J253" s="49">
        <v>10874.74</v>
      </c>
      <c r="K253" s="49">
        <v>14128.83</v>
      </c>
      <c r="L253" s="49">
        <v>11974.12</v>
      </c>
      <c r="M253" s="49">
        <v>17159.47</v>
      </c>
      <c r="N253" s="49">
        <v>14471.02</v>
      </c>
      <c r="O253" s="49">
        <v>17127.82</v>
      </c>
      <c r="P253" s="120">
        <v>145054.9734240789</v>
      </c>
    </row>
    <row r="254" spans="1:16" s="2" customFormat="1">
      <c r="A254" s="42">
        <v>312190</v>
      </c>
      <c r="B254" s="43">
        <v>219</v>
      </c>
      <c r="C254" s="44" t="s">
        <v>648</v>
      </c>
      <c r="D254" s="45">
        <v>9392.4500000000007</v>
      </c>
      <c r="E254" s="45">
        <v>7601.2673661389699</v>
      </c>
      <c r="F254" s="45">
        <v>8769.61</v>
      </c>
      <c r="G254" s="45">
        <v>10156.74</v>
      </c>
      <c r="H254" s="45">
        <v>11155.82</v>
      </c>
      <c r="I254" s="45">
        <v>9712.74</v>
      </c>
      <c r="J254" s="45">
        <v>1228.4100000000001</v>
      </c>
      <c r="K254" s="45">
        <v>0</v>
      </c>
      <c r="L254" s="45">
        <v>0</v>
      </c>
      <c r="M254" s="45">
        <v>0</v>
      </c>
      <c r="N254" s="45">
        <v>0</v>
      </c>
      <c r="O254" s="45">
        <v>0</v>
      </c>
      <c r="P254" s="119">
        <v>58017.037366138975</v>
      </c>
    </row>
    <row r="255" spans="1:16" s="2" customFormat="1">
      <c r="A255" s="46">
        <v>312200</v>
      </c>
      <c r="B255" s="47">
        <v>220</v>
      </c>
      <c r="C255" s="48" t="s">
        <v>165</v>
      </c>
      <c r="D255" s="49">
        <v>9392.4500000000007</v>
      </c>
      <c r="E255" s="49">
        <v>7570.7191368632602</v>
      </c>
      <c r="F255" s="49">
        <v>8769.61</v>
      </c>
      <c r="G255" s="49">
        <v>10156.74</v>
      </c>
      <c r="H255" s="49">
        <v>11155.82</v>
      </c>
      <c r="I255" s="49">
        <v>9712.74</v>
      </c>
      <c r="J255" s="49">
        <v>10874.74</v>
      </c>
      <c r="K255" s="49">
        <v>14128.83</v>
      </c>
      <c r="L255" s="49">
        <v>11974.12</v>
      </c>
      <c r="M255" s="49">
        <v>17159.47</v>
      </c>
      <c r="N255" s="49">
        <v>14471.02</v>
      </c>
      <c r="O255" s="49">
        <v>17127.82</v>
      </c>
      <c r="P255" s="120">
        <v>142494.07913686326</v>
      </c>
    </row>
    <row r="256" spans="1:16" s="2" customFormat="1">
      <c r="A256" s="42">
        <v>312210</v>
      </c>
      <c r="B256" s="43">
        <v>221</v>
      </c>
      <c r="C256" s="44" t="s">
        <v>459</v>
      </c>
      <c r="D256" s="45">
        <v>11950.89</v>
      </c>
      <c r="E256" s="45">
        <v>7538.6651311600899</v>
      </c>
      <c r="F256" s="45">
        <v>8769.61</v>
      </c>
      <c r="G256" s="45">
        <v>10156.74</v>
      </c>
      <c r="H256" s="45">
        <v>11155.82</v>
      </c>
      <c r="I256" s="45">
        <v>9712.74</v>
      </c>
      <c r="J256" s="45">
        <v>10874.74</v>
      </c>
      <c r="K256" s="45">
        <v>14128.83</v>
      </c>
      <c r="L256" s="45">
        <v>11974.12</v>
      </c>
      <c r="M256" s="45">
        <v>17159.47</v>
      </c>
      <c r="N256" s="45">
        <v>14471.02</v>
      </c>
      <c r="O256" s="45">
        <v>17127.82</v>
      </c>
      <c r="P256" s="119">
        <v>145020.4651311601</v>
      </c>
    </row>
    <row r="257" spans="1:16" s="2" customFormat="1">
      <c r="A257" s="46">
        <v>312220</v>
      </c>
      <c r="B257" s="47">
        <v>222</v>
      </c>
      <c r="C257" s="48" t="s">
        <v>649</v>
      </c>
      <c r="D257" s="49">
        <v>0</v>
      </c>
      <c r="E257" s="49">
        <v>0</v>
      </c>
      <c r="F257" s="49">
        <v>0</v>
      </c>
      <c r="G257" s="49">
        <v>0</v>
      </c>
      <c r="H257" s="49">
        <v>0</v>
      </c>
      <c r="I257" s="49">
        <v>0</v>
      </c>
      <c r="J257" s="49">
        <v>0</v>
      </c>
      <c r="K257" s="49">
        <v>0</v>
      </c>
      <c r="L257" s="49">
        <v>0</v>
      </c>
      <c r="M257" s="49">
        <v>0</v>
      </c>
      <c r="N257" s="49">
        <v>0</v>
      </c>
      <c r="O257" s="49">
        <v>0</v>
      </c>
      <c r="P257" s="120">
        <v>0</v>
      </c>
    </row>
    <row r="258" spans="1:16" s="2" customFormat="1">
      <c r="A258" s="42">
        <v>312230</v>
      </c>
      <c r="B258" s="43">
        <v>223</v>
      </c>
      <c r="C258" s="44" t="s">
        <v>650</v>
      </c>
      <c r="D258" s="45">
        <v>0</v>
      </c>
      <c r="E258" s="45">
        <v>0</v>
      </c>
      <c r="F258" s="45">
        <v>0</v>
      </c>
      <c r="G258" s="45">
        <v>0</v>
      </c>
      <c r="H258" s="45">
        <v>0</v>
      </c>
      <c r="I258" s="45">
        <v>0</v>
      </c>
      <c r="J258" s="45">
        <v>0</v>
      </c>
      <c r="K258" s="45">
        <v>0</v>
      </c>
      <c r="L258" s="45">
        <v>0</v>
      </c>
      <c r="M258" s="45">
        <v>0</v>
      </c>
      <c r="N258" s="45">
        <v>0</v>
      </c>
      <c r="O258" s="45">
        <v>0</v>
      </c>
      <c r="P258" s="119">
        <v>0</v>
      </c>
    </row>
    <row r="259" spans="1:16" s="2" customFormat="1">
      <c r="A259" s="46">
        <v>312235</v>
      </c>
      <c r="B259" s="47">
        <v>788</v>
      </c>
      <c r="C259" s="48" t="s">
        <v>166</v>
      </c>
      <c r="D259" s="49">
        <v>0</v>
      </c>
      <c r="E259" s="49">
        <v>0</v>
      </c>
      <c r="F259" s="49">
        <v>0</v>
      </c>
      <c r="G259" s="49">
        <v>0</v>
      </c>
      <c r="H259" s="49">
        <v>0</v>
      </c>
      <c r="I259" s="49">
        <v>0</v>
      </c>
      <c r="J259" s="49">
        <v>0</v>
      </c>
      <c r="K259" s="49">
        <v>0</v>
      </c>
      <c r="L259" s="49">
        <v>0</v>
      </c>
      <c r="M259" s="49">
        <v>0</v>
      </c>
      <c r="N259" s="49">
        <v>0</v>
      </c>
      <c r="O259" s="49">
        <v>0</v>
      </c>
      <c r="P259" s="120">
        <v>0</v>
      </c>
    </row>
    <row r="260" spans="1:16" s="2" customFormat="1">
      <c r="A260" s="42">
        <v>312240</v>
      </c>
      <c r="B260" s="43">
        <v>224</v>
      </c>
      <c r="C260" s="44" t="s">
        <v>167</v>
      </c>
      <c r="D260" s="45">
        <v>11950.89</v>
      </c>
      <c r="E260" s="45">
        <v>7600.0509040919496</v>
      </c>
      <c r="F260" s="45">
        <v>8769.61</v>
      </c>
      <c r="G260" s="45">
        <v>10156.74</v>
      </c>
      <c r="H260" s="45">
        <v>11155.82</v>
      </c>
      <c r="I260" s="45">
        <v>9712.74</v>
      </c>
      <c r="J260" s="45">
        <v>10874.74</v>
      </c>
      <c r="K260" s="45">
        <v>14128.83</v>
      </c>
      <c r="L260" s="45">
        <v>11974.12</v>
      </c>
      <c r="M260" s="45">
        <v>1769.61</v>
      </c>
      <c r="N260" s="45">
        <v>0</v>
      </c>
      <c r="O260" s="45">
        <v>0</v>
      </c>
      <c r="P260" s="119">
        <v>98093.150904091948</v>
      </c>
    </row>
    <row r="261" spans="1:16" s="2" customFormat="1">
      <c r="A261" s="46">
        <v>312245</v>
      </c>
      <c r="B261" s="47">
        <v>731</v>
      </c>
      <c r="C261" s="48" t="s">
        <v>651</v>
      </c>
      <c r="D261" s="49">
        <v>11950.89</v>
      </c>
      <c r="E261" s="49">
        <v>7592.9518358896003</v>
      </c>
      <c r="F261" s="49">
        <v>8769.61</v>
      </c>
      <c r="G261" s="49">
        <v>10156.74</v>
      </c>
      <c r="H261" s="49">
        <v>11155.82</v>
      </c>
      <c r="I261" s="49">
        <v>9712.74</v>
      </c>
      <c r="J261" s="49">
        <v>10874.74</v>
      </c>
      <c r="K261" s="49">
        <v>14128.83</v>
      </c>
      <c r="L261" s="49">
        <v>11974.12</v>
      </c>
      <c r="M261" s="49">
        <v>17159.47</v>
      </c>
      <c r="N261" s="49">
        <v>14471.02</v>
      </c>
      <c r="O261" s="49">
        <v>17127.82</v>
      </c>
      <c r="P261" s="120">
        <v>145074.75183588959</v>
      </c>
    </row>
    <row r="262" spans="1:16" s="2" customFormat="1">
      <c r="A262" s="42">
        <v>312247</v>
      </c>
      <c r="B262" s="43">
        <v>789</v>
      </c>
      <c r="C262" s="44" t="s">
        <v>168</v>
      </c>
      <c r="D262" s="45">
        <v>0</v>
      </c>
      <c r="E262" s="45">
        <v>0</v>
      </c>
      <c r="F262" s="45">
        <v>0</v>
      </c>
      <c r="G262" s="45">
        <v>0</v>
      </c>
      <c r="H262" s="45">
        <v>0</v>
      </c>
      <c r="I262" s="45">
        <v>0</v>
      </c>
      <c r="J262" s="45">
        <v>0</v>
      </c>
      <c r="K262" s="45">
        <v>0</v>
      </c>
      <c r="L262" s="45">
        <v>0</v>
      </c>
      <c r="M262" s="45">
        <v>0</v>
      </c>
      <c r="N262" s="45">
        <v>0</v>
      </c>
      <c r="O262" s="45">
        <v>0</v>
      </c>
      <c r="P262" s="119">
        <v>0</v>
      </c>
    </row>
    <row r="263" spans="1:16" s="2" customFormat="1">
      <c r="A263" s="46">
        <v>312250</v>
      </c>
      <c r="B263" s="47">
        <v>225</v>
      </c>
      <c r="C263" s="48" t="s">
        <v>169</v>
      </c>
      <c r="D263" s="49">
        <v>11950.89</v>
      </c>
      <c r="E263" s="49">
        <v>7618.0119186624297</v>
      </c>
      <c r="F263" s="49">
        <v>8769.61</v>
      </c>
      <c r="G263" s="49">
        <v>10156.74</v>
      </c>
      <c r="H263" s="49">
        <v>11155.82</v>
      </c>
      <c r="I263" s="49">
        <v>9712.74</v>
      </c>
      <c r="J263" s="49">
        <v>10874.74</v>
      </c>
      <c r="K263" s="49">
        <v>14128.83</v>
      </c>
      <c r="L263" s="49">
        <v>11974.12</v>
      </c>
      <c r="M263" s="49">
        <v>17159.47</v>
      </c>
      <c r="N263" s="49">
        <v>14471.02</v>
      </c>
      <c r="O263" s="49">
        <v>17127.82</v>
      </c>
      <c r="P263" s="120">
        <v>145099.81191866242</v>
      </c>
    </row>
    <row r="264" spans="1:16" s="2" customFormat="1">
      <c r="A264" s="42">
        <v>312260</v>
      </c>
      <c r="B264" s="43">
        <v>226</v>
      </c>
      <c r="C264" s="44" t="s">
        <v>170</v>
      </c>
      <c r="D264" s="45">
        <v>0</v>
      </c>
      <c r="E264" s="45">
        <v>0</v>
      </c>
      <c r="F264" s="45">
        <v>0</v>
      </c>
      <c r="G264" s="45">
        <v>0</v>
      </c>
      <c r="H264" s="45">
        <v>0</v>
      </c>
      <c r="I264" s="45">
        <v>0</v>
      </c>
      <c r="J264" s="45">
        <v>0</v>
      </c>
      <c r="K264" s="45">
        <v>0</v>
      </c>
      <c r="L264" s="45">
        <v>0</v>
      </c>
      <c r="M264" s="45">
        <v>0</v>
      </c>
      <c r="N264" s="45">
        <v>0</v>
      </c>
      <c r="O264" s="45">
        <v>0</v>
      </c>
      <c r="P264" s="119">
        <v>0</v>
      </c>
    </row>
    <row r="265" spans="1:16" s="2" customFormat="1">
      <c r="A265" s="46">
        <v>312270</v>
      </c>
      <c r="B265" s="47">
        <v>227</v>
      </c>
      <c r="C265" s="48" t="s">
        <v>652</v>
      </c>
      <c r="D265" s="49">
        <v>0</v>
      </c>
      <c r="E265" s="49">
        <v>0</v>
      </c>
      <c r="F265" s="49">
        <v>0</v>
      </c>
      <c r="G265" s="49">
        <v>0</v>
      </c>
      <c r="H265" s="49">
        <v>0</v>
      </c>
      <c r="I265" s="49">
        <v>0</v>
      </c>
      <c r="J265" s="49">
        <v>0</v>
      </c>
      <c r="K265" s="49">
        <v>0</v>
      </c>
      <c r="L265" s="49">
        <v>0</v>
      </c>
      <c r="M265" s="49">
        <v>0</v>
      </c>
      <c r="N265" s="49">
        <v>0</v>
      </c>
      <c r="O265" s="49">
        <v>0</v>
      </c>
      <c r="P265" s="120">
        <v>0</v>
      </c>
    </row>
    <row r="266" spans="1:16" s="2" customFormat="1">
      <c r="A266" s="42">
        <v>312280</v>
      </c>
      <c r="B266" s="43">
        <v>228</v>
      </c>
      <c r="C266" s="44" t="s">
        <v>653</v>
      </c>
      <c r="D266" s="45">
        <v>9392.4500000000007</v>
      </c>
      <c r="E266" s="45">
        <v>7573.1654125486903</v>
      </c>
      <c r="F266" s="45">
        <v>8769.61</v>
      </c>
      <c r="G266" s="45">
        <v>10156.74</v>
      </c>
      <c r="H266" s="45">
        <v>11155.82</v>
      </c>
      <c r="I266" s="45">
        <v>9712.74</v>
      </c>
      <c r="J266" s="45">
        <v>10874.74</v>
      </c>
      <c r="K266" s="45">
        <v>14128.83</v>
      </c>
      <c r="L266" s="45">
        <v>11974.12</v>
      </c>
      <c r="M266" s="45">
        <v>1769.61</v>
      </c>
      <c r="N266" s="45">
        <v>0</v>
      </c>
      <c r="O266" s="45">
        <v>0</v>
      </c>
      <c r="P266" s="119">
        <v>95507.825412548686</v>
      </c>
    </row>
    <row r="267" spans="1:16" s="2" customFormat="1">
      <c r="A267" s="46">
        <v>312290</v>
      </c>
      <c r="B267" s="47">
        <v>229</v>
      </c>
      <c r="C267" s="48" t="s">
        <v>654</v>
      </c>
      <c r="D267" s="49">
        <v>9392.4500000000007</v>
      </c>
      <c r="E267" s="49">
        <v>7610.0864168932103</v>
      </c>
      <c r="F267" s="49">
        <v>8769.61</v>
      </c>
      <c r="G267" s="49">
        <v>10156.74</v>
      </c>
      <c r="H267" s="49">
        <v>11155.82</v>
      </c>
      <c r="I267" s="49">
        <v>9712.74</v>
      </c>
      <c r="J267" s="49">
        <v>10874.74</v>
      </c>
      <c r="K267" s="49">
        <v>14128.83</v>
      </c>
      <c r="L267" s="49">
        <v>11974.12</v>
      </c>
      <c r="M267" s="49">
        <v>1769.61</v>
      </c>
      <c r="N267" s="49">
        <v>0</v>
      </c>
      <c r="O267" s="49">
        <v>0</v>
      </c>
      <c r="P267" s="120">
        <v>95544.746416893206</v>
      </c>
    </row>
    <row r="268" spans="1:16" s="2" customFormat="1">
      <c r="A268" s="42">
        <v>312300</v>
      </c>
      <c r="B268" s="43">
        <v>230</v>
      </c>
      <c r="C268" s="44" t="s">
        <v>472</v>
      </c>
      <c r="D268" s="45">
        <v>13145.98</v>
      </c>
      <c r="E268" s="45">
        <v>8350.6184313471094</v>
      </c>
      <c r="F268" s="45">
        <v>9646.57</v>
      </c>
      <c r="G268" s="45">
        <v>11172.41</v>
      </c>
      <c r="H268" s="45">
        <v>12271.4</v>
      </c>
      <c r="I268" s="45">
        <v>10684.01</v>
      </c>
      <c r="J268" s="45">
        <v>11962.21</v>
      </c>
      <c r="K268" s="45">
        <v>15541.71</v>
      </c>
      <c r="L268" s="45">
        <v>13171.53</v>
      </c>
      <c r="M268" s="45">
        <v>18875.419999999998</v>
      </c>
      <c r="N268" s="45">
        <v>15918.12</v>
      </c>
      <c r="O268" s="45">
        <v>18840.61</v>
      </c>
      <c r="P268" s="119">
        <v>159580.5884313471</v>
      </c>
    </row>
    <row r="269" spans="1:16" s="2" customFormat="1">
      <c r="A269" s="46">
        <v>312310</v>
      </c>
      <c r="B269" s="47">
        <v>231</v>
      </c>
      <c r="C269" s="48" t="s">
        <v>655</v>
      </c>
      <c r="D269" s="49">
        <v>0</v>
      </c>
      <c r="E269" s="49">
        <v>0</v>
      </c>
      <c r="F269" s="49">
        <v>0</v>
      </c>
      <c r="G269" s="49">
        <v>0</v>
      </c>
      <c r="H269" s="49">
        <v>0</v>
      </c>
      <c r="I269" s="49">
        <v>0</v>
      </c>
      <c r="J269" s="49">
        <v>0</v>
      </c>
      <c r="K269" s="49">
        <v>0</v>
      </c>
      <c r="L269" s="49">
        <v>0</v>
      </c>
      <c r="M269" s="49">
        <v>0</v>
      </c>
      <c r="N269" s="49">
        <v>0</v>
      </c>
      <c r="O269" s="49">
        <v>0</v>
      </c>
      <c r="P269" s="120">
        <v>0</v>
      </c>
    </row>
    <row r="270" spans="1:16" s="2" customFormat="1">
      <c r="A270" s="42">
        <v>312320</v>
      </c>
      <c r="B270" s="43">
        <v>232</v>
      </c>
      <c r="C270" s="44" t="s">
        <v>656</v>
      </c>
      <c r="D270" s="45">
        <v>23901.79</v>
      </c>
      <c r="E270" s="45">
        <v>15175.6511292664</v>
      </c>
      <c r="F270" s="45">
        <v>17539.23</v>
      </c>
      <c r="G270" s="45">
        <v>20313.47</v>
      </c>
      <c r="H270" s="45">
        <v>22311.64</v>
      </c>
      <c r="I270" s="45">
        <v>19425.48</v>
      </c>
      <c r="J270" s="45">
        <v>21749.47</v>
      </c>
      <c r="K270" s="45">
        <v>28257.65</v>
      </c>
      <c r="L270" s="45">
        <v>23948.240000000002</v>
      </c>
      <c r="M270" s="45">
        <v>34318.94</v>
      </c>
      <c r="N270" s="45">
        <v>28942.05</v>
      </c>
      <c r="O270" s="45">
        <v>34255.65</v>
      </c>
      <c r="P270" s="119">
        <v>290139.26112926635</v>
      </c>
    </row>
    <row r="271" spans="1:16" s="2" customFormat="1">
      <c r="A271" s="46">
        <v>312330</v>
      </c>
      <c r="B271" s="47">
        <v>233</v>
      </c>
      <c r="C271" s="48" t="s">
        <v>508</v>
      </c>
      <c r="D271" s="49">
        <v>9392.4500000000007</v>
      </c>
      <c r="E271" s="49">
        <v>7573.1658716690999</v>
      </c>
      <c r="F271" s="49">
        <v>8769.61</v>
      </c>
      <c r="G271" s="49">
        <v>10156.74</v>
      </c>
      <c r="H271" s="49">
        <v>11155.82</v>
      </c>
      <c r="I271" s="49">
        <v>9712.74</v>
      </c>
      <c r="J271" s="49">
        <v>1228.4100000000001</v>
      </c>
      <c r="K271" s="49">
        <v>0</v>
      </c>
      <c r="L271" s="49">
        <v>0</v>
      </c>
      <c r="M271" s="49">
        <v>0</v>
      </c>
      <c r="N271" s="49">
        <v>0</v>
      </c>
      <c r="O271" s="49">
        <v>0</v>
      </c>
      <c r="P271" s="120">
        <v>57988.935871669099</v>
      </c>
    </row>
    <row r="272" spans="1:16" s="2" customFormat="1">
      <c r="A272" s="42">
        <v>312340</v>
      </c>
      <c r="B272" s="43">
        <v>234</v>
      </c>
      <c r="C272" s="44" t="s">
        <v>657</v>
      </c>
      <c r="D272" s="45">
        <v>0</v>
      </c>
      <c r="E272" s="45">
        <v>0</v>
      </c>
      <c r="F272" s="45">
        <v>0</v>
      </c>
      <c r="G272" s="45">
        <v>0</v>
      </c>
      <c r="H272" s="45">
        <v>0</v>
      </c>
      <c r="I272" s="45">
        <v>0</v>
      </c>
      <c r="J272" s="45">
        <v>0</v>
      </c>
      <c r="K272" s="45">
        <v>0</v>
      </c>
      <c r="L272" s="45">
        <v>0</v>
      </c>
      <c r="M272" s="45">
        <v>0</v>
      </c>
      <c r="N272" s="45">
        <v>0</v>
      </c>
      <c r="O272" s="45">
        <v>0</v>
      </c>
      <c r="P272" s="119">
        <v>0</v>
      </c>
    </row>
    <row r="273" spans="1:16" s="2" customFormat="1">
      <c r="A273" s="46">
        <v>312350</v>
      </c>
      <c r="B273" s="47">
        <v>235</v>
      </c>
      <c r="C273" s="48" t="s">
        <v>171</v>
      </c>
      <c r="D273" s="49">
        <v>0</v>
      </c>
      <c r="E273" s="49">
        <v>0</v>
      </c>
      <c r="F273" s="49">
        <v>0</v>
      </c>
      <c r="G273" s="49">
        <v>0</v>
      </c>
      <c r="H273" s="49">
        <v>0</v>
      </c>
      <c r="I273" s="49">
        <v>0</v>
      </c>
      <c r="J273" s="49">
        <v>0</v>
      </c>
      <c r="K273" s="49">
        <v>0</v>
      </c>
      <c r="L273" s="49">
        <v>0</v>
      </c>
      <c r="M273" s="49">
        <v>0</v>
      </c>
      <c r="N273" s="49">
        <v>0</v>
      </c>
      <c r="O273" s="49">
        <v>0</v>
      </c>
      <c r="P273" s="120">
        <v>0</v>
      </c>
    </row>
    <row r="274" spans="1:16" s="2" customFormat="1">
      <c r="A274" s="42">
        <v>312352</v>
      </c>
      <c r="B274" s="43">
        <v>732</v>
      </c>
      <c r="C274" s="44" t="s">
        <v>658</v>
      </c>
      <c r="D274" s="45">
        <v>0</v>
      </c>
      <c r="E274" s="45">
        <v>0</v>
      </c>
      <c r="F274" s="45">
        <v>0</v>
      </c>
      <c r="G274" s="45">
        <v>0</v>
      </c>
      <c r="H274" s="45">
        <v>0</v>
      </c>
      <c r="I274" s="45">
        <v>0</v>
      </c>
      <c r="J274" s="45">
        <v>0</v>
      </c>
      <c r="K274" s="45">
        <v>0</v>
      </c>
      <c r="L274" s="45">
        <v>0</v>
      </c>
      <c r="M274" s="45">
        <v>0</v>
      </c>
      <c r="N274" s="45">
        <v>0</v>
      </c>
      <c r="O274" s="45">
        <v>0</v>
      </c>
      <c r="P274" s="119">
        <v>0</v>
      </c>
    </row>
    <row r="275" spans="1:16" s="2" customFormat="1">
      <c r="A275" s="46">
        <v>312360</v>
      </c>
      <c r="B275" s="47">
        <v>236</v>
      </c>
      <c r="C275" s="48" t="s">
        <v>659</v>
      </c>
      <c r="D275" s="49">
        <v>11950.89</v>
      </c>
      <c r="E275" s="49">
        <v>7578.34578137677</v>
      </c>
      <c r="F275" s="49">
        <v>8769.61</v>
      </c>
      <c r="G275" s="49">
        <v>10156.74</v>
      </c>
      <c r="H275" s="49">
        <v>11155.82</v>
      </c>
      <c r="I275" s="49">
        <v>9712.74</v>
      </c>
      <c r="J275" s="49">
        <v>10874.74</v>
      </c>
      <c r="K275" s="49">
        <v>14128.83</v>
      </c>
      <c r="L275" s="49">
        <v>11974.12</v>
      </c>
      <c r="M275" s="49">
        <v>17159.47</v>
      </c>
      <c r="N275" s="49">
        <v>14471.02</v>
      </c>
      <c r="O275" s="49">
        <v>17127.82</v>
      </c>
      <c r="P275" s="120">
        <v>145060.14578137678</v>
      </c>
    </row>
    <row r="276" spans="1:16" s="2" customFormat="1">
      <c r="A276" s="42">
        <v>312370</v>
      </c>
      <c r="B276" s="43">
        <v>237</v>
      </c>
      <c r="C276" s="44" t="s">
        <v>172</v>
      </c>
      <c r="D276" s="45">
        <v>11950.89</v>
      </c>
      <c r="E276" s="45">
        <v>7597.55058870839</v>
      </c>
      <c r="F276" s="45">
        <v>8769.61</v>
      </c>
      <c r="G276" s="45">
        <v>10156.74</v>
      </c>
      <c r="H276" s="45">
        <v>11155.82</v>
      </c>
      <c r="I276" s="45">
        <v>9712.74</v>
      </c>
      <c r="J276" s="45">
        <v>10874.74</v>
      </c>
      <c r="K276" s="45">
        <v>14128.83</v>
      </c>
      <c r="L276" s="45">
        <v>11974.12</v>
      </c>
      <c r="M276" s="45">
        <v>17159.47</v>
      </c>
      <c r="N276" s="45">
        <v>14471.02</v>
      </c>
      <c r="O276" s="45">
        <v>17127.82</v>
      </c>
      <c r="P276" s="119">
        <v>145079.35058870839</v>
      </c>
    </row>
    <row r="277" spans="1:16" s="2" customFormat="1">
      <c r="A277" s="46">
        <v>312380</v>
      </c>
      <c r="B277" s="47">
        <v>238</v>
      </c>
      <c r="C277" s="48" t="s">
        <v>173</v>
      </c>
      <c r="D277" s="49">
        <v>9392.4500000000007</v>
      </c>
      <c r="E277" s="49">
        <v>7602.13909903697</v>
      </c>
      <c r="F277" s="49">
        <v>8769.61</v>
      </c>
      <c r="G277" s="49">
        <v>10156.74</v>
      </c>
      <c r="H277" s="49">
        <v>11155.82</v>
      </c>
      <c r="I277" s="49">
        <v>9712.74</v>
      </c>
      <c r="J277" s="49">
        <v>10874.74</v>
      </c>
      <c r="K277" s="49">
        <v>14128.83</v>
      </c>
      <c r="L277" s="49">
        <v>11974.12</v>
      </c>
      <c r="M277" s="49">
        <v>17159.47</v>
      </c>
      <c r="N277" s="49">
        <v>14471.02</v>
      </c>
      <c r="O277" s="49">
        <v>17127.82</v>
      </c>
      <c r="P277" s="120">
        <v>142525.49909903697</v>
      </c>
    </row>
    <row r="278" spans="1:16" s="2" customFormat="1">
      <c r="A278" s="42">
        <v>312385</v>
      </c>
      <c r="B278" s="43">
        <v>733</v>
      </c>
      <c r="C278" s="44" t="s">
        <v>174</v>
      </c>
      <c r="D278" s="45">
        <v>0</v>
      </c>
      <c r="E278" s="45">
        <v>0</v>
      </c>
      <c r="F278" s="45">
        <v>0</v>
      </c>
      <c r="G278" s="45">
        <v>0</v>
      </c>
      <c r="H278" s="45">
        <v>0</v>
      </c>
      <c r="I278" s="45">
        <v>0</v>
      </c>
      <c r="J278" s="45">
        <v>0</v>
      </c>
      <c r="K278" s="45">
        <v>0</v>
      </c>
      <c r="L278" s="45">
        <v>0</v>
      </c>
      <c r="M278" s="45">
        <v>0</v>
      </c>
      <c r="N278" s="45">
        <v>0</v>
      </c>
      <c r="O278" s="45">
        <v>0</v>
      </c>
      <c r="P278" s="119">
        <v>0</v>
      </c>
    </row>
    <row r="279" spans="1:16" s="2" customFormat="1">
      <c r="A279" s="46">
        <v>312390</v>
      </c>
      <c r="B279" s="47">
        <v>239</v>
      </c>
      <c r="C279" s="48" t="s">
        <v>473</v>
      </c>
      <c r="D279" s="49">
        <v>11950.89</v>
      </c>
      <c r="E279" s="49">
        <v>7589.3987896112303</v>
      </c>
      <c r="F279" s="49">
        <v>8769.61</v>
      </c>
      <c r="G279" s="49">
        <v>10156.74</v>
      </c>
      <c r="H279" s="49">
        <v>11155.82</v>
      </c>
      <c r="I279" s="49">
        <v>9712.74</v>
      </c>
      <c r="J279" s="49">
        <v>10874.74</v>
      </c>
      <c r="K279" s="49">
        <v>14128.83</v>
      </c>
      <c r="L279" s="49">
        <v>11974.12</v>
      </c>
      <c r="M279" s="49">
        <v>1769.61</v>
      </c>
      <c r="N279" s="49">
        <v>0</v>
      </c>
      <c r="O279" s="49">
        <v>0</v>
      </c>
      <c r="P279" s="120">
        <v>98082.498789611229</v>
      </c>
    </row>
    <row r="280" spans="1:16" s="2" customFormat="1">
      <c r="A280" s="42">
        <v>312400</v>
      </c>
      <c r="B280" s="43">
        <v>240</v>
      </c>
      <c r="C280" s="44" t="s">
        <v>660</v>
      </c>
      <c r="D280" s="45">
        <v>11950.89</v>
      </c>
      <c r="E280" s="45">
        <v>7575.4828775164497</v>
      </c>
      <c r="F280" s="45">
        <v>8769.61</v>
      </c>
      <c r="G280" s="45">
        <v>10156.74</v>
      </c>
      <c r="H280" s="45">
        <v>11155.82</v>
      </c>
      <c r="I280" s="45">
        <v>9712.74</v>
      </c>
      <c r="J280" s="45">
        <v>10874.74</v>
      </c>
      <c r="K280" s="45">
        <v>14128.83</v>
      </c>
      <c r="L280" s="45">
        <v>11974.12</v>
      </c>
      <c r="M280" s="45">
        <v>17159.47</v>
      </c>
      <c r="N280" s="45">
        <v>14471.02</v>
      </c>
      <c r="O280" s="45">
        <v>17127.82</v>
      </c>
      <c r="P280" s="119">
        <v>145057.28287751644</v>
      </c>
    </row>
    <row r="281" spans="1:16" s="2" customFormat="1">
      <c r="A281" s="46">
        <v>312410</v>
      </c>
      <c r="B281" s="47">
        <v>241</v>
      </c>
      <c r="C281" s="48" t="s">
        <v>175</v>
      </c>
      <c r="D281" s="49">
        <v>11950.89</v>
      </c>
      <c r="E281" s="49">
        <v>7535.1426391041005</v>
      </c>
      <c r="F281" s="49">
        <v>8769.61</v>
      </c>
      <c r="G281" s="49">
        <v>10156.74</v>
      </c>
      <c r="H281" s="49">
        <v>11155.82</v>
      </c>
      <c r="I281" s="49">
        <v>9712.74</v>
      </c>
      <c r="J281" s="49">
        <v>10874.74</v>
      </c>
      <c r="K281" s="49">
        <v>14128.83</v>
      </c>
      <c r="L281" s="49">
        <v>11974.12</v>
      </c>
      <c r="M281" s="49">
        <v>17159.47</v>
      </c>
      <c r="N281" s="49">
        <v>14471.02</v>
      </c>
      <c r="O281" s="49">
        <v>17127.82</v>
      </c>
      <c r="P281" s="120">
        <v>145016.94263910409</v>
      </c>
    </row>
    <row r="282" spans="1:16" s="2" customFormat="1">
      <c r="A282" s="42">
        <v>312420</v>
      </c>
      <c r="B282" s="43">
        <v>242</v>
      </c>
      <c r="C282" s="44" t="s">
        <v>176</v>
      </c>
      <c r="D282" s="45">
        <v>0</v>
      </c>
      <c r="E282" s="45">
        <v>0</v>
      </c>
      <c r="F282" s="45">
        <v>0</v>
      </c>
      <c r="G282" s="45">
        <v>0</v>
      </c>
      <c r="H282" s="45">
        <v>0</v>
      </c>
      <c r="I282" s="45">
        <v>0</v>
      </c>
      <c r="J282" s="45">
        <v>0</v>
      </c>
      <c r="K282" s="45">
        <v>0</v>
      </c>
      <c r="L282" s="45">
        <v>0</v>
      </c>
      <c r="M282" s="45">
        <v>0</v>
      </c>
      <c r="N282" s="45">
        <v>0</v>
      </c>
      <c r="O282" s="45">
        <v>0</v>
      </c>
      <c r="P282" s="119">
        <v>0</v>
      </c>
    </row>
    <row r="283" spans="1:16" s="2" customFormat="1">
      <c r="A283" s="46">
        <v>312430</v>
      </c>
      <c r="B283" s="47">
        <v>243</v>
      </c>
      <c r="C283" s="48" t="s">
        <v>177</v>
      </c>
      <c r="D283" s="49">
        <v>0</v>
      </c>
      <c r="E283" s="49">
        <v>0</v>
      </c>
      <c r="F283" s="49">
        <v>0</v>
      </c>
      <c r="G283" s="49">
        <v>0</v>
      </c>
      <c r="H283" s="49">
        <v>0</v>
      </c>
      <c r="I283" s="49">
        <v>0</v>
      </c>
      <c r="J283" s="49">
        <v>0</v>
      </c>
      <c r="K283" s="49">
        <v>0</v>
      </c>
      <c r="L283" s="49">
        <v>0</v>
      </c>
      <c r="M283" s="49">
        <v>0</v>
      </c>
      <c r="N283" s="49">
        <v>0</v>
      </c>
      <c r="O283" s="49">
        <v>0</v>
      </c>
      <c r="P283" s="120">
        <v>0</v>
      </c>
    </row>
    <row r="284" spans="1:16" s="2" customFormat="1">
      <c r="A284" s="42">
        <v>312440</v>
      </c>
      <c r="B284" s="43">
        <v>244</v>
      </c>
      <c r="C284" s="44" t="s">
        <v>661</v>
      </c>
      <c r="D284" s="45">
        <v>9392.4500000000007</v>
      </c>
      <c r="E284" s="45">
        <v>7601.5096767826799</v>
      </c>
      <c r="F284" s="45">
        <v>8769.61</v>
      </c>
      <c r="G284" s="45">
        <v>10156.74</v>
      </c>
      <c r="H284" s="45">
        <v>11155.82</v>
      </c>
      <c r="I284" s="45">
        <v>9712.74</v>
      </c>
      <c r="J284" s="45">
        <v>10874.74</v>
      </c>
      <c r="K284" s="45">
        <v>14128.83</v>
      </c>
      <c r="L284" s="45">
        <v>11974.12</v>
      </c>
      <c r="M284" s="45">
        <v>1769.61</v>
      </c>
      <c r="N284" s="45">
        <v>0</v>
      </c>
      <c r="O284" s="45">
        <v>0</v>
      </c>
      <c r="P284" s="119">
        <v>95536.16967678268</v>
      </c>
    </row>
    <row r="285" spans="1:16" s="2" customFormat="1">
      <c r="A285" s="46">
        <v>312450</v>
      </c>
      <c r="B285" s="47">
        <v>245</v>
      </c>
      <c r="C285" s="48" t="s">
        <v>178</v>
      </c>
      <c r="D285" s="49">
        <v>9392.4500000000007</v>
      </c>
      <c r="E285" s="49">
        <v>7573.1666259669901</v>
      </c>
      <c r="F285" s="49">
        <v>8769.61</v>
      </c>
      <c r="G285" s="49">
        <v>10156.74</v>
      </c>
      <c r="H285" s="49">
        <v>11155.82</v>
      </c>
      <c r="I285" s="49">
        <v>9712.74</v>
      </c>
      <c r="J285" s="49">
        <v>10874.74</v>
      </c>
      <c r="K285" s="49">
        <v>14128.83</v>
      </c>
      <c r="L285" s="49">
        <v>11974.12</v>
      </c>
      <c r="M285" s="49">
        <v>17159.47</v>
      </c>
      <c r="N285" s="49">
        <v>14471.02</v>
      </c>
      <c r="O285" s="49">
        <v>17127.82</v>
      </c>
      <c r="P285" s="120">
        <v>142496.526625967</v>
      </c>
    </row>
    <row r="286" spans="1:16" s="2" customFormat="1">
      <c r="A286" s="42">
        <v>312460</v>
      </c>
      <c r="B286" s="43">
        <v>246</v>
      </c>
      <c r="C286" s="44" t="s">
        <v>179</v>
      </c>
      <c r="D286" s="45">
        <v>9392.4500000000007</v>
      </c>
      <c r="E286" s="45">
        <v>7573.1623709041096</v>
      </c>
      <c r="F286" s="45">
        <v>8769.61</v>
      </c>
      <c r="G286" s="45">
        <v>10156.74</v>
      </c>
      <c r="H286" s="45">
        <v>11155.82</v>
      </c>
      <c r="I286" s="45">
        <v>9712.74</v>
      </c>
      <c r="J286" s="45">
        <v>1228.4100000000001</v>
      </c>
      <c r="K286" s="45">
        <v>0</v>
      </c>
      <c r="L286" s="45">
        <v>0</v>
      </c>
      <c r="M286" s="45">
        <v>0</v>
      </c>
      <c r="N286" s="45">
        <v>0</v>
      </c>
      <c r="O286" s="45">
        <v>0</v>
      </c>
      <c r="P286" s="119">
        <v>57988.932370904113</v>
      </c>
    </row>
    <row r="287" spans="1:16" s="2" customFormat="1">
      <c r="A287" s="46">
        <v>312470</v>
      </c>
      <c r="B287" s="47">
        <v>247</v>
      </c>
      <c r="C287" s="48" t="s">
        <v>662</v>
      </c>
      <c r="D287" s="49">
        <v>0</v>
      </c>
      <c r="E287" s="49">
        <v>0</v>
      </c>
      <c r="F287" s="49">
        <v>0</v>
      </c>
      <c r="G287" s="49">
        <v>0</v>
      </c>
      <c r="H287" s="49">
        <v>0</v>
      </c>
      <c r="I287" s="49">
        <v>0</v>
      </c>
      <c r="J287" s="49">
        <v>0</v>
      </c>
      <c r="K287" s="49">
        <v>0</v>
      </c>
      <c r="L287" s="49">
        <v>0</v>
      </c>
      <c r="M287" s="49">
        <v>0</v>
      </c>
      <c r="N287" s="49">
        <v>0</v>
      </c>
      <c r="O287" s="49">
        <v>0</v>
      </c>
      <c r="P287" s="120">
        <v>0</v>
      </c>
    </row>
    <row r="288" spans="1:16" s="2" customFormat="1">
      <c r="A288" s="42">
        <v>312480</v>
      </c>
      <c r="B288" s="43">
        <v>248</v>
      </c>
      <c r="C288" s="44" t="s">
        <v>509</v>
      </c>
      <c r="D288" s="45">
        <v>11950.89</v>
      </c>
      <c r="E288" s="45">
        <v>7567.0348476182598</v>
      </c>
      <c r="F288" s="45">
        <v>8769.61</v>
      </c>
      <c r="G288" s="45">
        <v>10156.74</v>
      </c>
      <c r="H288" s="45">
        <v>11155.82</v>
      </c>
      <c r="I288" s="45">
        <v>9712.74</v>
      </c>
      <c r="J288" s="45">
        <v>10874.74</v>
      </c>
      <c r="K288" s="45">
        <v>14128.83</v>
      </c>
      <c r="L288" s="45">
        <v>11974.12</v>
      </c>
      <c r="M288" s="45">
        <v>17159.47</v>
      </c>
      <c r="N288" s="45">
        <v>14471.02</v>
      </c>
      <c r="O288" s="45">
        <v>17127.82</v>
      </c>
      <c r="P288" s="119">
        <v>145048.83484761827</v>
      </c>
    </row>
    <row r="289" spans="1:16" s="2" customFormat="1">
      <c r="A289" s="46">
        <v>312490</v>
      </c>
      <c r="B289" s="47">
        <v>249</v>
      </c>
      <c r="C289" s="48" t="s">
        <v>663</v>
      </c>
      <c r="D289" s="49">
        <v>11950.89</v>
      </c>
      <c r="E289" s="49">
        <v>7588.29649636676</v>
      </c>
      <c r="F289" s="49">
        <v>8769.61</v>
      </c>
      <c r="G289" s="49">
        <v>10156.74</v>
      </c>
      <c r="H289" s="49">
        <v>11155.82</v>
      </c>
      <c r="I289" s="49">
        <v>9712.74</v>
      </c>
      <c r="J289" s="49">
        <v>10874.74</v>
      </c>
      <c r="K289" s="49">
        <v>14128.83</v>
      </c>
      <c r="L289" s="49">
        <v>11974.12</v>
      </c>
      <c r="M289" s="49">
        <v>17159.47</v>
      </c>
      <c r="N289" s="49">
        <v>14471.02</v>
      </c>
      <c r="O289" s="49">
        <v>17127.82</v>
      </c>
      <c r="P289" s="120">
        <v>145070.09649636675</v>
      </c>
    </row>
    <row r="290" spans="1:16" s="2" customFormat="1">
      <c r="A290" s="42">
        <v>312500</v>
      </c>
      <c r="B290" s="43">
        <v>250</v>
      </c>
      <c r="C290" s="44" t="s">
        <v>664</v>
      </c>
      <c r="D290" s="45">
        <v>11950.89</v>
      </c>
      <c r="E290" s="45">
        <v>7601.7210432092497</v>
      </c>
      <c r="F290" s="45">
        <v>8769.61</v>
      </c>
      <c r="G290" s="45">
        <v>10156.74</v>
      </c>
      <c r="H290" s="45">
        <v>11155.82</v>
      </c>
      <c r="I290" s="45">
        <v>9712.74</v>
      </c>
      <c r="J290" s="45">
        <v>10874.74</v>
      </c>
      <c r="K290" s="45">
        <v>14128.83</v>
      </c>
      <c r="L290" s="45">
        <v>11974.12</v>
      </c>
      <c r="M290" s="45">
        <v>17159.47</v>
      </c>
      <c r="N290" s="45">
        <v>14471.02</v>
      </c>
      <c r="O290" s="45">
        <v>17127.82</v>
      </c>
      <c r="P290" s="119">
        <v>145083.52104320924</v>
      </c>
    </row>
    <row r="291" spans="1:16" s="2" customFormat="1">
      <c r="A291" s="46">
        <v>312510</v>
      </c>
      <c r="B291" s="47">
        <v>251</v>
      </c>
      <c r="C291" s="48" t="s">
        <v>180</v>
      </c>
      <c r="D291" s="49">
        <v>11950.89</v>
      </c>
      <c r="E291" s="49">
        <v>7572.7730404979302</v>
      </c>
      <c r="F291" s="49">
        <v>8769.61</v>
      </c>
      <c r="G291" s="49">
        <v>10156.74</v>
      </c>
      <c r="H291" s="49">
        <v>11155.82</v>
      </c>
      <c r="I291" s="49">
        <v>9712.74</v>
      </c>
      <c r="J291" s="49">
        <v>10874.74</v>
      </c>
      <c r="K291" s="49">
        <v>14128.83</v>
      </c>
      <c r="L291" s="49">
        <v>11974.12</v>
      </c>
      <c r="M291" s="49">
        <v>17159.47</v>
      </c>
      <c r="N291" s="49">
        <v>14471.02</v>
      </c>
      <c r="O291" s="49">
        <v>17127.82</v>
      </c>
      <c r="P291" s="120">
        <v>145054.57304049793</v>
      </c>
    </row>
    <row r="292" spans="1:16" s="2" customFormat="1">
      <c r="A292" s="42">
        <v>312520</v>
      </c>
      <c r="B292" s="43">
        <v>252</v>
      </c>
      <c r="C292" s="44" t="s">
        <v>181</v>
      </c>
      <c r="D292" s="45">
        <v>9392.4500000000007</v>
      </c>
      <c r="E292" s="45">
        <v>7573.1598490072101</v>
      </c>
      <c r="F292" s="45">
        <v>8769.61</v>
      </c>
      <c r="G292" s="45">
        <v>10156.74</v>
      </c>
      <c r="H292" s="45">
        <v>11155.82</v>
      </c>
      <c r="I292" s="45">
        <v>9712.74</v>
      </c>
      <c r="J292" s="45">
        <v>1228.4100000000001</v>
      </c>
      <c r="K292" s="45">
        <v>0</v>
      </c>
      <c r="L292" s="45">
        <v>0</v>
      </c>
      <c r="M292" s="45">
        <v>0</v>
      </c>
      <c r="N292" s="45">
        <v>0</v>
      </c>
      <c r="O292" s="45">
        <v>0</v>
      </c>
      <c r="P292" s="119">
        <v>57988.929849007211</v>
      </c>
    </row>
    <row r="293" spans="1:16" s="2" customFormat="1">
      <c r="A293" s="46">
        <v>312530</v>
      </c>
      <c r="B293" s="47">
        <v>253</v>
      </c>
      <c r="C293" s="48" t="s">
        <v>182</v>
      </c>
      <c r="D293" s="49">
        <v>9392.4500000000007</v>
      </c>
      <c r="E293" s="49">
        <v>7536.4990696306204</v>
      </c>
      <c r="F293" s="49">
        <v>8769.61</v>
      </c>
      <c r="G293" s="49">
        <v>10156.74</v>
      </c>
      <c r="H293" s="49">
        <v>11155.82</v>
      </c>
      <c r="I293" s="49">
        <v>9712.74</v>
      </c>
      <c r="J293" s="49">
        <v>1228.4100000000001</v>
      </c>
      <c r="K293" s="49">
        <v>0</v>
      </c>
      <c r="L293" s="49">
        <v>0</v>
      </c>
      <c r="M293" s="49">
        <v>0</v>
      </c>
      <c r="N293" s="49">
        <v>0</v>
      </c>
      <c r="O293" s="49">
        <v>0</v>
      </c>
      <c r="P293" s="120">
        <v>57952.269069630624</v>
      </c>
    </row>
    <row r="294" spans="1:16" s="2" customFormat="1">
      <c r="A294" s="42">
        <v>312540</v>
      </c>
      <c r="B294" s="43">
        <v>254</v>
      </c>
      <c r="C294" s="44" t="s">
        <v>665</v>
      </c>
      <c r="D294" s="45">
        <v>0</v>
      </c>
      <c r="E294" s="45">
        <v>0</v>
      </c>
      <c r="F294" s="45">
        <v>0</v>
      </c>
      <c r="G294" s="45">
        <v>0</v>
      </c>
      <c r="H294" s="45">
        <v>0</v>
      </c>
      <c r="I294" s="45">
        <v>0</v>
      </c>
      <c r="J294" s="45">
        <v>0</v>
      </c>
      <c r="K294" s="45">
        <v>0</v>
      </c>
      <c r="L294" s="45">
        <v>0</v>
      </c>
      <c r="M294" s="45">
        <v>0</v>
      </c>
      <c r="N294" s="45">
        <v>0</v>
      </c>
      <c r="O294" s="45">
        <v>0</v>
      </c>
      <c r="P294" s="119">
        <v>0</v>
      </c>
    </row>
    <row r="295" spans="1:16" s="2" customFormat="1">
      <c r="A295" s="46">
        <v>312550</v>
      </c>
      <c r="B295" s="47">
        <v>255</v>
      </c>
      <c r="C295" s="48" t="s">
        <v>666</v>
      </c>
      <c r="D295" s="49">
        <v>0</v>
      </c>
      <c r="E295" s="49">
        <v>0</v>
      </c>
      <c r="F295" s="49">
        <v>0</v>
      </c>
      <c r="G295" s="49">
        <v>0</v>
      </c>
      <c r="H295" s="49">
        <v>0</v>
      </c>
      <c r="I295" s="49">
        <v>0</v>
      </c>
      <c r="J295" s="49">
        <v>0</v>
      </c>
      <c r="K295" s="49">
        <v>0</v>
      </c>
      <c r="L295" s="49">
        <v>0</v>
      </c>
      <c r="M295" s="49">
        <v>0</v>
      </c>
      <c r="N295" s="49">
        <v>0</v>
      </c>
      <c r="O295" s="49">
        <v>0</v>
      </c>
      <c r="P295" s="120">
        <v>0</v>
      </c>
    </row>
    <row r="296" spans="1:16" s="2" customFormat="1">
      <c r="A296" s="42">
        <v>312560</v>
      </c>
      <c r="B296" s="43">
        <v>256</v>
      </c>
      <c r="C296" s="44" t="s">
        <v>183</v>
      </c>
      <c r="D296" s="45">
        <v>0</v>
      </c>
      <c r="E296" s="45">
        <v>0</v>
      </c>
      <c r="F296" s="45">
        <v>0</v>
      </c>
      <c r="G296" s="45">
        <v>0</v>
      </c>
      <c r="H296" s="45">
        <v>0</v>
      </c>
      <c r="I296" s="45">
        <v>0</v>
      </c>
      <c r="J296" s="45">
        <v>0</v>
      </c>
      <c r="K296" s="45">
        <v>0</v>
      </c>
      <c r="L296" s="45">
        <v>0</v>
      </c>
      <c r="M296" s="45">
        <v>0</v>
      </c>
      <c r="N296" s="45">
        <v>0</v>
      </c>
      <c r="O296" s="45">
        <v>0</v>
      </c>
      <c r="P296" s="119">
        <v>0</v>
      </c>
    </row>
    <row r="297" spans="1:16" s="2" customFormat="1">
      <c r="A297" s="46">
        <v>312570</v>
      </c>
      <c r="B297" s="47">
        <v>257</v>
      </c>
      <c r="C297" s="48" t="s">
        <v>667</v>
      </c>
      <c r="D297" s="49">
        <v>11950.89</v>
      </c>
      <c r="E297" s="49">
        <v>7575.9016521172098</v>
      </c>
      <c r="F297" s="49">
        <v>8769.61</v>
      </c>
      <c r="G297" s="49">
        <v>10156.74</v>
      </c>
      <c r="H297" s="49">
        <v>11155.82</v>
      </c>
      <c r="I297" s="49">
        <v>9712.74</v>
      </c>
      <c r="J297" s="49">
        <v>10874.74</v>
      </c>
      <c r="K297" s="49">
        <v>14128.83</v>
      </c>
      <c r="L297" s="49">
        <v>11974.12</v>
      </c>
      <c r="M297" s="49">
        <v>17159.47</v>
      </c>
      <c r="N297" s="49">
        <v>14471.02</v>
      </c>
      <c r="O297" s="49">
        <v>17127.82</v>
      </c>
      <c r="P297" s="120">
        <v>145057.70165211722</v>
      </c>
    </row>
    <row r="298" spans="1:16" s="2" customFormat="1">
      <c r="A298" s="42">
        <v>312580</v>
      </c>
      <c r="B298" s="43">
        <v>258</v>
      </c>
      <c r="C298" s="44" t="s">
        <v>184</v>
      </c>
      <c r="D298" s="45">
        <v>9392.4500000000007</v>
      </c>
      <c r="E298" s="45">
        <v>7573.1662490152603</v>
      </c>
      <c r="F298" s="45">
        <v>8769.61</v>
      </c>
      <c r="G298" s="45">
        <v>10156.74</v>
      </c>
      <c r="H298" s="45">
        <v>11155.82</v>
      </c>
      <c r="I298" s="45">
        <v>9712.74</v>
      </c>
      <c r="J298" s="45">
        <v>10874.74</v>
      </c>
      <c r="K298" s="45">
        <v>14128.83</v>
      </c>
      <c r="L298" s="45">
        <v>11974.12</v>
      </c>
      <c r="M298" s="45">
        <v>17159.47</v>
      </c>
      <c r="N298" s="45">
        <v>14471.02</v>
      </c>
      <c r="O298" s="45">
        <v>17127.82</v>
      </c>
      <c r="P298" s="119">
        <v>142496.52624901527</v>
      </c>
    </row>
    <row r="299" spans="1:16" s="2" customFormat="1">
      <c r="A299" s="46">
        <v>312590</v>
      </c>
      <c r="B299" s="47">
        <v>259</v>
      </c>
      <c r="C299" s="48" t="s">
        <v>185</v>
      </c>
      <c r="D299" s="49">
        <v>0</v>
      </c>
      <c r="E299" s="49">
        <v>0</v>
      </c>
      <c r="F299" s="49">
        <v>0</v>
      </c>
      <c r="G299" s="49">
        <v>0</v>
      </c>
      <c r="H299" s="49">
        <v>0</v>
      </c>
      <c r="I299" s="49">
        <v>0</v>
      </c>
      <c r="J299" s="49">
        <v>0</v>
      </c>
      <c r="K299" s="49">
        <v>0</v>
      </c>
      <c r="L299" s="49">
        <v>0</v>
      </c>
      <c r="M299" s="49">
        <v>0</v>
      </c>
      <c r="N299" s="49">
        <v>0</v>
      </c>
      <c r="O299" s="49">
        <v>0</v>
      </c>
      <c r="P299" s="120">
        <v>0</v>
      </c>
    </row>
    <row r="300" spans="1:16" s="2" customFormat="1">
      <c r="A300" s="42">
        <v>312595</v>
      </c>
      <c r="B300" s="43">
        <v>734</v>
      </c>
      <c r="C300" s="44" t="s">
        <v>186</v>
      </c>
      <c r="D300" s="45">
        <v>0</v>
      </c>
      <c r="E300" s="45">
        <v>0</v>
      </c>
      <c r="F300" s="45">
        <v>0</v>
      </c>
      <c r="G300" s="45">
        <v>0</v>
      </c>
      <c r="H300" s="45">
        <v>0</v>
      </c>
      <c r="I300" s="45">
        <v>0</v>
      </c>
      <c r="J300" s="45">
        <v>0</v>
      </c>
      <c r="K300" s="45">
        <v>0</v>
      </c>
      <c r="L300" s="45">
        <v>0</v>
      </c>
      <c r="M300" s="45">
        <v>0</v>
      </c>
      <c r="N300" s="45">
        <v>0</v>
      </c>
      <c r="O300" s="45">
        <v>0</v>
      </c>
      <c r="P300" s="119">
        <v>0</v>
      </c>
    </row>
    <row r="301" spans="1:16" s="2" customFormat="1">
      <c r="A301" s="46">
        <v>312600</v>
      </c>
      <c r="B301" s="47">
        <v>260</v>
      </c>
      <c r="C301" s="48" t="s">
        <v>187</v>
      </c>
      <c r="D301" s="49">
        <v>0</v>
      </c>
      <c r="E301" s="49">
        <v>0</v>
      </c>
      <c r="F301" s="49">
        <v>0</v>
      </c>
      <c r="G301" s="49">
        <v>0</v>
      </c>
      <c r="H301" s="49">
        <v>0</v>
      </c>
      <c r="I301" s="49">
        <v>0</v>
      </c>
      <c r="J301" s="49">
        <v>0</v>
      </c>
      <c r="K301" s="49">
        <v>0</v>
      </c>
      <c r="L301" s="49">
        <v>0</v>
      </c>
      <c r="M301" s="49">
        <v>0</v>
      </c>
      <c r="N301" s="49">
        <v>0</v>
      </c>
      <c r="O301" s="49">
        <v>0</v>
      </c>
      <c r="P301" s="120">
        <v>0</v>
      </c>
    </row>
    <row r="302" spans="1:16" s="2" customFormat="1">
      <c r="A302" s="42">
        <v>312610</v>
      </c>
      <c r="B302" s="43">
        <v>261</v>
      </c>
      <c r="C302" s="44" t="s">
        <v>188</v>
      </c>
      <c r="D302" s="45">
        <v>0</v>
      </c>
      <c r="E302" s="45">
        <v>0</v>
      </c>
      <c r="F302" s="45">
        <v>0</v>
      </c>
      <c r="G302" s="45">
        <v>0</v>
      </c>
      <c r="H302" s="45">
        <v>0</v>
      </c>
      <c r="I302" s="45">
        <v>0</v>
      </c>
      <c r="J302" s="45">
        <v>9646.33</v>
      </c>
      <c r="K302" s="45">
        <v>14128.83</v>
      </c>
      <c r="L302" s="45">
        <v>11974.12</v>
      </c>
      <c r="M302" s="45">
        <v>17159.47</v>
      </c>
      <c r="N302" s="45">
        <v>14471.02</v>
      </c>
      <c r="O302" s="45">
        <v>17127.82</v>
      </c>
      <c r="P302" s="119">
        <v>84507.59</v>
      </c>
    </row>
    <row r="303" spans="1:16" s="2" customFormat="1">
      <c r="A303" s="46">
        <v>312620</v>
      </c>
      <c r="B303" s="47">
        <v>262</v>
      </c>
      <c r="C303" s="48" t="s">
        <v>189</v>
      </c>
      <c r="D303" s="49">
        <v>0</v>
      </c>
      <c r="E303" s="49">
        <v>0</v>
      </c>
      <c r="F303" s="49">
        <v>0</v>
      </c>
      <c r="G303" s="49">
        <v>0</v>
      </c>
      <c r="H303" s="49">
        <v>0</v>
      </c>
      <c r="I303" s="49">
        <v>0</v>
      </c>
      <c r="J303" s="49">
        <v>0</v>
      </c>
      <c r="K303" s="49">
        <v>0</v>
      </c>
      <c r="L303" s="49">
        <v>0</v>
      </c>
      <c r="M303" s="49">
        <v>0</v>
      </c>
      <c r="N303" s="49">
        <v>0</v>
      </c>
      <c r="O303" s="49">
        <v>0</v>
      </c>
      <c r="P303" s="120">
        <v>0</v>
      </c>
    </row>
    <row r="304" spans="1:16" s="2" customFormat="1">
      <c r="A304" s="42">
        <v>312630</v>
      </c>
      <c r="B304" s="43">
        <v>263</v>
      </c>
      <c r="C304" s="44" t="s">
        <v>474</v>
      </c>
      <c r="D304" s="45">
        <v>10331.69</v>
      </c>
      <c r="E304" s="45">
        <v>8330.4837565053294</v>
      </c>
      <c r="F304" s="45">
        <v>9646.57</v>
      </c>
      <c r="G304" s="45">
        <v>11172.41</v>
      </c>
      <c r="H304" s="45">
        <v>12271.4</v>
      </c>
      <c r="I304" s="45">
        <v>10684.01</v>
      </c>
      <c r="J304" s="45">
        <v>11962.21</v>
      </c>
      <c r="K304" s="45">
        <v>15541.71</v>
      </c>
      <c r="L304" s="45">
        <v>13171.53</v>
      </c>
      <c r="M304" s="45">
        <v>18875.419999999998</v>
      </c>
      <c r="N304" s="45">
        <v>15918.12</v>
      </c>
      <c r="O304" s="45">
        <v>18840.61</v>
      </c>
      <c r="P304" s="119">
        <v>156746.16375650535</v>
      </c>
    </row>
    <row r="305" spans="1:16" s="2" customFormat="1">
      <c r="A305" s="46">
        <v>312640</v>
      </c>
      <c r="B305" s="47">
        <v>264</v>
      </c>
      <c r="C305" s="48" t="s">
        <v>475</v>
      </c>
      <c r="D305" s="49">
        <v>9392.4500000000007</v>
      </c>
      <c r="E305" s="49">
        <v>7610.6089302693799</v>
      </c>
      <c r="F305" s="49">
        <v>8769.61</v>
      </c>
      <c r="G305" s="49">
        <v>10156.74</v>
      </c>
      <c r="H305" s="49">
        <v>11155.82</v>
      </c>
      <c r="I305" s="49">
        <v>9712.74</v>
      </c>
      <c r="J305" s="49">
        <v>10874.74</v>
      </c>
      <c r="K305" s="49">
        <v>14128.83</v>
      </c>
      <c r="L305" s="49">
        <v>11974.12</v>
      </c>
      <c r="M305" s="49">
        <v>1769.61</v>
      </c>
      <c r="N305" s="49">
        <v>0</v>
      </c>
      <c r="O305" s="49">
        <v>0</v>
      </c>
      <c r="P305" s="120">
        <v>95545.268930269376</v>
      </c>
    </row>
    <row r="306" spans="1:16" s="2" customFormat="1">
      <c r="A306" s="42">
        <v>312650</v>
      </c>
      <c r="B306" s="43">
        <v>265</v>
      </c>
      <c r="C306" s="44" t="s">
        <v>668</v>
      </c>
      <c r="D306" s="45">
        <v>0</v>
      </c>
      <c r="E306" s="45">
        <v>0</v>
      </c>
      <c r="F306" s="45">
        <v>0</v>
      </c>
      <c r="G306" s="45">
        <v>0</v>
      </c>
      <c r="H306" s="45">
        <v>0</v>
      </c>
      <c r="I306" s="45">
        <v>0</v>
      </c>
      <c r="J306" s="45">
        <v>0</v>
      </c>
      <c r="K306" s="45">
        <v>0</v>
      </c>
      <c r="L306" s="45">
        <v>0</v>
      </c>
      <c r="M306" s="45">
        <v>0</v>
      </c>
      <c r="N306" s="45">
        <v>0</v>
      </c>
      <c r="O306" s="45">
        <v>0</v>
      </c>
      <c r="P306" s="119">
        <v>0</v>
      </c>
    </row>
    <row r="307" spans="1:16" s="2" customFormat="1">
      <c r="A307" s="46">
        <v>312660</v>
      </c>
      <c r="B307" s="47">
        <v>266</v>
      </c>
      <c r="C307" s="48" t="s">
        <v>190</v>
      </c>
      <c r="D307" s="49">
        <v>9392.4500000000007</v>
      </c>
      <c r="E307" s="49">
        <v>7599.6996078642096</v>
      </c>
      <c r="F307" s="49">
        <v>8769.61</v>
      </c>
      <c r="G307" s="49">
        <v>10156.74</v>
      </c>
      <c r="H307" s="49">
        <v>11155.82</v>
      </c>
      <c r="I307" s="49">
        <v>9712.74</v>
      </c>
      <c r="J307" s="49">
        <v>10874.74</v>
      </c>
      <c r="K307" s="49">
        <v>14128.83</v>
      </c>
      <c r="L307" s="49">
        <v>11974.12</v>
      </c>
      <c r="M307" s="49">
        <v>17159.47</v>
      </c>
      <c r="N307" s="49">
        <v>14471.02</v>
      </c>
      <c r="O307" s="49">
        <v>17127.82</v>
      </c>
      <c r="P307" s="120">
        <v>142523.05960786421</v>
      </c>
    </row>
    <row r="308" spans="1:16" s="2" customFormat="1">
      <c r="A308" s="42">
        <v>312670</v>
      </c>
      <c r="B308" s="43">
        <v>267</v>
      </c>
      <c r="C308" s="44" t="s">
        <v>669</v>
      </c>
      <c r="D308" s="45">
        <v>9392.4500000000007</v>
      </c>
      <c r="E308" s="45">
        <v>7579.24471408714</v>
      </c>
      <c r="F308" s="45">
        <v>8769.61</v>
      </c>
      <c r="G308" s="45">
        <v>10156.74</v>
      </c>
      <c r="H308" s="45">
        <v>11155.82</v>
      </c>
      <c r="I308" s="45">
        <v>9712.74</v>
      </c>
      <c r="J308" s="45">
        <v>10874.74</v>
      </c>
      <c r="K308" s="45">
        <v>14128.83</v>
      </c>
      <c r="L308" s="45">
        <v>11974.12</v>
      </c>
      <c r="M308" s="45">
        <v>17159.47</v>
      </c>
      <c r="N308" s="45">
        <v>14471.02</v>
      </c>
      <c r="O308" s="45">
        <v>17127.82</v>
      </c>
      <c r="P308" s="119">
        <v>142502.60471408715</v>
      </c>
    </row>
    <row r="309" spans="1:16" s="2" customFormat="1">
      <c r="A309" s="46">
        <v>312675</v>
      </c>
      <c r="B309" s="47">
        <v>790</v>
      </c>
      <c r="C309" s="48" t="s">
        <v>670</v>
      </c>
      <c r="D309" s="49">
        <v>0</v>
      </c>
      <c r="E309" s="49">
        <v>0</v>
      </c>
      <c r="F309" s="49">
        <v>0</v>
      </c>
      <c r="G309" s="49">
        <v>0</v>
      </c>
      <c r="H309" s="49">
        <v>0</v>
      </c>
      <c r="I309" s="49">
        <v>0</v>
      </c>
      <c r="J309" s="49">
        <v>0</v>
      </c>
      <c r="K309" s="49">
        <v>0</v>
      </c>
      <c r="L309" s="49">
        <v>0</v>
      </c>
      <c r="M309" s="49">
        <v>0</v>
      </c>
      <c r="N309" s="49">
        <v>0</v>
      </c>
      <c r="O309" s="49">
        <v>0</v>
      </c>
      <c r="P309" s="120">
        <v>0</v>
      </c>
    </row>
    <row r="310" spans="1:16" s="2" customFormat="1">
      <c r="A310" s="42">
        <v>312680</v>
      </c>
      <c r="B310" s="43">
        <v>268</v>
      </c>
      <c r="C310" s="44" t="s">
        <v>191</v>
      </c>
      <c r="D310" s="45">
        <v>0</v>
      </c>
      <c r="E310" s="45">
        <v>0</v>
      </c>
      <c r="F310" s="45">
        <v>0</v>
      </c>
      <c r="G310" s="45">
        <v>0</v>
      </c>
      <c r="H310" s="45">
        <v>0</v>
      </c>
      <c r="I310" s="45">
        <v>0</v>
      </c>
      <c r="J310" s="45">
        <v>0</v>
      </c>
      <c r="K310" s="45">
        <v>0</v>
      </c>
      <c r="L310" s="45">
        <v>0</v>
      </c>
      <c r="M310" s="45">
        <v>0</v>
      </c>
      <c r="N310" s="45">
        <v>0</v>
      </c>
      <c r="O310" s="45">
        <v>0</v>
      </c>
      <c r="P310" s="119">
        <v>0</v>
      </c>
    </row>
    <row r="311" spans="1:16" s="2" customFormat="1">
      <c r="A311" s="46">
        <v>312690</v>
      </c>
      <c r="B311" s="47">
        <v>269</v>
      </c>
      <c r="C311" s="48" t="s">
        <v>671</v>
      </c>
      <c r="D311" s="49">
        <v>0</v>
      </c>
      <c r="E311" s="49">
        <v>0</v>
      </c>
      <c r="F311" s="49">
        <v>0</v>
      </c>
      <c r="G311" s="49">
        <v>0</v>
      </c>
      <c r="H311" s="49">
        <v>0</v>
      </c>
      <c r="I311" s="49">
        <v>0</v>
      </c>
      <c r="J311" s="49">
        <v>0</v>
      </c>
      <c r="K311" s="49">
        <v>0</v>
      </c>
      <c r="L311" s="49">
        <v>0</v>
      </c>
      <c r="M311" s="49">
        <v>0</v>
      </c>
      <c r="N311" s="49">
        <v>0</v>
      </c>
      <c r="O311" s="49">
        <v>0</v>
      </c>
      <c r="P311" s="120">
        <v>0</v>
      </c>
    </row>
    <row r="312" spans="1:16" s="2" customFormat="1">
      <c r="A312" s="42">
        <v>312695</v>
      </c>
      <c r="B312" s="43">
        <v>791</v>
      </c>
      <c r="C312" s="44" t="s">
        <v>192</v>
      </c>
      <c r="D312" s="45">
        <v>0</v>
      </c>
      <c r="E312" s="45">
        <v>0</v>
      </c>
      <c r="F312" s="45">
        <v>0</v>
      </c>
      <c r="G312" s="45">
        <v>0</v>
      </c>
      <c r="H312" s="45">
        <v>0</v>
      </c>
      <c r="I312" s="45">
        <v>0</v>
      </c>
      <c r="J312" s="45">
        <v>0</v>
      </c>
      <c r="K312" s="45">
        <v>0</v>
      </c>
      <c r="L312" s="45">
        <v>0</v>
      </c>
      <c r="M312" s="45">
        <v>0</v>
      </c>
      <c r="N312" s="45">
        <v>0</v>
      </c>
      <c r="O312" s="45">
        <v>0</v>
      </c>
      <c r="P312" s="119">
        <v>0</v>
      </c>
    </row>
    <row r="313" spans="1:16" s="2" customFormat="1">
      <c r="A313" s="46">
        <v>312700</v>
      </c>
      <c r="B313" s="47">
        <v>270</v>
      </c>
      <c r="C313" s="48" t="s">
        <v>193</v>
      </c>
      <c r="D313" s="49">
        <v>9392.4500000000007</v>
      </c>
      <c r="E313" s="49">
        <v>7570.7145521259599</v>
      </c>
      <c r="F313" s="49">
        <v>8769.61</v>
      </c>
      <c r="G313" s="49">
        <v>10156.74</v>
      </c>
      <c r="H313" s="49">
        <v>11155.82</v>
      </c>
      <c r="I313" s="49">
        <v>9712.74</v>
      </c>
      <c r="J313" s="49">
        <v>10874.74</v>
      </c>
      <c r="K313" s="49">
        <v>14128.83</v>
      </c>
      <c r="L313" s="49">
        <v>11974.12</v>
      </c>
      <c r="M313" s="49">
        <v>17159.47</v>
      </c>
      <c r="N313" s="49">
        <v>14471.02</v>
      </c>
      <c r="O313" s="49">
        <v>17127.82</v>
      </c>
      <c r="P313" s="120">
        <v>142494.07455212597</v>
      </c>
    </row>
    <row r="314" spans="1:16" s="2" customFormat="1">
      <c r="A314" s="42">
        <v>312705</v>
      </c>
      <c r="B314" s="43">
        <v>468</v>
      </c>
      <c r="C314" s="44" t="s">
        <v>522</v>
      </c>
      <c r="D314" s="45">
        <v>0</v>
      </c>
      <c r="E314" s="45">
        <v>0</v>
      </c>
      <c r="F314" s="45">
        <v>0</v>
      </c>
      <c r="G314" s="45">
        <v>0</v>
      </c>
      <c r="H314" s="45">
        <v>0</v>
      </c>
      <c r="I314" s="45">
        <v>0</v>
      </c>
      <c r="J314" s="45">
        <v>0</v>
      </c>
      <c r="K314" s="45">
        <v>0</v>
      </c>
      <c r="L314" s="45">
        <v>0</v>
      </c>
      <c r="M314" s="45">
        <v>0</v>
      </c>
      <c r="N314" s="45">
        <v>0</v>
      </c>
      <c r="O314" s="45">
        <v>0</v>
      </c>
      <c r="P314" s="119">
        <v>0</v>
      </c>
    </row>
    <row r="315" spans="1:16" s="2" customFormat="1">
      <c r="A315" s="46">
        <v>312707</v>
      </c>
      <c r="B315" s="47">
        <v>792</v>
      </c>
      <c r="C315" s="48" t="s">
        <v>476</v>
      </c>
      <c r="D315" s="49">
        <v>9392.4500000000007</v>
      </c>
      <c r="E315" s="49">
        <v>7573.1737140155001</v>
      </c>
      <c r="F315" s="49">
        <v>8769.61</v>
      </c>
      <c r="G315" s="49">
        <v>10156.74</v>
      </c>
      <c r="H315" s="49">
        <v>11155.82</v>
      </c>
      <c r="I315" s="49">
        <v>9712.74</v>
      </c>
      <c r="J315" s="49">
        <v>10874.74</v>
      </c>
      <c r="K315" s="49">
        <v>14128.83</v>
      </c>
      <c r="L315" s="49">
        <v>11974.12</v>
      </c>
      <c r="M315" s="49">
        <v>1769.61</v>
      </c>
      <c r="N315" s="49">
        <v>0</v>
      </c>
      <c r="O315" s="49">
        <v>0</v>
      </c>
      <c r="P315" s="120">
        <v>95507.833714015491</v>
      </c>
    </row>
    <row r="316" spans="1:16" s="2" customFormat="1">
      <c r="A316" s="42">
        <v>312710</v>
      </c>
      <c r="B316" s="43">
        <v>271</v>
      </c>
      <c r="C316" s="44" t="s">
        <v>194</v>
      </c>
      <c r="D316" s="45">
        <v>11950.89</v>
      </c>
      <c r="E316" s="45">
        <v>7571.7947322737</v>
      </c>
      <c r="F316" s="45">
        <v>8769.61</v>
      </c>
      <c r="G316" s="45">
        <v>10156.74</v>
      </c>
      <c r="H316" s="45">
        <v>11155.82</v>
      </c>
      <c r="I316" s="45">
        <v>9712.74</v>
      </c>
      <c r="J316" s="45">
        <v>10874.74</v>
      </c>
      <c r="K316" s="45">
        <v>14128.83</v>
      </c>
      <c r="L316" s="45">
        <v>11974.12</v>
      </c>
      <c r="M316" s="45">
        <v>17159.47</v>
      </c>
      <c r="N316" s="45">
        <v>14471.02</v>
      </c>
      <c r="O316" s="45">
        <v>17127.82</v>
      </c>
      <c r="P316" s="119">
        <v>145053.59473227369</v>
      </c>
    </row>
    <row r="317" spans="1:16" s="2" customFormat="1">
      <c r="A317" s="46">
        <v>312720</v>
      </c>
      <c r="B317" s="47">
        <v>272</v>
      </c>
      <c r="C317" s="48" t="s">
        <v>672</v>
      </c>
      <c r="D317" s="49">
        <v>11950.89</v>
      </c>
      <c r="E317" s="49">
        <v>7551.8150812488302</v>
      </c>
      <c r="F317" s="49">
        <v>8769.61</v>
      </c>
      <c r="G317" s="49">
        <v>10156.74</v>
      </c>
      <c r="H317" s="49">
        <v>11155.82</v>
      </c>
      <c r="I317" s="49">
        <v>9712.74</v>
      </c>
      <c r="J317" s="49">
        <v>10874.74</v>
      </c>
      <c r="K317" s="49">
        <v>14128.83</v>
      </c>
      <c r="L317" s="49">
        <v>11974.12</v>
      </c>
      <c r="M317" s="49">
        <v>17159.47</v>
      </c>
      <c r="N317" s="49">
        <v>14471.02</v>
      </c>
      <c r="O317" s="49">
        <v>17127.82</v>
      </c>
      <c r="P317" s="120">
        <v>145033.61508124883</v>
      </c>
    </row>
    <row r="318" spans="1:16" s="2" customFormat="1">
      <c r="A318" s="42">
        <v>312730</v>
      </c>
      <c r="B318" s="43">
        <v>273</v>
      </c>
      <c r="C318" s="44" t="s">
        <v>673</v>
      </c>
      <c r="D318" s="45">
        <v>0</v>
      </c>
      <c r="E318" s="45">
        <v>0</v>
      </c>
      <c r="F318" s="45">
        <v>0</v>
      </c>
      <c r="G318" s="45">
        <v>0</v>
      </c>
      <c r="H318" s="45">
        <v>0</v>
      </c>
      <c r="I318" s="45">
        <v>0</v>
      </c>
      <c r="J318" s="45">
        <v>0</v>
      </c>
      <c r="K318" s="45">
        <v>0</v>
      </c>
      <c r="L318" s="45">
        <v>0</v>
      </c>
      <c r="M318" s="45">
        <v>0</v>
      </c>
      <c r="N318" s="45">
        <v>0</v>
      </c>
      <c r="O318" s="45">
        <v>0</v>
      </c>
      <c r="P318" s="119">
        <v>0</v>
      </c>
    </row>
    <row r="319" spans="1:16" s="2" customFormat="1">
      <c r="A319" s="46">
        <v>312733</v>
      </c>
      <c r="B319" s="47">
        <v>793</v>
      </c>
      <c r="C319" s="48" t="s">
        <v>195</v>
      </c>
      <c r="D319" s="49">
        <v>0</v>
      </c>
      <c r="E319" s="49">
        <v>0</v>
      </c>
      <c r="F319" s="49">
        <v>0</v>
      </c>
      <c r="G319" s="49">
        <v>0</v>
      </c>
      <c r="H319" s="49">
        <v>0</v>
      </c>
      <c r="I319" s="49">
        <v>0</v>
      </c>
      <c r="J319" s="49">
        <v>0</v>
      </c>
      <c r="K319" s="49">
        <v>0</v>
      </c>
      <c r="L319" s="49">
        <v>0</v>
      </c>
      <c r="M319" s="49">
        <v>0</v>
      </c>
      <c r="N319" s="49">
        <v>0</v>
      </c>
      <c r="O319" s="49">
        <v>0</v>
      </c>
      <c r="P319" s="120">
        <v>0</v>
      </c>
    </row>
    <row r="320" spans="1:16" s="2" customFormat="1">
      <c r="A320" s="42">
        <v>312735</v>
      </c>
      <c r="B320" s="43">
        <v>794</v>
      </c>
      <c r="C320" s="44" t="s">
        <v>674</v>
      </c>
      <c r="D320" s="45">
        <v>18784.900000000001</v>
      </c>
      <c r="E320" s="45">
        <v>15146.3328723341</v>
      </c>
      <c r="F320" s="45">
        <v>17539.23</v>
      </c>
      <c r="G320" s="45">
        <v>20313.47</v>
      </c>
      <c r="H320" s="45">
        <v>22311.64</v>
      </c>
      <c r="I320" s="45">
        <v>19425.48</v>
      </c>
      <c r="J320" s="45">
        <v>2456.8200000000002</v>
      </c>
      <c r="K320" s="45">
        <v>0</v>
      </c>
      <c r="L320" s="45">
        <v>0</v>
      </c>
      <c r="M320" s="45">
        <v>0</v>
      </c>
      <c r="N320" s="45">
        <v>0</v>
      </c>
      <c r="O320" s="45">
        <v>0</v>
      </c>
      <c r="P320" s="119">
        <v>115977.8728723341</v>
      </c>
    </row>
    <row r="321" spans="1:16" s="2" customFormat="1">
      <c r="A321" s="46">
        <v>312737</v>
      </c>
      <c r="B321" s="47">
        <v>795</v>
      </c>
      <c r="C321" s="48" t="s">
        <v>196</v>
      </c>
      <c r="D321" s="49">
        <v>0</v>
      </c>
      <c r="E321" s="49">
        <v>0</v>
      </c>
      <c r="F321" s="49">
        <v>0</v>
      </c>
      <c r="G321" s="49">
        <v>0</v>
      </c>
      <c r="H321" s="49">
        <v>0</v>
      </c>
      <c r="I321" s="49">
        <v>0</v>
      </c>
      <c r="J321" s="49">
        <v>0</v>
      </c>
      <c r="K321" s="49">
        <v>0</v>
      </c>
      <c r="L321" s="49">
        <v>0</v>
      </c>
      <c r="M321" s="49">
        <v>0</v>
      </c>
      <c r="N321" s="49">
        <v>0</v>
      </c>
      <c r="O321" s="49">
        <v>0</v>
      </c>
      <c r="P321" s="120">
        <v>0</v>
      </c>
    </row>
    <row r="322" spans="1:16" s="2" customFormat="1">
      <c r="A322" s="42">
        <v>312738</v>
      </c>
      <c r="B322" s="43">
        <v>796</v>
      </c>
      <c r="C322" s="44" t="s">
        <v>675</v>
      </c>
      <c r="D322" s="45">
        <v>9392.4500000000007</v>
      </c>
      <c r="E322" s="45">
        <v>7549.7279532060902</v>
      </c>
      <c r="F322" s="45">
        <v>8769.61</v>
      </c>
      <c r="G322" s="45">
        <v>10156.74</v>
      </c>
      <c r="H322" s="45">
        <v>11155.82</v>
      </c>
      <c r="I322" s="45">
        <v>9712.74</v>
      </c>
      <c r="J322" s="45">
        <v>10874.74</v>
      </c>
      <c r="K322" s="45">
        <v>14128.83</v>
      </c>
      <c r="L322" s="45">
        <v>11974.12</v>
      </c>
      <c r="M322" s="45">
        <v>1769.61</v>
      </c>
      <c r="N322" s="45">
        <v>0</v>
      </c>
      <c r="O322" s="45">
        <v>0</v>
      </c>
      <c r="P322" s="119">
        <v>95484.387953206082</v>
      </c>
    </row>
    <row r="323" spans="1:16" s="2" customFormat="1">
      <c r="A323" s="46">
        <v>312740</v>
      </c>
      <c r="B323" s="47">
        <v>274</v>
      </c>
      <c r="C323" s="48" t="s">
        <v>676</v>
      </c>
      <c r="D323" s="49">
        <v>9392.4500000000007</v>
      </c>
      <c r="E323" s="49">
        <v>7573.1644544822802</v>
      </c>
      <c r="F323" s="49">
        <v>8769.61</v>
      </c>
      <c r="G323" s="49">
        <v>10156.74</v>
      </c>
      <c r="H323" s="49">
        <v>11155.82</v>
      </c>
      <c r="I323" s="49">
        <v>9712.74</v>
      </c>
      <c r="J323" s="49">
        <v>10874.74</v>
      </c>
      <c r="K323" s="49">
        <v>14128.83</v>
      </c>
      <c r="L323" s="49">
        <v>11974.12</v>
      </c>
      <c r="M323" s="49">
        <v>17159.47</v>
      </c>
      <c r="N323" s="49">
        <v>14471.02</v>
      </c>
      <c r="O323" s="49">
        <v>17127.82</v>
      </c>
      <c r="P323" s="120">
        <v>142496.52445448228</v>
      </c>
    </row>
    <row r="324" spans="1:16" s="2" customFormat="1">
      <c r="A324" s="42">
        <v>312750</v>
      </c>
      <c r="B324" s="43">
        <v>275</v>
      </c>
      <c r="C324" s="44" t="s">
        <v>197</v>
      </c>
      <c r="D324" s="45">
        <v>0</v>
      </c>
      <c r="E324" s="45">
        <v>0</v>
      </c>
      <c r="F324" s="45">
        <v>0</v>
      </c>
      <c r="G324" s="45">
        <v>0</v>
      </c>
      <c r="H324" s="45">
        <v>0</v>
      </c>
      <c r="I324" s="45">
        <v>0</v>
      </c>
      <c r="J324" s="45">
        <v>0</v>
      </c>
      <c r="K324" s="45">
        <v>0</v>
      </c>
      <c r="L324" s="45">
        <v>0</v>
      </c>
      <c r="M324" s="45">
        <v>0</v>
      </c>
      <c r="N324" s="45">
        <v>0</v>
      </c>
      <c r="O324" s="45">
        <v>0</v>
      </c>
      <c r="P324" s="119">
        <v>0</v>
      </c>
    </row>
    <row r="325" spans="1:16" s="2" customFormat="1">
      <c r="A325" s="46">
        <v>312760</v>
      </c>
      <c r="B325" s="47">
        <v>276</v>
      </c>
      <c r="C325" s="48" t="s">
        <v>198</v>
      </c>
      <c r="D325" s="49">
        <v>0</v>
      </c>
      <c r="E325" s="49">
        <v>0</v>
      </c>
      <c r="F325" s="49">
        <v>0</v>
      </c>
      <c r="G325" s="49">
        <v>0</v>
      </c>
      <c r="H325" s="49">
        <v>0</v>
      </c>
      <c r="I325" s="49">
        <v>0</v>
      </c>
      <c r="J325" s="49">
        <v>0</v>
      </c>
      <c r="K325" s="49">
        <v>0</v>
      </c>
      <c r="L325" s="49">
        <v>0</v>
      </c>
      <c r="M325" s="49">
        <v>0</v>
      </c>
      <c r="N325" s="49">
        <v>0</v>
      </c>
      <c r="O325" s="49">
        <v>0</v>
      </c>
      <c r="P325" s="120">
        <v>0</v>
      </c>
    </row>
    <row r="326" spans="1:16" s="2" customFormat="1">
      <c r="A326" s="42">
        <v>312770</v>
      </c>
      <c r="B326" s="43">
        <v>277</v>
      </c>
      <c r="C326" s="44" t="s">
        <v>199</v>
      </c>
      <c r="D326" s="45">
        <v>11950.89</v>
      </c>
      <c r="E326" s="45">
        <v>7568.2964427658198</v>
      </c>
      <c r="F326" s="45">
        <v>8769.61</v>
      </c>
      <c r="G326" s="45">
        <v>10156.74</v>
      </c>
      <c r="H326" s="45">
        <v>11155.82</v>
      </c>
      <c r="I326" s="45">
        <v>9712.74</v>
      </c>
      <c r="J326" s="45">
        <v>10874.74</v>
      </c>
      <c r="K326" s="45">
        <v>14128.83</v>
      </c>
      <c r="L326" s="45">
        <v>11974.12</v>
      </c>
      <c r="M326" s="45">
        <v>17159.47</v>
      </c>
      <c r="N326" s="45">
        <v>14471.02</v>
      </c>
      <c r="O326" s="45">
        <v>17127.82</v>
      </c>
      <c r="P326" s="119">
        <v>145050.09644276582</v>
      </c>
    </row>
    <row r="327" spans="1:16" s="2" customFormat="1">
      <c r="A327" s="46">
        <v>312780</v>
      </c>
      <c r="B327" s="47">
        <v>278</v>
      </c>
      <c r="C327" s="48" t="s">
        <v>677</v>
      </c>
      <c r="D327" s="49">
        <v>9392.4500000000007</v>
      </c>
      <c r="E327" s="49">
        <v>7585.4294865263601</v>
      </c>
      <c r="F327" s="49">
        <v>8769.61</v>
      </c>
      <c r="G327" s="49">
        <v>10156.74</v>
      </c>
      <c r="H327" s="49">
        <v>11155.82</v>
      </c>
      <c r="I327" s="49">
        <v>9712.74</v>
      </c>
      <c r="J327" s="49">
        <v>10874.74</v>
      </c>
      <c r="K327" s="49">
        <v>14128.83</v>
      </c>
      <c r="L327" s="49">
        <v>11974.12</v>
      </c>
      <c r="M327" s="49">
        <v>17159.47</v>
      </c>
      <c r="N327" s="49">
        <v>14471.02</v>
      </c>
      <c r="O327" s="49">
        <v>17127.82</v>
      </c>
      <c r="P327" s="120">
        <v>142508.78948652637</v>
      </c>
    </row>
    <row r="328" spans="1:16" s="2" customFormat="1">
      <c r="A328" s="42">
        <v>312790</v>
      </c>
      <c r="B328" s="43">
        <v>279</v>
      </c>
      <c r="C328" s="44" t="s">
        <v>200</v>
      </c>
      <c r="D328" s="45">
        <v>9392.4500000000007</v>
      </c>
      <c r="E328" s="45">
        <v>7573.1559643659803</v>
      </c>
      <c r="F328" s="45">
        <v>8769.61</v>
      </c>
      <c r="G328" s="45">
        <v>10156.74</v>
      </c>
      <c r="H328" s="45">
        <v>11155.82</v>
      </c>
      <c r="I328" s="45">
        <v>9712.74</v>
      </c>
      <c r="J328" s="45">
        <v>10874.74</v>
      </c>
      <c r="K328" s="45">
        <v>14128.83</v>
      </c>
      <c r="L328" s="45">
        <v>11974.12</v>
      </c>
      <c r="M328" s="45">
        <v>1769.61</v>
      </c>
      <c r="N328" s="45">
        <v>0</v>
      </c>
      <c r="O328" s="45">
        <v>0</v>
      </c>
      <c r="P328" s="119">
        <v>95507.815964365975</v>
      </c>
    </row>
    <row r="329" spans="1:16" s="2" customFormat="1">
      <c r="A329" s="46">
        <v>312800</v>
      </c>
      <c r="B329" s="47">
        <v>280</v>
      </c>
      <c r="C329" s="48" t="s">
        <v>678</v>
      </c>
      <c r="D329" s="49">
        <v>0</v>
      </c>
      <c r="E329" s="49">
        <v>0</v>
      </c>
      <c r="F329" s="49">
        <v>0</v>
      </c>
      <c r="G329" s="49">
        <v>0</v>
      </c>
      <c r="H329" s="49">
        <v>0</v>
      </c>
      <c r="I329" s="49">
        <v>0</v>
      </c>
      <c r="J329" s="49">
        <v>0</v>
      </c>
      <c r="K329" s="49">
        <v>0</v>
      </c>
      <c r="L329" s="49">
        <v>0</v>
      </c>
      <c r="M329" s="49">
        <v>0</v>
      </c>
      <c r="N329" s="49">
        <v>0</v>
      </c>
      <c r="O329" s="49">
        <v>0</v>
      </c>
      <c r="P329" s="120">
        <v>0</v>
      </c>
    </row>
    <row r="330" spans="1:16" s="2" customFormat="1">
      <c r="A330" s="42">
        <v>312810</v>
      </c>
      <c r="B330" s="43">
        <v>281</v>
      </c>
      <c r="C330" s="44" t="s">
        <v>679</v>
      </c>
      <c r="D330" s="45">
        <v>13145.98</v>
      </c>
      <c r="E330" s="45">
        <v>8341.2968088471698</v>
      </c>
      <c r="F330" s="45">
        <v>9646.57</v>
      </c>
      <c r="G330" s="45">
        <v>11172.41</v>
      </c>
      <c r="H330" s="45">
        <v>12271.4</v>
      </c>
      <c r="I330" s="45">
        <v>10684.01</v>
      </c>
      <c r="J330" s="45">
        <v>11962.21</v>
      </c>
      <c r="K330" s="45">
        <v>15541.71</v>
      </c>
      <c r="L330" s="45">
        <v>13171.53</v>
      </c>
      <c r="M330" s="45">
        <v>17336.43</v>
      </c>
      <c r="N330" s="45">
        <v>14471.02</v>
      </c>
      <c r="O330" s="45">
        <v>17127.82</v>
      </c>
      <c r="P330" s="119">
        <v>154872.38680884716</v>
      </c>
    </row>
    <row r="331" spans="1:16" s="2" customFormat="1">
      <c r="A331" s="46">
        <v>312820</v>
      </c>
      <c r="B331" s="47">
        <v>282</v>
      </c>
      <c r="C331" s="48" t="s">
        <v>201</v>
      </c>
      <c r="D331" s="49">
        <v>10331.69</v>
      </c>
      <c r="E331" s="49">
        <v>8330.4970931408006</v>
      </c>
      <c r="F331" s="49">
        <v>9646.57</v>
      </c>
      <c r="G331" s="49">
        <v>11172.41</v>
      </c>
      <c r="H331" s="49">
        <v>12271.4</v>
      </c>
      <c r="I331" s="49">
        <v>10684.01</v>
      </c>
      <c r="J331" s="49">
        <v>11962.21</v>
      </c>
      <c r="K331" s="49">
        <v>15541.71</v>
      </c>
      <c r="L331" s="49">
        <v>13171.53</v>
      </c>
      <c r="M331" s="49">
        <v>1946.57</v>
      </c>
      <c r="N331" s="49">
        <v>0</v>
      </c>
      <c r="O331" s="49">
        <v>0</v>
      </c>
      <c r="P331" s="120">
        <v>105058.59709314079</v>
      </c>
    </row>
    <row r="332" spans="1:16" s="2" customFormat="1">
      <c r="A332" s="42">
        <v>312825</v>
      </c>
      <c r="B332" s="43">
        <v>797</v>
      </c>
      <c r="C332" s="44" t="s">
        <v>202</v>
      </c>
      <c r="D332" s="45">
        <v>9392.4500000000007</v>
      </c>
      <c r="E332" s="45">
        <v>7623.3877013966003</v>
      </c>
      <c r="F332" s="45">
        <v>8769.61</v>
      </c>
      <c r="G332" s="45">
        <v>10156.74</v>
      </c>
      <c r="H332" s="45">
        <v>11155.82</v>
      </c>
      <c r="I332" s="45">
        <v>9712.74</v>
      </c>
      <c r="J332" s="45">
        <v>10874.74</v>
      </c>
      <c r="K332" s="45">
        <v>14128.83</v>
      </c>
      <c r="L332" s="45">
        <v>11974.12</v>
      </c>
      <c r="M332" s="45">
        <v>17159.47</v>
      </c>
      <c r="N332" s="45">
        <v>14471.02</v>
      </c>
      <c r="O332" s="45">
        <v>17127.82</v>
      </c>
      <c r="P332" s="119">
        <v>142546.74770139661</v>
      </c>
    </row>
    <row r="333" spans="1:16" s="2" customFormat="1">
      <c r="A333" s="46">
        <v>312830</v>
      </c>
      <c r="B333" s="47">
        <v>283</v>
      </c>
      <c r="C333" s="48" t="s">
        <v>680</v>
      </c>
      <c r="D333" s="49">
        <v>11950.89</v>
      </c>
      <c r="E333" s="49">
        <v>7578.9689496540896</v>
      </c>
      <c r="F333" s="49">
        <v>8769.61</v>
      </c>
      <c r="G333" s="49">
        <v>10156.74</v>
      </c>
      <c r="H333" s="49">
        <v>11155.82</v>
      </c>
      <c r="I333" s="49">
        <v>9712.74</v>
      </c>
      <c r="J333" s="49">
        <v>10874.74</v>
      </c>
      <c r="K333" s="49">
        <v>14128.83</v>
      </c>
      <c r="L333" s="49">
        <v>11974.12</v>
      </c>
      <c r="M333" s="49">
        <v>17159.47</v>
      </c>
      <c r="N333" s="49">
        <v>14471.02</v>
      </c>
      <c r="O333" s="49">
        <v>17127.82</v>
      </c>
      <c r="P333" s="120">
        <v>145060.7689496541</v>
      </c>
    </row>
    <row r="334" spans="1:16" s="2" customFormat="1">
      <c r="A334" s="42">
        <v>312840</v>
      </c>
      <c r="B334" s="43">
        <v>284</v>
      </c>
      <c r="C334" s="44" t="s">
        <v>203</v>
      </c>
      <c r="D334" s="45">
        <v>11950.89</v>
      </c>
      <c r="E334" s="45">
        <v>7593.5626572926103</v>
      </c>
      <c r="F334" s="45">
        <v>8769.61</v>
      </c>
      <c r="G334" s="45">
        <v>10156.74</v>
      </c>
      <c r="H334" s="45">
        <v>11155.82</v>
      </c>
      <c r="I334" s="45">
        <v>9712.74</v>
      </c>
      <c r="J334" s="45">
        <v>10874.74</v>
      </c>
      <c r="K334" s="45">
        <v>14128.83</v>
      </c>
      <c r="L334" s="45">
        <v>11974.12</v>
      </c>
      <c r="M334" s="45">
        <v>17159.47</v>
      </c>
      <c r="N334" s="45">
        <v>14471.02</v>
      </c>
      <c r="O334" s="45">
        <v>17127.82</v>
      </c>
      <c r="P334" s="119">
        <v>145075.3626572926</v>
      </c>
    </row>
    <row r="335" spans="1:16" s="2" customFormat="1">
      <c r="A335" s="46">
        <v>312850</v>
      </c>
      <c r="B335" s="47">
        <v>285</v>
      </c>
      <c r="C335" s="48" t="s">
        <v>681</v>
      </c>
      <c r="D335" s="49">
        <v>9392.4500000000007</v>
      </c>
      <c r="E335" s="49">
        <v>7620.3663878965599</v>
      </c>
      <c r="F335" s="49">
        <v>8769.61</v>
      </c>
      <c r="G335" s="49">
        <v>10156.74</v>
      </c>
      <c r="H335" s="49">
        <v>11155.82</v>
      </c>
      <c r="I335" s="49">
        <v>9712.74</v>
      </c>
      <c r="J335" s="49">
        <v>1228.4100000000001</v>
      </c>
      <c r="K335" s="49">
        <v>0</v>
      </c>
      <c r="L335" s="49">
        <v>0</v>
      </c>
      <c r="M335" s="49">
        <v>0</v>
      </c>
      <c r="N335" s="49">
        <v>0</v>
      </c>
      <c r="O335" s="49">
        <v>0</v>
      </c>
      <c r="P335" s="120">
        <v>58036.136387896564</v>
      </c>
    </row>
    <row r="336" spans="1:16" s="2" customFormat="1">
      <c r="A336" s="42">
        <v>312860</v>
      </c>
      <c r="B336" s="43">
        <v>286</v>
      </c>
      <c r="C336" s="44" t="s">
        <v>204</v>
      </c>
      <c r="D336" s="45">
        <v>9392.4500000000007</v>
      </c>
      <c r="E336" s="45">
        <v>7573.1541985043596</v>
      </c>
      <c r="F336" s="45">
        <v>8769.61</v>
      </c>
      <c r="G336" s="45">
        <v>10156.74</v>
      </c>
      <c r="H336" s="45">
        <v>11155.82</v>
      </c>
      <c r="I336" s="45">
        <v>9712.74</v>
      </c>
      <c r="J336" s="45">
        <v>10874.74</v>
      </c>
      <c r="K336" s="45">
        <v>14128.83</v>
      </c>
      <c r="L336" s="45">
        <v>11974.12</v>
      </c>
      <c r="M336" s="45">
        <v>1769.61</v>
      </c>
      <c r="N336" s="45">
        <v>0</v>
      </c>
      <c r="O336" s="45">
        <v>0</v>
      </c>
      <c r="P336" s="119">
        <v>95507.814198504362</v>
      </c>
    </row>
    <row r="337" spans="1:16" s="2" customFormat="1">
      <c r="A337" s="46">
        <v>312870</v>
      </c>
      <c r="B337" s="47">
        <v>287</v>
      </c>
      <c r="C337" s="48" t="s">
        <v>682</v>
      </c>
      <c r="D337" s="49">
        <v>11950.89</v>
      </c>
      <c r="E337" s="49">
        <v>7573.0874285124701</v>
      </c>
      <c r="F337" s="49">
        <v>8769.61</v>
      </c>
      <c r="G337" s="49">
        <v>10156.74</v>
      </c>
      <c r="H337" s="49">
        <v>11155.82</v>
      </c>
      <c r="I337" s="49">
        <v>9712.74</v>
      </c>
      <c r="J337" s="49">
        <v>10874.74</v>
      </c>
      <c r="K337" s="49">
        <v>14128.83</v>
      </c>
      <c r="L337" s="49">
        <v>11974.12</v>
      </c>
      <c r="M337" s="49">
        <v>17159.47</v>
      </c>
      <c r="N337" s="49">
        <v>14471.02</v>
      </c>
      <c r="O337" s="49">
        <v>17127.82</v>
      </c>
      <c r="P337" s="120">
        <v>145054.88742851248</v>
      </c>
    </row>
    <row r="338" spans="1:16" s="2" customFormat="1">
      <c r="A338" s="42">
        <v>312880</v>
      </c>
      <c r="B338" s="43">
        <v>288</v>
      </c>
      <c r="C338" s="44" t="s">
        <v>205</v>
      </c>
      <c r="D338" s="45">
        <v>9392.4500000000007</v>
      </c>
      <c r="E338" s="45">
        <v>7602.62540419169</v>
      </c>
      <c r="F338" s="45">
        <v>8769.61</v>
      </c>
      <c r="G338" s="45">
        <v>10156.74</v>
      </c>
      <c r="H338" s="45">
        <v>11155.82</v>
      </c>
      <c r="I338" s="45">
        <v>9712.74</v>
      </c>
      <c r="J338" s="45">
        <v>10874.74</v>
      </c>
      <c r="K338" s="45">
        <v>14128.83</v>
      </c>
      <c r="L338" s="45">
        <v>11974.12</v>
      </c>
      <c r="M338" s="45">
        <v>1769.61</v>
      </c>
      <c r="N338" s="45">
        <v>0</v>
      </c>
      <c r="O338" s="45">
        <v>0</v>
      </c>
      <c r="P338" s="119">
        <v>95537.285404191687</v>
      </c>
    </row>
    <row r="339" spans="1:16" s="2" customFormat="1">
      <c r="A339" s="46">
        <v>312890</v>
      </c>
      <c r="B339" s="47">
        <v>289</v>
      </c>
      <c r="C339" s="48" t="s">
        <v>683</v>
      </c>
      <c r="D339" s="49">
        <v>13145.98</v>
      </c>
      <c r="E339" s="49">
        <v>8339.9465584851696</v>
      </c>
      <c r="F339" s="49">
        <v>9646.57</v>
      </c>
      <c r="G339" s="49">
        <v>11172.41</v>
      </c>
      <c r="H339" s="49">
        <v>12271.4</v>
      </c>
      <c r="I339" s="49">
        <v>10684.01</v>
      </c>
      <c r="J339" s="49">
        <v>11962.21</v>
      </c>
      <c r="K339" s="49">
        <v>15541.71</v>
      </c>
      <c r="L339" s="49">
        <v>13171.53</v>
      </c>
      <c r="M339" s="49">
        <v>18875.419999999998</v>
      </c>
      <c r="N339" s="49">
        <v>15918.12</v>
      </c>
      <c r="O339" s="49">
        <v>18840.61</v>
      </c>
      <c r="P339" s="120">
        <v>159569.91655848519</v>
      </c>
    </row>
    <row r="340" spans="1:16" s="2" customFormat="1">
      <c r="A340" s="42">
        <v>312900</v>
      </c>
      <c r="B340" s="43">
        <v>290</v>
      </c>
      <c r="C340" s="44" t="s">
        <v>206</v>
      </c>
      <c r="D340" s="45">
        <v>9392.4500000000007</v>
      </c>
      <c r="E340" s="45">
        <v>7594.5503120817402</v>
      </c>
      <c r="F340" s="45">
        <v>8769.61</v>
      </c>
      <c r="G340" s="45">
        <v>1776.3</v>
      </c>
      <c r="H340" s="45">
        <v>0</v>
      </c>
      <c r="I340" s="45">
        <v>0</v>
      </c>
      <c r="J340" s="45">
        <v>0</v>
      </c>
      <c r="K340" s="45">
        <v>0</v>
      </c>
      <c r="L340" s="45">
        <v>0</v>
      </c>
      <c r="M340" s="45">
        <v>0</v>
      </c>
      <c r="N340" s="45">
        <v>0</v>
      </c>
      <c r="O340" s="45">
        <v>0</v>
      </c>
      <c r="P340" s="119">
        <v>27532.910312081742</v>
      </c>
    </row>
    <row r="341" spans="1:16" s="2" customFormat="1">
      <c r="A341" s="46">
        <v>312910</v>
      </c>
      <c r="B341" s="47">
        <v>291</v>
      </c>
      <c r="C341" s="48" t="s">
        <v>684</v>
      </c>
      <c r="D341" s="49">
        <v>9392.4500000000007</v>
      </c>
      <c r="E341" s="49">
        <v>7573.1572177708804</v>
      </c>
      <c r="F341" s="49">
        <v>8769.61</v>
      </c>
      <c r="G341" s="49">
        <v>10156.74</v>
      </c>
      <c r="H341" s="49">
        <v>11155.82</v>
      </c>
      <c r="I341" s="49">
        <v>9712.74</v>
      </c>
      <c r="J341" s="49">
        <v>1228.4100000000001</v>
      </c>
      <c r="K341" s="49">
        <v>0</v>
      </c>
      <c r="L341" s="49">
        <v>0</v>
      </c>
      <c r="M341" s="49">
        <v>0</v>
      </c>
      <c r="N341" s="49">
        <v>0</v>
      </c>
      <c r="O341" s="49">
        <v>0</v>
      </c>
      <c r="P341" s="120">
        <v>57988.927217770884</v>
      </c>
    </row>
    <row r="342" spans="1:16" s="2" customFormat="1">
      <c r="A342" s="42">
        <v>312920</v>
      </c>
      <c r="B342" s="43">
        <v>292</v>
      </c>
      <c r="C342" s="44" t="s">
        <v>207</v>
      </c>
      <c r="D342" s="45">
        <v>11950.89</v>
      </c>
      <c r="E342" s="45">
        <v>7581.36932798629</v>
      </c>
      <c r="F342" s="45">
        <v>8769.61</v>
      </c>
      <c r="G342" s="45">
        <v>10156.74</v>
      </c>
      <c r="H342" s="45">
        <v>11155.82</v>
      </c>
      <c r="I342" s="45">
        <v>9712.74</v>
      </c>
      <c r="J342" s="45">
        <v>10874.74</v>
      </c>
      <c r="K342" s="45">
        <v>14128.83</v>
      </c>
      <c r="L342" s="45">
        <v>11974.12</v>
      </c>
      <c r="M342" s="45">
        <v>17159.47</v>
      </c>
      <c r="N342" s="45">
        <v>14471.02</v>
      </c>
      <c r="O342" s="45">
        <v>17127.82</v>
      </c>
      <c r="P342" s="119">
        <v>145063.16932798628</v>
      </c>
    </row>
    <row r="343" spans="1:16" s="2" customFormat="1">
      <c r="A343" s="46">
        <v>312930</v>
      </c>
      <c r="B343" s="47">
        <v>293</v>
      </c>
      <c r="C343" s="48" t="s">
        <v>208</v>
      </c>
      <c r="D343" s="49">
        <v>11950.89</v>
      </c>
      <c r="E343" s="49">
        <v>7589.2737101351404</v>
      </c>
      <c r="F343" s="49">
        <v>8769.61</v>
      </c>
      <c r="G343" s="49">
        <v>10156.74</v>
      </c>
      <c r="H343" s="49">
        <v>11155.82</v>
      </c>
      <c r="I343" s="49">
        <v>9712.74</v>
      </c>
      <c r="J343" s="49">
        <v>10874.74</v>
      </c>
      <c r="K343" s="49">
        <v>14128.83</v>
      </c>
      <c r="L343" s="49">
        <v>11974.12</v>
      </c>
      <c r="M343" s="49">
        <v>17159.47</v>
      </c>
      <c r="N343" s="49">
        <v>14471.02</v>
      </c>
      <c r="O343" s="49">
        <v>17127.82</v>
      </c>
      <c r="P343" s="120">
        <v>145071.07371013516</v>
      </c>
    </row>
    <row r="344" spans="1:16" s="2" customFormat="1">
      <c r="A344" s="42">
        <v>312940</v>
      </c>
      <c r="B344" s="43">
        <v>294</v>
      </c>
      <c r="C344" s="44" t="s">
        <v>209</v>
      </c>
      <c r="D344" s="45">
        <v>9392.4500000000007</v>
      </c>
      <c r="E344" s="45">
        <v>7601.4274939467796</v>
      </c>
      <c r="F344" s="45">
        <v>8769.61</v>
      </c>
      <c r="G344" s="45">
        <v>10156.74</v>
      </c>
      <c r="H344" s="45">
        <v>11155.82</v>
      </c>
      <c r="I344" s="45">
        <v>9712.74</v>
      </c>
      <c r="J344" s="45">
        <v>1228.4100000000001</v>
      </c>
      <c r="K344" s="45">
        <v>0</v>
      </c>
      <c r="L344" s="45">
        <v>0</v>
      </c>
      <c r="M344" s="45">
        <v>0</v>
      </c>
      <c r="N344" s="45">
        <v>0</v>
      </c>
      <c r="O344" s="45">
        <v>0</v>
      </c>
      <c r="P344" s="119">
        <v>58017.197493946784</v>
      </c>
    </row>
    <row r="345" spans="1:16" s="2" customFormat="1">
      <c r="A345" s="46">
        <v>312950</v>
      </c>
      <c r="B345" s="47">
        <v>295</v>
      </c>
      <c r="C345" s="48" t="s">
        <v>685</v>
      </c>
      <c r="D345" s="49">
        <v>11950.89</v>
      </c>
      <c r="E345" s="49">
        <v>7573.0302050659202</v>
      </c>
      <c r="F345" s="49">
        <v>8769.61</v>
      </c>
      <c r="G345" s="49">
        <v>10156.74</v>
      </c>
      <c r="H345" s="49">
        <v>11155.82</v>
      </c>
      <c r="I345" s="49">
        <v>9712.74</v>
      </c>
      <c r="J345" s="49">
        <v>10874.74</v>
      </c>
      <c r="K345" s="49">
        <v>14128.83</v>
      </c>
      <c r="L345" s="49">
        <v>11974.12</v>
      </c>
      <c r="M345" s="49">
        <v>17159.47</v>
      </c>
      <c r="N345" s="49">
        <v>14471.02</v>
      </c>
      <c r="O345" s="49">
        <v>17127.82</v>
      </c>
      <c r="P345" s="120">
        <v>145054.83020506593</v>
      </c>
    </row>
    <row r="346" spans="1:16" s="2" customFormat="1">
      <c r="A346" s="42">
        <v>312960</v>
      </c>
      <c r="B346" s="43">
        <v>296</v>
      </c>
      <c r="C346" s="44" t="s">
        <v>686</v>
      </c>
      <c r="D346" s="45">
        <v>0</v>
      </c>
      <c r="E346" s="45">
        <v>0</v>
      </c>
      <c r="F346" s="45">
        <v>0</v>
      </c>
      <c r="G346" s="45">
        <v>0</v>
      </c>
      <c r="H346" s="45">
        <v>0</v>
      </c>
      <c r="I346" s="45">
        <v>0</v>
      </c>
      <c r="J346" s="45">
        <v>0</v>
      </c>
      <c r="K346" s="45">
        <v>0</v>
      </c>
      <c r="L346" s="45">
        <v>0</v>
      </c>
      <c r="M346" s="45">
        <v>0</v>
      </c>
      <c r="N346" s="45">
        <v>0</v>
      </c>
      <c r="O346" s="45">
        <v>0</v>
      </c>
      <c r="P346" s="119">
        <v>0</v>
      </c>
    </row>
    <row r="347" spans="1:16" s="2" customFormat="1">
      <c r="A347" s="46">
        <v>312965</v>
      </c>
      <c r="B347" s="47">
        <v>798</v>
      </c>
      <c r="C347" s="48" t="s">
        <v>210</v>
      </c>
      <c r="D347" s="49">
        <v>9392.4500000000007</v>
      </c>
      <c r="E347" s="49">
        <v>7624.8304366253496</v>
      </c>
      <c r="F347" s="49">
        <v>8769.61</v>
      </c>
      <c r="G347" s="49">
        <v>10156.74</v>
      </c>
      <c r="H347" s="49">
        <v>11155.82</v>
      </c>
      <c r="I347" s="49">
        <v>9712.74</v>
      </c>
      <c r="J347" s="49">
        <v>10874.74</v>
      </c>
      <c r="K347" s="49">
        <v>14128.83</v>
      </c>
      <c r="L347" s="49">
        <v>11974.12</v>
      </c>
      <c r="M347" s="49">
        <v>17159.47</v>
      </c>
      <c r="N347" s="49">
        <v>14471.02</v>
      </c>
      <c r="O347" s="49">
        <v>17127.82</v>
      </c>
      <c r="P347" s="120">
        <v>142548.19043662536</v>
      </c>
    </row>
    <row r="348" spans="1:16" s="2" customFormat="1">
      <c r="A348" s="42">
        <v>312970</v>
      </c>
      <c r="B348" s="43">
        <v>297</v>
      </c>
      <c r="C348" s="44" t="s">
        <v>211</v>
      </c>
      <c r="D348" s="45">
        <v>0</v>
      </c>
      <c r="E348" s="45">
        <v>0</v>
      </c>
      <c r="F348" s="45">
        <v>0</v>
      </c>
      <c r="G348" s="45">
        <v>0</v>
      </c>
      <c r="H348" s="45">
        <v>0</v>
      </c>
      <c r="I348" s="45">
        <v>0</v>
      </c>
      <c r="J348" s="45">
        <v>0</v>
      </c>
      <c r="K348" s="45">
        <v>0</v>
      </c>
      <c r="L348" s="45">
        <v>0</v>
      </c>
      <c r="M348" s="45">
        <v>0</v>
      </c>
      <c r="N348" s="45">
        <v>0</v>
      </c>
      <c r="O348" s="45">
        <v>0</v>
      </c>
      <c r="P348" s="119">
        <v>0</v>
      </c>
    </row>
    <row r="349" spans="1:16" s="2" customFormat="1">
      <c r="A349" s="46">
        <v>312980</v>
      </c>
      <c r="B349" s="47">
        <v>298</v>
      </c>
      <c r="C349" s="48" t="s">
        <v>687</v>
      </c>
      <c r="D349" s="49">
        <v>11950.89</v>
      </c>
      <c r="E349" s="49">
        <v>7556.2554407686703</v>
      </c>
      <c r="F349" s="49">
        <v>8769.61</v>
      </c>
      <c r="G349" s="49">
        <v>10156.74</v>
      </c>
      <c r="H349" s="49">
        <v>11155.82</v>
      </c>
      <c r="I349" s="49">
        <v>9712.74</v>
      </c>
      <c r="J349" s="49">
        <v>10874.74</v>
      </c>
      <c r="K349" s="49">
        <v>14128.83</v>
      </c>
      <c r="L349" s="49">
        <v>11974.12</v>
      </c>
      <c r="M349" s="49">
        <v>17159.47</v>
      </c>
      <c r="N349" s="49">
        <v>14471.02</v>
      </c>
      <c r="O349" s="49">
        <v>17127.82</v>
      </c>
      <c r="P349" s="120">
        <v>145038.05544076866</v>
      </c>
    </row>
    <row r="350" spans="1:16" s="2" customFormat="1">
      <c r="A350" s="42">
        <v>312990</v>
      </c>
      <c r="B350" s="43">
        <v>299</v>
      </c>
      <c r="C350" s="44" t="s">
        <v>688</v>
      </c>
      <c r="D350" s="45">
        <v>10331.69</v>
      </c>
      <c r="E350" s="45">
        <v>8306.1679563652306</v>
      </c>
      <c r="F350" s="45">
        <v>9646.57</v>
      </c>
      <c r="G350" s="45">
        <v>11172.41</v>
      </c>
      <c r="H350" s="45">
        <v>12271.4</v>
      </c>
      <c r="I350" s="45">
        <v>10684.01</v>
      </c>
      <c r="J350" s="45">
        <v>1351.25</v>
      </c>
      <c r="K350" s="45">
        <v>0</v>
      </c>
      <c r="L350" s="45">
        <v>0</v>
      </c>
      <c r="M350" s="45">
        <v>0</v>
      </c>
      <c r="N350" s="45">
        <v>0</v>
      </c>
      <c r="O350" s="45">
        <v>0</v>
      </c>
      <c r="P350" s="119">
        <v>63763.49795636523</v>
      </c>
    </row>
    <row r="351" spans="1:16" s="2" customFormat="1">
      <c r="A351" s="46">
        <v>313000</v>
      </c>
      <c r="B351" s="47">
        <v>300</v>
      </c>
      <c r="C351" s="48" t="s">
        <v>212</v>
      </c>
      <c r="D351" s="49">
        <v>10331.69</v>
      </c>
      <c r="E351" s="49">
        <v>8330.4789968954992</v>
      </c>
      <c r="F351" s="49">
        <v>9646.57</v>
      </c>
      <c r="G351" s="49">
        <v>11172.41</v>
      </c>
      <c r="H351" s="49">
        <v>12271.4</v>
      </c>
      <c r="I351" s="49">
        <v>10684.01</v>
      </c>
      <c r="J351" s="49">
        <v>11962.21</v>
      </c>
      <c r="K351" s="49">
        <v>15541.71</v>
      </c>
      <c r="L351" s="49">
        <v>13171.53</v>
      </c>
      <c r="M351" s="49">
        <v>1946.57</v>
      </c>
      <c r="N351" s="49">
        <v>0</v>
      </c>
      <c r="O351" s="49">
        <v>0</v>
      </c>
      <c r="P351" s="120">
        <v>105058.57899689549</v>
      </c>
    </row>
    <row r="352" spans="1:16" s="2" customFormat="1">
      <c r="A352" s="42">
        <v>313005</v>
      </c>
      <c r="B352" s="43">
        <v>736</v>
      </c>
      <c r="C352" s="44" t="s">
        <v>689</v>
      </c>
      <c r="D352" s="45">
        <v>0</v>
      </c>
      <c r="E352" s="45">
        <v>0</v>
      </c>
      <c r="F352" s="45">
        <v>0</v>
      </c>
      <c r="G352" s="45">
        <v>0</v>
      </c>
      <c r="H352" s="45">
        <v>0</v>
      </c>
      <c r="I352" s="45">
        <v>0</v>
      </c>
      <c r="J352" s="45">
        <v>0</v>
      </c>
      <c r="K352" s="45">
        <v>0</v>
      </c>
      <c r="L352" s="45">
        <v>0</v>
      </c>
      <c r="M352" s="45">
        <v>0</v>
      </c>
      <c r="N352" s="45">
        <v>0</v>
      </c>
      <c r="O352" s="45">
        <v>0</v>
      </c>
      <c r="P352" s="119">
        <v>0</v>
      </c>
    </row>
    <row r="353" spans="1:16" s="2" customFormat="1">
      <c r="A353" s="46">
        <v>313010</v>
      </c>
      <c r="B353" s="47">
        <v>301</v>
      </c>
      <c r="C353" s="48" t="s">
        <v>690</v>
      </c>
      <c r="D353" s="49">
        <v>11950.89</v>
      </c>
      <c r="E353" s="49">
        <v>7572.8856690353896</v>
      </c>
      <c r="F353" s="49">
        <v>8769.61</v>
      </c>
      <c r="G353" s="49">
        <v>10156.74</v>
      </c>
      <c r="H353" s="49">
        <v>11155.82</v>
      </c>
      <c r="I353" s="49">
        <v>9712.74</v>
      </c>
      <c r="J353" s="49">
        <v>10874.74</v>
      </c>
      <c r="K353" s="49">
        <v>14128.83</v>
      </c>
      <c r="L353" s="49">
        <v>11974.12</v>
      </c>
      <c r="M353" s="49">
        <v>1769.61</v>
      </c>
      <c r="N353" s="49">
        <v>0</v>
      </c>
      <c r="O353" s="49">
        <v>0</v>
      </c>
      <c r="P353" s="120">
        <v>98065.985669035392</v>
      </c>
    </row>
    <row r="354" spans="1:16" s="2" customFormat="1">
      <c r="A354" s="42">
        <v>313020</v>
      </c>
      <c r="B354" s="43">
        <v>302</v>
      </c>
      <c r="C354" s="44" t="s">
        <v>213</v>
      </c>
      <c r="D354" s="45">
        <v>9392.4500000000007</v>
      </c>
      <c r="E354" s="45">
        <v>7586.5997484550098</v>
      </c>
      <c r="F354" s="45">
        <v>8769.61</v>
      </c>
      <c r="G354" s="45">
        <v>10156.74</v>
      </c>
      <c r="H354" s="45">
        <v>11155.82</v>
      </c>
      <c r="I354" s="45">
        <v>9712.74</v>
      </c>
      <c r="J354" s="45">
        <v>10874.74</v>
      </c>
      <c r="K354" s="45">
        <v>14128.83</v>
      </c>
      <c r="L354" s="45">
        <v>11974.12</v>
      </c>
      <c r="M354" s="45">
        <v>17159.47</v>
      </c>
      <c r="N354" s="45">
        <v>14471.02</v>
      </c>
      <c r="O354" s="45">
        <v>17127.82</v>
      </c>
      <c r="P354" s="119">
        <v>142509.959748455</v>
      </c>
    </row>
    <row r="355" spans="1:16" s="2" customFormat="1">
      <c r="A355" s="46">
        <v>313030</v>
      </c>
      <c r="B355" s="47">
        <v>303</v>
      </c>
      <c r="C355" s="48" t="s">
        <v>214</v>
      </c>
      <c r="D355" s="49">
        <v>11950.89</v>
      </c>
      <c r="E355" s="49">
        <v>7573.1583803043104</v>
      </c>
      <c r="F355" s="49">
        <v>8769.61</v>
      </c>
      <c r="G355" s="49">
        <v>10156.74</v>
      </c>
      <c r="H355" s="49">
        <v>11155.82</v>
      </c>
      <c r="I355" s="49">
        <v>9712.74</v>
      </c>
      <c r="J355" s="49">
        <v>10874.74</v>
      </c>
      <c r="K355" s="49">
        <v>14128.83</v>
      </c>
      <c r="L355" s="49">
        <v>11974.12</v>
      </c>
      <c r="M355" s="49">
        <v>17159.47</v>
      </c>
      <c r="N355" s="49">
        <v>14471.02</v>
      </c>
      <c r="O355" s="49">
        <v>17127.82</v>
      </c>
      <c r="P355" s="120">
        <v>145054.95838030431</v>
      </c>
    </row>
    <row r="356" spans="1:16" s="2" customFormat="1">
      <c r="A356" s="42">
        <v>313040</v>
      </c>
      <c r="B356" s="43">
        <v>304</v>
      </c>
      <c r="C356" s="44" t="s">
        <v>215</v>
      </c>
      <c r="D356" s="45">
        <v>25096.880000000001</v>
      </c>
      <c r="E356" s="45">
        <v>15903.631206440999</v>
      </c>
      <c r="F356" s="45">
        <v>18416.189999999999</v>
      </c>
      <c r="G356" s="45">
        <v>21329.14</v>
      </c>
      <c r="H356" s="45">
        <v>23427.22</v>
      </c>
      <c r="I356" s="45">
        <v>20396.75</v>
      </c>
      <c r="J356" s="45">
        <v>22836.95</v>
      </c>
      <c r="K356" s="45">
        <v>29670.53</v>
      </c>
      <c r="L356" s="45">
        <v>25145.66</v>
      </c>
      <c r="M356" s="45">
        <v>36034.879999999997</v>
      </c>
      <c r="N356" s="45">
        <v>30389.15</v>
      </c>
      <c r="O356" s="45">
        <v>35968.43</v>
      </c>
      <c r="P356" s="119">
        <v>304615.411206441</v>
      </c>
    </row>
    <row r="357" spans="1:16" s="2" customFormat="1">
      <c r="A357" s="46">
        <v>313050</v>
      </c>
      <c r="B357" s="47">
        <v>305</v>
      </c>
      <c r="C357" s="48" t="s">
        <v>691</v>
      </c>
      <c r="D357" s="49">
        <v>11950.89</v>
      </c>
      <c r="E357" s="49">
        <v>7593.7037025153504</v>
      </c>
      <c r="F357" s="49">
        <v>8769.61</v>
      </c>
      <c r="G357" s="49">
        <v>10156.74</v>
      </c>
      <c r="H357" s="49">
        <v>11155.82</v>
      </c>
      <c r="I357" s="49">
        <v>9712.74</v>
      </c>
      <c r="J357" s="49">
        <v>10874.74</v>
      </c>
      <c r="K357" s="49">
        <v>14128.83</v>
      </c>
      <c r="L357" s="49">
        <v>11974.12</v>
      </c>
      <c r="M357" s="49">
        <v>17159.47</v>
      </c>
      <c r="N357" s="49">
        <v>14471.02</v>
      </c>
      <c r="O357" s="49">
        <v>17127.82</v>
      </c>
      <c r="P357" s="120">
        <v>145075.50370251536</v>
      </c>
    </row>
    <row r="358" spans="1:16" s="2" customFormat="1">
      <c r="A358" s="42">
        <v>313055</v>
      </c>
      <c r="B358" s="43">
        <v>799</v>
      </c>
      <c r="C358" s="44" t="s">
        <v>692</v>
      </c>
      <c r="D358" s="45">
        <v>0</v>
      </c>
      <c r="E358" s="45">
        <v>0</v>
      </c>
      <c r="F358" s="45">
        <v>0</v>
      </c>
      <c r="G358" s="45">
        <v>0</v>
      </c>
      <c r="H358" s="45">
        <v>0</v>
      </c>
      <c r="I358" s="45">
        <v>0</v>
      </c>
      <c r="J358" s="45">
        <v>0</v>
      </c>
      <c r="K358" s="45">
        <v>0</v>
      </c>
      <c r="L358" s="45">
        <v>0</v>
      </c>
      <c r="M358" s="45">
        <v>0</v>
      </c>
      <c r="N358" s="45">
        <v>0</v>
      </c>
      <c r="O358" s="45">
        <v>0</v>
      </c>
      <c r="P358" s="119">
        <v>0</v>
      </c>
    </row>
    <row r="359" spans="1:16" s="2" customFormat="1">
      <c r="A359" s="46">
        <v>313060</v>
      </c>
      <c r="B359" s="47">
        <v>306</v>
      </c>
      <c r="C359" s="48" t="s">
        <v>216</v>
      </c>
      <c r="D359" s="49">
        <v>0</v>
      </c>
      <c r="E359" s="49">
        <v>0</v>
      </c>
      <c r="F359" s="49">
        <v>0</v>
      </c>
      <c r="G359" s="49">
        <v>0</v>
      </c>
      <c r="H359" s="49">
        <v>0</v>
      </c>
      <c r="I359" s="49">
        <v>0</v>
      </c>
      <c r="J359" s="49">
        <v>0</v>
      </c>
      <c r="K359" s="49">
        <v>0</v>
      </c>
      <c r="L359" s="49">
        <v>0</v>
      </c>
      <c r="M359" s="49">
        <v>0</v>
      </c>
      <c r="N359" s="49">
        <v>0</v>
      </c>
      <c r="O359" s="49">
        <v>0</v>
      </c>
      <c r="P359" s="120">
        <v>0</v>
      </c>
    </row>
    <row r="360" spans="1:16" s="2" customFormat="1">
      <c r="A360" s="42">
        <v>313065</v>
      </c>
      <c r="B360" s="43">
        <v>800</v>
      </c>
      <c r="C360" s="44" t="s">
        <v>217</v>
      </c>
      <c r="D360" s="45">
        <v>0</v>
      </c>
      <c r="E360" s="45">
        <v>0</v>
      </c>
      <c r="F360" s="45">
        <v>0</v>
      </c>
      <c r="G360" s="45">
        <v>0</v>
      </c>
      <c r="H360" s="45">
        <v>0</v>
      </c>
      <c r="I360" s="45">
        <v>0</v>
      </c>
      <c r="J360" s="45">
        <v>0</v>
      </c>
      <c r="K360" s="45">
        <v>0</v>
      </c>
      <c r="L360" s="45">
        <v>0</v>
      </c>
      <c r="M360" s="45">
        <v>0</v>
      </c>
      <c r="N360" s="45">
        <v>0</v>
      </c>
      <c r="O360" s="45">
        <v>0</v>
      </c>
      <c r="P360" s="119">
        <v>0</v>
      </c>
    </row>
    <row r="361" spans="1:16" s="2" customFormat="1">
      <c r="A361" s="46">
        <v>313070</v>
      </c>
      <c r="B361" s="47">
        <v>307</v>
      </c>
      <c r="C361" s="48" t="s">
        <v>693</v>
      </c>
      <c r="D361" s="49">
        <v>11950.89</v>
      </c>
      <c r="E361" s="49">
        <v>7569.8084033860696</v>
      </c>
      <c r="F361" s="49">
        <v>8769.61</v>
      </c>
      <c r="G361" s="49">
        <v>10156.74</v>
      </c>
      <c r="H361" s="49">
        <v>11155.82</v>
      </c>
      <c r="I361" s="49">
        <v>9712.74</v>
      </c>
      <c r="J361" s="49">
        <v>10874.74</v>
      </c>
      <c r="K361" s="49">
        <v>14128.83</v>
      </c>
      <c r="L361" s="49">
        <v>11974.12</v>
      </c>
      <c r="M361" s="49">
        <v>17159.47</v>
      </c>
      <c r="N361" s="49">
        <v>14471.02</v>
      </c>
      <c r="O361" s="49">
        <v>17127.82</v>
      </c>
      <c r="P361" s="120">
        <v>145051.60840338608</v>
      </c>
    </row>
    <row r="362" spans="1:16" s="2" customFormat="1">
      <c r="A362" s="42">
        <v>313080</v>
      </c>
      <c r="B362" s="43">
        <v>308</v>
      </c>
      <c r="C362" s="44" t="s">
        <v>694</v>
      </c>
      <c r="D362" s="45">
        <v>10331.69</v>
      </c>
      <c r="E362" s="45">
        <v>8330.4748462507196</v>
      </c>
      <c r="F362" s="45">
        <v>9646.57</v>
      </c>
      <c r="G362" s="45">
        <v>11172.41</v>
      </c>
      <c r="H362" s="45">
        <v>12271.4</v>
      </c>
      <c r="I362" s="45">
        <v>10684.01</v>
      </c>
      <c r="J362" s="45">
        <v>1351.25</v>
      </c>
      <c r="K362" s="45">
        <v>0</v>
      </c>
      <c r="L362" s="45">
        <v>0</v>
      </c>
      <c r="M362" s="45">
        <v>0</v>
      </c>
      <c r="N362" s="45">
        <v>0</v>
      </c>
      <c r="O362" s="45">
        <v>0</v>
      </c>
      <c r="P362" s="119">
        <v>63787.804846250729</v>
      </c>
    </row>
    <row r="363" spans="1:16" s="2" customFormat="1">
      <c r="A363" s="46">
        <v>313090</v>
      </c>
      <c r="B363" s="47">
        <v>309</v>
      </c>
      <c r="C363" s="48" t="s">
        <v>218</v>
      </c>
      <c r="D363" s="49">
        <v>11950.89</v>
      </c>
      <c r="E363" s="49">
        <v>7567.8566189776402</v>
      </c>
      <c r="F363" s="49">
        <v>8769.61</v>
      </c>
      <c r="G363" s="49">
        <v>10156.74</v>
      </c>
      <c r="H363" s="49">
        <v>11155.82</v>
      </c>
      <c r="I363" s="49">
        <v>9712.74</v>
      </c>
      <c r="J363" s="49">
        <v>10874.74</v>
      </c>
      <c r="K363" s="49">
        <v>14128.83</v>
      </c>
      <c r="L363" s="49">
        <v>11974.12</v>
      </c>
      <c r="M363" s="49">
        <v>17159.47</v>
      </c>
      <c r="N363" s="49">
        <v>14471.02</v>
      </c>
      <c r="O363" s="49">
        <v>17127.82</v>
      </c>
      <c r="P363" s="120">
        <v>145049.65661897763</v>
      </c>
    </row>
    <row r="364" spans="1:16" s="2" customFormat="1">
      <c r="A364" s="42">
        <v>313100</v>
      </c>
      <c r="B364" s="43">
        <v>310</v>
      </c>
      <c r="C364" s="44" t="s">
        <v>695</v>
      </c>
      <c r="D364" s="45">
        <v>0</v>
      </c>
      <c r="E364" s="45">
        <v>0</v>
      </c>
      <c r="F364" s="45">
        <v>0</v>
      </c>
      <c r="G364" s="45">
        <v>0</v>
      </c>
      <c r="H364" s="45">
        <v>0</v>
      </c>
      <c r="I364" s="45">
        <v>0</v>
      </c>
      <c r="J364" s="45">
        <v>0</v>
      </c>
      <c r="K364" s="45">
        <v>0</v>
      </c>
      <c r="L364" s="45">
        <v>0</v>
      </c>
      <c r="M364" s="45">
        <v>0</v>
      </c>
      <c r="N364" s="45">
        <v>0</v>
      </c>
      <c r="O364" s="45">
        <v>0</v>
      </c>
      <c r="P364" s="119">
        <v>0</v>
      </c>
    </row>
    <row r="365" spans="1:16" s="2" customFormat="1">
      <c r="A365" s="46">
        <v>313110</v>
      </c>
      <c r="B365" s="47">
        <v>311</v>
      </c>
      <c r="C365" s="48" t="s">
        <v>219</v>
      </c>
      <c r="D365" s="49">
        <v>0</v>
      </c>
      <c r="E365" s="49">
        <v>0</v>
      </c>
      <c r="F365" s="49">
        <v>0</v>
      </c>
      <c r="G365" s="49">
        <v>0</v>
      </c>
      <c r="H365" s="49">
        <v>0</v>
      </c>
      <c r="I365" s="49">
        <v>0</v>
      </c>
      <c r="J365" s="49">
        <v>0</v>
      </c>
      <c r="K365" s="49">
        <v>0</v>
      </c>
      <c r="L365" s="49">
        <v>0</v>
      </c>
      <c r="M365" s="49">
        <v>0</v>
      </c>
      <c r="N365" s="49">
        <v>0</v>
      </c>
      <c r="O365" s="49">
        <v>0</v>
      </c>
      <c r="P365" s="120">
        <v>0</v>
      </c>
    </row>
    <row r="366" spans="1:16" s="2" customFormat="1">
      <c r="A366" s="42">
        <v>313115</v>
      </c>
      <c r="B366" s="43">
        <v>737</v>
      </c>
      <c r="C366" s="44" t="s">
        <v>220</v>
      </c>
      <c r="D366" s="45">
        <v>11950.89</v>
      </c>
      <c r="E366" s="45">
        <v>7581.8328627260498</v>
      </c>
      <c r="F366" s="45">
        <v>8769.61</v>
      </c>
      <c r="G366" s="45">
        <v>10156.74</v>
      </c>
      <c r="H366" s="45">
        <v>11155.82</v>
      </c>
      <c r="I366" s="45">
        <v>9712.74</v>
      </c>
      <c r="J366" s="45">
        <v>10874.74</v>
      </c>
      <c r="K366" s="45">
        <v>14128.83</v>
      </c>
      <c r="L366" s="45">
        <v>11974.12</v>
      </c>
      <c r="M366" s="45">
        <v>17159.47</v>
      </c>
      <c r="N366" s="45">
        <v>14471.02</v>
      </c>
      <c r="O366" s="45">
        <v>17127.82</v>
      </c>
      <c r="P366" s="119">
        <v>145063.63286272605</v>
      </c>
    </row>
    <row r="367" spans="1:16" s="2" customFormat="1">
      <c r="A367" s="46">
        <v>313120</v>
      </c>
      <c r="B367" s="47">
        <v>312</v>
      </c>
      <c r="C367" s="48" t="s">
        <v>221</v>
      </c>
      <c r="D367" s="49">
        <v>0</v>
      </c>
      <c r="E367" s="49">
        <v>0</v>
      </c>
      <c r="F367" s="49">
        <v>0</v>
      </c>
      <c r="G367" s="49">
        <v>0</v>
      </c>
      <c r="H367" s="49">
        <v>0</v>
      </c>
      <c r="I367" s="49">
        <v>0</v>
      </c>
      <c r="J367" s="49">
        <v>0</v>
      </c>
      <c r="K367" s="49">
        <v>0</v>
      </c>
      <c r="L367" s="49">
        <v>0</v>
      </c>
      <c r="M367" s="49">
        <v>0</v>
      </c>
      <c r="N367" s="49">
        <v>0</v>
      </c>
      <c r="O367" s="49">
        <v>0</v>
      </c>
      <c r="P367" s="120">
        <v>0</v>
      </c>
    </row>
    <row r="368" spans="1:16" s="2" customFormat="1">
      <c r="A368" s="42">
        <v>313130</v>
      </c>
      <c r="B368" s="43">
        <v>313</v>
      </c>
      <c r="C368" s="44" t="s">
        <v>222</v>
      </c>
      <c r="D368" s="45">
        <v>11950.89</v>
      </c>
      <c r="E368" s="45">
        <v>7571.6899533789701</v>
      </c>
      <c r="F368" s="45">
        <v>8769.61</v>
      </c>
      <c r="G368" s="45">
        <v>10156.74</v>
      </c>
      <c r="H368" s="45">
        <v>11155.82</v>
      </c>
      <c r="I368" s="45">
        <v>9712.74</v>
      </c>
      <c r="J368" s="45">
        <v>10874.74</v>
      </c>
      <c r="K368" s="45">
        <v>14128.83</v>
      </c>
      <c r="L368" s="45">
        <v>11974.12</v>
      </c>
      <c r="M368" s="45">
        <v>17159.47</v>
      </c>
      <c r="N368" s="45">
        <v>14471.02</v>
      </c>
      <c r="O368" s="45">
        <v>17127.82</v>
      </c>
      <c r="P368" s="119">
        <v>145053.48995337897</v>
      </c>
    </row>
    <row r="369" spans="1:16" s="2" customFormat="1">
      <c r="A369" s="46">
        <v>313140</v>
      </c>
      <c r="B369" s="47">
        <v>314</v>
      </c>
      <c r="C369" s="48" t="s">
        <v>696</v>
      </c>
      <c r="D369" s="49">
        <v>0</v>
      </c>
      <c r="E369" s="49">
        <v>0</v>
      </c>
      <c r="F369" s="49">
        <v>0</v>
      </c>
      <c r="G369" s="49">
        <v>0</v>
      </c>
      <c r="H369" s="49">
        <v>0</v>
      </c>
      <c r="I369" s="49">
        <v>0</v>
      </c>
      <c r="J369" s="49">
        <v>0</v>
      </c>
      <c r="K369" s="49">
        <v>0</v>
      </c>
      <c r="L369" s="49">
        <v>0</v>
      </c>
      <c r="M369" s="49">
        <v>0</v>
      </c>
      <c r="N369" s="49">
        <v>0</v>
      </c>
      <c r="O369" s="49">
        <v>0</v>
      </c>
      <c r="P369" s="120">
        <v>0</v>
      </c>
    </row>
    <row r="370" spans="1:16" s="2" customFormat="1">
      <c r="A370" s="42">
        <v>313150</v>
      </c>
      <c r="B370" s="43">
        <v>315</v>
      </c>
      <c r="C370" s="44" t="s">
        <v>697</v>
      </c>
      <c r="D370" s="45">
        <v>10331.69</v>
      </c>
      <c r="E370" s="45">
        <v>8355.2300171467705</v>
      </c>
      <c r="F370" s="45">
        <v>9646.57</v>
      </c>
      <c r="G370" s="45">
        <v>11172.41</v>
      </c>
      <c r="H370" s="45">
        <v>12271.4</v>
      </c>
      <c r="I370" s="45">
        <v>10684.01</v>
      </c>
      <c r="J370" s="45">
        <v>11962.21</v>
      </c>
      <c r="K370" s="45">
        <v>15541.71</v>
      </c>
      <c r="L370" s="45">
        <v>13171.53</v>
      </c>
      <c r="M370" s="45">
        <v>1946.57</v>
      </c>
      <c r="N370" s="45">
        <v>0</v>
      </c>
      <c r="O370" s="45">
        <v>0</v>
      </c>
      <c r="P370" s="119">
        <v>105083.33001714677</v>
      </c>
    </row>
    <row r="371" spans="1:16" s="2" customFormat="1">
      <c r="A371" s="46">
        <v>313160</v>
      </c>
      <c r="B371" s="47">
        <v>316</v>
      </c>
      <c r="C371" s="48" t="s">
        <v>698</v>
      </c>
      <c r="D371" s="49">
        <v>18784.900000000001</v>
      </c>
      <c r="E371" s="49">
        <v>15175.7024968816</v>
      </c>
      <c r="F371" s="49">
        <v>17539.23</v>
      </c>
      <c r="G371" s="49">
        <v>20313.47</v>
      </c>
      <c r="H371" s="49">
        <v>22311.64</v>
      </c>
      <c r="I371" s="49">
        <v>19425.48</v>
      </c>
      <c r="J371" s="49">
        <v>21749.47</v>
      </c>
      <c r="K371" s="49">
        <v>28257.65</v>
      </c>
      <c r="L371" s="49">
        <v>23948.240000000002</v>
      </c>
      <c r="M371" s="49">
        <v>34318.94</v>
      </c>
      <c r="N371" s="49">
        <v>28942.05</v>
      </c>
      <c r="O371" s="49">
        <v>34255.65</v>
      </c>
      <c r="P371" s="120">
        <v>285022.42249688157</v>
      </c>
    </row>
    <row r="372" spans="1:16" s="2" customFormat="1">
      <c r="A372" s="42">
        <v>313170</v>
      </c>
      <c r="B372" s="43">
        <v>317</v>
      </c>
      <c r="C372" s="44" t="s">
        <v>223</v>
      </c>
      <c r="D372" s="45">
        <v>11950.89</v>
      </c>
      <c r="E372" s="45">
        <v>7572.4776601850799</v>
      </c>
      <c r="F372" s="45">
        <v>8769.61</v>
      </c>
      <c r="G372" s="45">
        <v>10156.74</v>
      </c>
      <c r="H372" s="45">
        <v>11155.82</v>
      </c>
      <c r="I372" s="45">
        <v>9712.74</v>
      </c>
      <c r="J372" s="45">
        <v>1228.4100000000001</v>
      </c>
      <c r="K372" s="45">
        <v>0</v>
      </c>
      <c r="L372" s="45">
        <v>0</v>
      </c>
      <c r="M372" s="45">
        <v>0</v>
      </c>
      <c r="N372" s="45">
        <v>0</v>
      </c>
      <c r="O372" s="45">
        <v>0</v>
      </c>
      <c r="P372" s="119">
        <v>60546.687660185082</v>
      </c>
    </row>
    <row r="373" spans="1:16" s="2" customFormat="1">
      <c r="A373" s="46">
        <v>313180</v>
      </c>
      <c r="B373" s="47">
        <v>318</v>
      </c>
      <c r="C373" s="48" t="s">
        <v>699</v>
      </c>
      <c r="D373" s="49">
        <v>0</v>
      </c>
      <c r="E373" s="49">
        <v>0</v>
      </c>
      <c r="F373" s="49">
        <v>0</v>
      </c>
      <c r="G373" s="49">
        <v>0</v>
      </c>
      <c r="H373" s="49">
        <v>0</v>
      </c>
      <c r="I373" s="49">
        <v>0</v>
      </c>
      <c r="J373" s="49">
        <v>0</v>
      </c>
      <c r="K373" s="49">
        <v>0</v>
      </c>
      <c r="L373" s="49">
        <v>0</v>
      </c>
      <c r="M373" s="49">
        <v>0</v>
      </c>
      <c r="N373" s="49">
        <v>0</v>
      </c>
      <c r="O373" s="49">
        <v>0</v>
      </c>
      <c r="P373" s="120">
        <v>0</v>
      </c>
    </row>
    <row r="374" spans="1:16" s="2" customFormat="1">
      <c r="A374" s="42">
        <v>313190</v>
      </c>
      <c r="B374" s="43">
        <v>319</v>
      </c>
      <c r="C374" s="44" t="s">
        <v>224</v>
      </c>
      <c r="D374" s="45">
        <v>11950.89</v>
      </c>
      <c r="E374" s="45">
        <v>7573.0654733480396</v>
      </c>
      <c r="F374" s="45">
        <v>8769.61</v>
      </c>
      <c r="G374" s="45">
        <v>10156.74</v>
      </c>
      <c r="H374" s="45">
        <v>11155.82</v>
      </c>
      <c r="I374" s="45">
        <v>9712.74</v>
      </c>
      <c r="J374" s="45">
        <v>10874.74</v>
      </c>
      <c r="K374" s="45">
        <v>14128.83</v>
      </c>
      <c r="L374" s="45">
        <v>11974.12</v>
      </c>
      <c r="M374" s="45">
        <v>1769.61</v>
      </c>
      <c r="N374" s="45">
        <v>0</v>
      </c>
      <c r="O374" s="45">
        <v>0</v>
      </c>
      <c r="P374" s="119">
        <v>98066.165473348039</v>
      </c>
    </row>
    <row r="375" spans="1:16" s="2" customFormat="1">
      <c r="A375" s="46">
        <v>313200</v>
      </c>
      <c r="B375" s="47">
        <v>320</v>
      </c>
      <c r="C375" s="48" t="s">
        <v>225</v>
      </c>
      <c r="D375" s="49">
        <v>9392.4500000000007</v>
      </c>
      <c r="E375" s="49">
        <v>7573.1664436165402</v>
      </c>
      <c r="F375" s="49">
        <v>8769.61</v>
      </c>
      <c r="G375" s="49">
        <v>10156.74</v>
      </c>
      <c r="H375" s="49">
        <v>11155.82</v>
      </c>
      <c r="I375" s="49">
        <v>9712.74</v>
      </c>
      <c r="J375" s="49">
        <v>1228.4100000000001</v>
      </c>
      <c r="K375" s="49">
        <v>0</v>
      </c>
      <c r="L375" s="49">
        <v>0</v>
      </c>
      <c r="M375" s="49">
        <v>0</v>
      </c>
      <c r="N375" s="49">
        <v>0</v>
      </c>
      <c r="O375" s="49">
        <v>0</v>
      </c>
      <c r="P375" s="120">
        <v>57988.936443616542</v>
      </c>
    </row>
    <row r="376" spans="1:16" s="2" customFormat="1">
      <c r="A376" s="42">
        <v>313210</v>
      </c>
      <c r="B376" s="43">
        <v>321</v>
      </c>
      <c r="C376" s="44" t="s">
        <v>226</v>
      </c>
      <c r="D376" s="45">
        <v>0</v>
      </c>
      <c r="E376" s="45">
        <v>0</v>
      </c>
      <c r="F376" s="45">
        <v>0</v>
      </c>
      <c r="G376" s="45">
        <v>0</v>
      </c>
      <c r="H376" s="45">
        <v>0</v>
      </c>
      <c r="I376" s="45">
        <v>0</v>
      </c>
      <c r="J376" s="45">
        <v>0</v>
      </c>
      <c r="K376" s="45">
        <v>0</v>
      </c>
      <c r="L376" s="45">
        <v>0</v>
      </c>
      <c r="M376" s="45">
        <v>0</v>
      </c>
      <c r="N376" s="45">
        <v>0</v>
      </c>
      <c r="O376" s="45">
        <v>0</v>
      </c>
      <c r="P376" s="119">
        <v>0</v>
      </c>
    </row>
    <row r="377" spans="1:16" s="2" customFormat="1">
      <c r="A377" s="46">
        <v>313220</v>
      </c>
      <c r="B377" s="47">
        <v>322</v>
      </c>
      <c r="C377" s="48" t="s">
        <v>227</v>
      </c>
      <c r="D377" s="49">
        <v>11950.89</v>
      </c>
      <c r="E377" s="49">
        <v>7588.8919453389099</v>
      </c>
      <c r="F377" s="49">
        <v>8769.61</v>
      </c>
      <c r="G377" s="49">
        <v>10156.74</v>
      </c>
      <c r="H377" s="49">
        <v>11155.82</v>
      </c>
      <c r="I377" s="49">
        <v>9712.74</v>
      </c>
      <c r="J377" s="49">
        <v>10874.74</v>
      </c>
      <c r="K377" s="49">
        <v>14128.83</v>
      </c>
      <c r="L377" s="49">
        <v>11974.12</v>
      </c>
      <c r="M377" s="49">
        <v>17159.47</v>
      </c>
      <c r="N377" s="49">
        <v>14471.02</v>
      </c>
      <c r="O377" s="49">
        <v>17127.82</v>
      </c>
      <c r="P377" s="120">
        <v>145070.69194533891</v>
      </c>
    </row>
    <row r="378" spans="1:16" s="2" customFormat="1">
      <c r="A378" s="42">
        <v>313230</v>
      </c>
      <c r="B378" s="43">
        <v>323</v>
      </c>
      <c r="C378" s="44" t="s">
        <v>700</v>
      </c>
      <c r="D378" s="45">
        <v>0</v>
      </c>
      <c r="E378" s="45">
        <v>0</v>
      </c>
      <c r="F378" s="45">
        <v>0</v>
      </c>
      <c r="G378" s="45">
        <v>0</v>
      </c>
      <c r="H378" s="45">
        <v>0</v>
      </c>
      <c r="I378" s="45">
        <v>0</v>
      </c>
      <c r="J378" s="45">
        <v>0</v>
      </c>
      <c r="K378" s="45">
        <v>0</v>
      </c>
      <c r="L378" s="45">
        <v>0</v>
      </c>
      <c r="M378" s="45">
        <v>0</v>
      </c>
      <c r="N378" s="45">
        <v>0</v>
      </c>
      <c r="O378" s="45">
        <v>0</v>
      </c>
      <c r="P378" s="119">
        <v>0</v>
      </c>
    </row>
    <row r="379" spans="1:16" s="2" customFormat="1">
      <c r="A379" s="46">
        <v>313240</v>
      </c>
      <c r="B379" s="47">
        <v>324</v>
      </c>
      <c r="C379" s="48" t="s">
        <v>701</v>
      </c>
      <c r="D379" s="49">
        <v>11950.89</v>
      </c>
      <c r="E379" s="49">
        <v>7571.3376558013097</v>
      </c>
      <c r="F379" s="49">
        <v>8769.61</v>
      </c>
      <c r="G379" s="49">
        <v>10156.74</v>
      </c>
      <c r="H379" s="49">
        <v>11155.82</v>
      </c>
      <c r="I379" s="49">
        <v>9712.74</v>
      </c>
      <c r="J379" s="49">
        <v>10874.74</v>
      </c>
      <c r="K379" s="49">
        <v>14128.83</v>
      </c>
      <c r="L379" s="49">
        <v>11974.12</v>
      </c>
      <c r="M379" s="49">
        <v>17159.47</v>
      </c>
      <c r="N379" s="49">
        <v>14471.02</v>
      </c>
      <c r="O379" s="49">
        <v>17127.82</v>
      </c>
      <c r="P379" s="120">
        <v>145053.13765580131</v>
      </c>
    </row>
    <row r="380" spans="1:16" s="2" customFormat="1">
      <c r="A380" s="42">
        <v>313250</v>
      </c>
      <c r="B380" s="43">
        <v>325</v>
      </c>
      <c r="C380" s="44" t="s">
        <v>228</v>
      </c>
      <c r="D380" s="45">
        <v>0</v>
      </c>
      <c r="E380" s="45">
        <v>0</v>
      </c>
      <c r="F380" s="45">
        <v>0</v>
      </c>
      <c r="G380" s="45">
        <v>0</v>
      </c>
      <c r="H380" s="45">
        <v>0</v>
      </c>
      <c r="I380" s="45">
        <v>0</v>
      </c>
      <c r="J380" s="45">
        <v>0</v>
      </c>
      <c r="K380" s="45">
        <v>0</v>
      </c>
      <c r="L380" s="45">
        <v>0</v>
      </c>
      <c r="M380" s="45">
        <v>15389.86</v>
      </c>
      <c r="N380" s="45">
        <v>14471.02</v>
      </c>
      <c r="O380" s="45">
        <v>17127.82</v>
      </c>
      <c r="P380" s="119">
        <v>46988.7</v>
      </c>
    </row>
    <row r="381" spans="1:16" s="2" customFormat="1">
      <c r="A381" s="46">
        <v>313260</v>
      </c>
      <c r="B381" s="47">
        <v>326</v>
      </c>
      <c r="C381" s="48" t="s">
        <v>477</v>
      </c>
      <c r="D381" s="49">
        <v>9392.4500000000007</v>
      </c>
      <c r="E381" s="49">
        <v>7626.5415223434802</v>
      </c>
      <c r="F381" s="49">
        <v>8769.61</v>
      </c>
      <c r="G381" s="49">
        <v>10156.74</v>
      </c>
      <c r="H381" s="49">
        <v>11155.82</v>
      </c>
      <c r="I381" s="49">
        <v>9712.74</v>
      </c>
      <c r="J381" s="49">
        <v>10874.74</v>
      </c>
      <c r="K381" s="49">
        <v>14128.83</v>
      </c>
      <c r="L381" s="49">
        <v>11974.12</v>
      </c>
      <c r="M381" s="49">
        <v>1769.61</v>
      </c>
      <c r="N381" s="49">
        <v>0</v>
      </c>
      <c r="O381" s="49">
        <v>0</v>
      </c>
      <c r="P381" s="120">
        <v>95561.201522343472</v>
      </c>
    </row>
    <row r="382" spans="1:16" s="2" customFormat="1">
      <c r="A382" s="42">
        <v>313270</v>
      </c>
      <c r="B382" s="43">
        <v>327</v>
      </c>
      <c r="C382" s="44" t="s">
        <v>229</v>
      </c>
      <c r="D382" s="45">
        <v>11950.89</v>
      </c>
      <c r="E382" s="45">
        <v>7561.0410800239597</v>
      </c>
      <c r="F382" s="45">
        <v>8769.61</v>
      </c>
      <c r="G382" s="45">
        <v>10156.74</v>
      </c>
      <c r="H382" s="45">
        <v>11155.82</v>
      </c>
      <c r="I382" s="45">
        <v>9712.74</v>
      </c>
      <c r="J382" s="45">
        <v>10874.74</v>
      </c>
      <c r="K382" s="45">
        <v>14128.83</v>
      </c>
      <c r="L382" s="45">
        <v>11974.12</v>
      </c>
      <c r="M382" s="45">
        <v>17159.47</v>
      </c>
      <c r="N382" s="45">
        <v>14471.02</v>
      </c>
      <c r="O382" s="45">
        <v>17127.82</v>
      </c>
      <c r="P382" s="119">
        <v>145042.84108002397</v>
      </c>
    </row>
    <row r="383" spans="1:16" s="2" customFormat="1">
      <c r="A383" s="46">
        <v>313280</v>
      </c>
      <c r="B383" s="47">
        <v>328</v>
      </c>
      <c r="C383" s="48" t="s">
        <v>702</v>
      </c>
      <c r="D383" s="49">
        <v>0</v>
      </c>
      <c r="E383" s="49">
        <v>0</v>
      </c>
      <c r="F383" s="49">
        <v>0</v>
      </c>
      <c r="G383" s="49">
        <v>0</v>
      </c>
      <c r="H383" s="49">
        <v>0</v>
      </c>
      <c r="I383" s="49">
        <v>0</v>
      </c>
      <c r="J383" s="49">
        <v>0</v>
      </c>
      <c r="K383" s="49">
        <v>0</v>
      </c>
      <c r="L383" s="49">
        <v>0</v>
      </c>
      <c r="M383" s="49">
        <v>0</v>
      </c>
      <c r="N383" s="49">
        <v>0</v>
      </c>
      <c r="O383" s="49">
        <v>0</v>
      </c>
      <c r="P383" s="120">
        <v>0</v>
      </c>
    </row>
    <row r="384" spans="1:16" s="2" customFormat="1">
      <c r="A384" s="42">
        <v>313290</v>
      </c>
      <c r="B384" s="43">
        <v>329</v>
      </c>
      <c r="C384" s="44" t="s">
        <v>230</v>
      </c>
      <c r="D384" s="45">
        <v>0</v>
      </c>
      <c r="E384" s="45">
        <v>0</v>
      </c>
      <c r="F384" s="45">
        <v>0</v>
      </c>
      <c r="G384" s="45">
        <v>0</v>
      </c>
      <c r="H384" s="45">
        <v>0</v>
      </c>
      <c r="I384" s="45">
        <v>0</v>
      </c>
      <c r="J384" s="45">
        <v>0</v>
      </c>
      <c r="K384" s="45">
        <v>0</v>
      </c>
      <c r="L384" s="45">
        <v>0</v>
      </c>
      <c r="M384" s="45">
        <v>0</v>
      </c>
      <c r="N384" s="45">
        <v>0</v>
      </c>
      <c r="O384" s="45">
        <v>0</v>
      </c>
      <c r="P384" s="119">
        <v>0</v>
      </c>
    </row>
    <row r="385" spans="1:16" s="2" customFormat="1">
      <c r="A385" s="46">
        <v>313300</v>
      </c>
      <c r="B385" s="47">
        <v>330</v>
      </c>
      <c r="C385" s="48" t="s">
        <v>231</v>
      </c>
      <c r="D385" s="49">
        <v>0</v>
      </c>
      <c r="E385" s="49">
        <v>0</v>
      </c>
      <c r="F385" s="49">
        <v>0</v>
      </c>
      <c r="G385" s="49">
        <v>0</v>
      </c>
      <c r="H385" s="49">
        <v>0</v>
      </c>
      <c r="I385" s="49">
        <v>0</v>
      </c>
      <c r="J385" s="49">
        <v>9646.33</v>
      </c>
      <c r="K385" s="49">
        <v>14128.83</v>
      </c>
      <c r="L385" s="49">
        <v>11974.12</v>
      </c>
      <c r="M385" s="49">
        <v>17159.47</v>
      </c>
      <c r="N385" s="49">
        <v>14471.02</v>
      </c>
      <c r="O385" s="49">
        <v>17127.82</v>
      </c>
      <c r="P385" s="120">
        <v>84507.59</v>
      </c>
    </row>
    <row r="386" spans="1:16" s="2" customFormat="1">
      <c r="A386" s="42">
        <v>313310</v>
      </c>
      <c r="B386" s="43">
        <v>331</v>
      </c>
      <c r="C386" s="44" t="s">
        <v>232</v>
      </c>
      <c r="D386" s="45">
        <v>11950.89</v>
      </c>
      <c r="E386" s="45">
        <v>7565.0323565154404</v>
      </c>
      <c r="F386" s="45">
        <v>8769.61</v>
      </c>
      <c r="G386" s="45">
        <v>10156.74</v>
      </c>
      <c r="H386" s="45">
        <v>11155.82</v>
      </c>
      <c r="I386" s="45">
        <v>9712.74</v>
      </c>
      <c r="J386" s="45">
        <v>10874.74</v>
      </c>
      <c r="K386" s="45">
        <v>14128.83</v>
      </c>
      <c r="L386" s="45">
        <v>11974.12</v>
      </c>
      <c r="M386" s="45">
        <v>17159.47</v>
      </c>
      <c r="N386" s="45">
        <v>14471.02</v>
      </c>
      <c r="O386" s="45">
        <v>17127.82</v>
      </c>
      <c r="P386" s="119">
        <v>145046.83235651543</v>
      </c>
    </row>
    <row r="387" spans="1:16" s="2" customFormat="1">
      <c r="A387" s="46">
        <v>313320</v>
      </c>
      <c r="B387" s="47">
        <v>332</v>
      </c>
      <c r="C387" s="48" t="s">
        <v>233</v>
      </c>
      <c r="D387" s="49">
        <v>9392.4500000000007</v>
      </c>
      <c r="E387" s="49">
        <v>7608.7093553702798</v>
      </c>
      <c r="F387" s="49">
        <v>8769.61</v>
      </c>
      <c r="G387" s="49">
        <v>10156.74</v>
      </c>
      <c r="H387" s="49">
        <v>11155.82</v>
      </c>
      <c r="I387" s="49">
        <v>9712.74</v>
      </c>
      <c r="J387" s="49">
        <v>10874.74</v>
      </c>
      <c r="K387" s="49">
        <v>14128.83</v>
      </c>
      <c r="L387" s="49">
        <v>11974.12</v>
      </c>
      <c r="M387" s="49">
        <v>17159.47</v>
      </c>
      <c r="N387" s="49">
        <v>14471.02</v>
      </c>
      <c r="O387" s="49">
        <v>17127.82</v>
      </c>
      <c r="P387" s="120">
        <v>142532.06935537027</v>
      </c>
    </row>
    <row r="388" spans="1:16" s="2" customFormat="1">
      <c r="A388" s="42">
        <v>313330</v>
      </c>
      <c r="B388" s="43">
        <v>333</v>
      </c>
      <c r="C388" s="44" t="s">
        <v>234</v>
      </c>
      <c r="D388" s="45">
        <v>0</v>
      </c>
      <c r="E388" s="45">
        <v>0</v>
      </c>
      <c r="F388" s="45">
        <v>0</v>
      </c>
      <c r="G388" s="45">
        <v>0</v>
      </c>
      <c r="H388" s="45">
        <v>0</v>
      </c>
      <c r="I388" s="45">
        <v>0</v>
      </c>
      <c r="J388" s="45">
        <v>0</v>
      </c>
      <c r="K388" s="45">
        <v>0</v>
      </c>
      <c r="L388" s="45">
        <v>0</v>
      </c>
      <c r="M388" s="45">
        <v>0</v>
      </c>
      <c r="N388" s="45">
        <v>0</v>
      </c>
      <c r="O388" s="45">
        <v>0</v>
      </c>
      <c r="P388" s="119">
        <v>0</v>
      </c>
    </row>
    <row r="389" spans="1:16" s="2" customFormat="1">
      <c r="A389" s="46">
        <v>313340</v>
      </c>
      <c r="B389" s="47">
        <v>334</v>
      </c>
      <c r="C389" s="48" t="s">
        <v>235</v>
      </c>
      <c r="D389" s="49">
        <v>9392.4500000000007</v>
      </c>
      <c r="E389" s="49">
        <v>7567.3423784398801</v>
      </c>
      <c r="F389" s="49">
        <v>8769.61</v>
      </c>
      <c r="G389" s="49">
        <v>10156.74</v>
      </c>
      <c r="H389" s="49">
        <v>11155.82</v>
      </c>
      <c r="I389" s="49">
        <v>9712.74</v>
      </c>
      <c r="J389" s="49">
        <v>1228.4100000000001</v>
      </c>
      <c r="K389" s="49">
        <v>0</v>
      </c>
      <c r="L389" s="49">
        <v>0</v>
      </c>
      <c r="M389" s="49">
        <v>0</v>
      </c>
      <c r="N389" s="49">
        <v>0</v>
      </c>
      <c r="O389" s="49">
        <v>0</v>
      </c>
      <c r="P389" s="120">
        <v>57983.112378439881</v>
      </c>
    </row>
    <row r="390" spans="1:16" s="2" customFormat="1">
      <c r="A390" s="42">
        <v>313350</v>
      </c>
      <c r="B390" s="43">
        <v>335</v>
      </c>
      <c r="C390" s="44" t="s">
        <v>236</v>
      </c>
      <c r="D390" s="45">
        <v>9392.4500000000007</v>
      </c>
      <c r="E390" s="45">
        <v>7565.0669229935702</v>
      </c>
      <c r="F390" s="45">
        <v>8769.61</v>
      </c>
      <c r="G390" s="45">
        <v>1776.3</v>
      </c>
      <c r="H390" s="45">
        <v>0</v>
      </c>
      <c r="I390" s="45">
        <v>0</v>
      </c>
      <c r="J390" s="45">
        <v>0</v>
      </c>
      <c r="K390" s="45">
        <v>0</v>
      </c>
      <c r="L390" s="45">
        <v>0</v>
      </c>
      <c r="M390" s="45">
        <v>0</v>
      </c>
      <c r="N390" s="45">
        <v>0</v>
      </c>
      <c r="O390" s="45">
        <v>0</v>
      </c>
      <c r="P390" s="119">
        <v>27503.426922993571</v>
      </c>
    </row>
    <row r="391" spans="1:16" s="2" customFormat="1">
      <c r="A391" s="46">
        <v>313360</v>
      </c>
      <c r="B391" s="47">
        <v>336</v>
      </c>
      <c r="C391" s="48" t="s">
        <v>237</v>
      </c>
      <c r="D391" s="49">
        <v>9392.4500000000007</v>
      </c>
      <c r="E391" s="49">
        <v>7583.0923414560903</v>
      </c>
      <c r="F391" s="49">
        <v>8769.61</v>
      </c>
      <c r="G391" s="49">
        <v>10156.74</v>
      </c>
      <c r="H391" s="49">
        <v>11155.82</v>
      </c>
      <c r="I391" s="49">
        <v>9712.74</v>
      </c>
      <c r="J391" s="49">
        <v>10874.74</v>
      </c>
      <c r="K391" s="49">
        <v>14128.83</v>
      </c>
      <c r="L391" s="49">
        <v>11974.12</v>
      </c>
      <c r="M391" s="49">
        <v>1769.61</v>
      </c>
      <c r="N391" s="49">
        <v>0</v>
      </c>
      <c r="O391" s="49">
        <v>0</v>
      </c>
      <c r="P391" s="120">
        <v>95517.752341456086</v>
      </c>
    </row>
    <row r="392" spans="1:16" s="2" customFormat="1">
      <c r="A392" s="42">
        <v>313370</v>
      </c>
      <c r="B392" s="43">
        <v>337</v>
      </c>
      <c r="C392" s="44" t="s">
        <v>703</v>
      </c>
      <c r="D392" s="45">
        <v>11950.89</v>
      </c>
      <c r="E392" s="45">
        <v>7572.2891350769896</v>
      </c>
      <c r="F392" s="45">
        <v>8769.61</v>
      </c>
      <c r="G392" s="45">
        <v>10156.74</v>
      </c>
      <c r="H392" s="45">
        <v>11155.82</v>
      </c>
      <c r="I392" s="45">
        <v>9712.74</v>
      </c>
      <c r="J392" s="45">
        <v>10874.74</v>
      </c>
      <c r="K392" s="45">
        <v>14128.83</v>
      </c>
      <c r="L392" s="45">
        <v>11974.12</v>
      </c>
      <c r="M392" s="45">
        <v>17159.47</v>
      </c>
      <c r="N392" s="45">
        <v>14471.02</v>
      </c>
      <c r="O392" s="45">
        <v>17127.82</v>
      </c>
      <c r="P392" s="119">
        <v>145054.089135077</v>
      </c>
    </row>
    <row r="393" spans="1:16" s="2" customFormat="1">
      <c r="A393" s="46">
        <v>313375</v>
      </c>
      <c r="B393" s="47">
        <v>723</v>
      </c>
      <c r="C393" s="48" t="s">
        <v>704</v>
      </c>
      <c r="D393" s="49">
        <v>9392.4500000000007</v>
      </c>
      <c r="E393" s="49">
        <v>7580.73896725538</v>
      </c>
      <c r="F393" s="49">
        <v>8769.61</v>
      </c>
      <c r="G393" s="49">
        <v>10156.74</v>
      </c>
      <c r="H393" s="49">
        <v>11155.82</v>
      </c>
      <c r="I393" s="49">
        <v>9712.74</v>
      </c>
      <c r="J393" s="49">
        <v>1228.4100000000001</v>
      </c>
      <c r="K393" s="49">
        <v>0</v>
      </c>
      <c r="L393" s="49">
        <v>0</v>
      </c>
      <c r="M393" s="49">
        <v>0</v>
      </c>
      <c r="N393" s="49">
        <v>0</v>
      </c>
      <c r="O393" s="49">
        <v>0</v>
      </c>
      <c r="P393" s="120">
        <v>57996.50896725538</v>
      </c>
    </row>
    <row r="394" spans="1:16" s="2" customFormat="1">
      <c r="A394" s="42">
        <v>313380</v>
      </c>
      <c r="B394" s="43">
        <v>338</v>
      </c>
      <c r="C394" s="44" t="s">
        <v>705</v>
      </c>
      <c r="D394" s="45">
        <v>11950.89</v>
      </c>
      <c r="E394" s="45">
        <v>7571.71027761614</v>
      </c>
      <c r="F394" s="45">
        <v>8769.61</v>
      </c>
      <c r="G394" s="45">
        <v>1776.3</v>
      </c>
      <c r="H394" s="45">
        <v>0</v>
      </c>
      <c r="I394" s="45">
        <v>0</v>
      </c>
      <c r="J394" s="45">
        <v>0</v>
      </c>
      <c r="K394" s="45">
        <v>0</v>
      </c>
      <c r="L394" s="45">
        <v>0</v>
      </c>
      <c r="M394" s="45">
        <v>0</v>
      </c>
      <c r="N394" s="45">
        <v>0</v>
      </c>
      <c r="O394" s="45">
        <v>0</v>
      </c>
      <c r="P394" s="119">
        <v>30068.51027761614</v>
      </c>
    </row>
    <row r="395" spans="1:16" s="2" customFormat="1">
      <c r="A395" s="46">
        <v>313390</v>
      </c>
      <c r="B395" s="47">
        <v>339</v>
      </c>
      <c r="C395" s="48" t="s">
        <v>238</v>
      </c>
      <c r="D395" s="49">
        <v>9392.4500000000007</v>
      </c>
      <c r="E395" s="49">
        <v>7546.9935094525699</v>
      </c>
      <c r="F395" s="49">
        <v>8769.61</v>
      </c>
      <c r="G395" s="49">
        <v>10156.74</v>
      </c>
      <c r="H395" s="49">
        <v>11155.82</v>
      </c>
      <c r="I395" s="49">
        <v>9712.74</v>
      </c>
      <c r="J395" s="49">
        <v>10874.74</v>
      </c>
      <c r="K395" s="49">
        <v>14128.83</v>
      </c>
      <c r="L395" s="49">
        <v>11974.12</v>
      </c>
      <c r="M395" s="49">
        <v>1769.61</v>
      </c>
      <c r="N395" s="49">
        <v>0</v>
      </c>
      <c r="O395" s="49">
        <v>0</v>
      </c>
      <c r="P395" s="120">
        <v>95481.653509452561</v>
      </c>
    </row>
    <row r="396" spans="1:16" s="2" customFormat="1">
      <c r="A396" s="42">
        <v>313400</v>
      </c>
      <c r="B396" s="43">
        <v>340</v>
      </c>
      <c r="C396" s="44" t="s">
        <v>239</v>
      </c>
      <c r="D396" s="45">
        <v>0</v>
      </c>
      <c r="E396" s="45">
        <v>0</v>
      </c>
      <c r="F396" s="45">
        <v>0</v>
      </c>
      <c r="G396" s="45">
        <v>0</v>
      </c>
      <c r="H396" s="45">
        <v>0</v>
      </c>
      <c r="I396" s="45">
        <v>0</v>
      </c>
      <c r="J396" s="45">
        <v>0</v>
      </c>
      <c r="K396" s="45">
        <v>0</v>
      </c>
      <c r="L396" s="45">
        <v>0</v>
      </c>
      <c r="M396" s="45">
        <v>0</v>
      </c>
      <c r="N396" s="45">
        <v>0</v>
      </c>
      <c r="O396" s="45">
        <v>0</v>
      </c>
      <c r="P396" s="119">
        <v>0</v>
      </c>
    </row>
    <row r="397" spans="1:16" s="2" customFormat="1">
      <c r="A397" s="46">
        <v>313410</v>
      </c>
      <c r="B397" s="47">
        <v>341</v>
      </c>
      <c r="C397" s="48" t="s">
        <v>240</v>
      </c>
      <c r="D397" s="49">
        <v>10331.69</v>
      </c>
      <c r="E397" s="49">
        <v>8362.2175721538497</v>
      </c>
      <c r="F397" s="49">
        <v>9646.57</v>
      </c>
      <c r="G397" s="49">
        <v>11172.41</v>
      </c>
      <c r="H397" s="49">
        <v>12271.4</v>
      </c>
      <c r="I397" s="49">
        <v>10684.01</v>
      </c>
      <c r="J397" s="49">
        <v>11962.21</v>
      </c>
      <c r="K397" s="49">
        <v>15541.71</v>
      </c>
      <c r="L397" s="49">
        <v>13171.53</v>
      </c>
      <c r="M397" s="49">
        <v>18875.419999999998</v>
      </c>
      <c r="N397" s="49">
        <v>15918.12</v>
      </c>
      <c r="O397" s="49">
        <v>18840.61</v>
      </c>
      <c r="P397" s="120">
        <v>156777.89757215383</v>
      </c>
    </row>
    <row r="398" spans="1:16" s="2" customFormat="1">
      <c r="A398" s="42">
        <v>313420</v>
      </c>
      <c r="B398" s="43">
        <v>342</v>
      </c>
      <c r="C398" s="44" t="s">
        <v>241</v>
      </c>
      <c r="D398" s="45">
        <v>0</v>
      </c>
      <c r="E398" s="45">
        <v>0</v>
      </c>
      <c r="F398" s="45">
        <v>0</v>
      </c>
      <c r="G398" s="45">
        <v>0</v>
      </c>
      <c r="H398" s="45">
        <v>0</v>
      </c>
      <c r="I398" s="45">
        <v>0</v>
      </c>
      <c r="J398" s="45">
        <v>0</v>
      </c>
      <c r="K398" s="45">
        <v>0</v>
      </c>
      <c r="L398" s="45">
        <v>0</v>
      </c>
      <c r="M398" s="45">
        <v>0</v>
      </c>
      <c r="N398" s="45">
        <v>0</v>
      </c>
      <c r="O398" s="45">
        <v>0</v>
      </c>
      <c r="P398" s="119">
        <v>0</v>
      </c>
    </row>
    <row r="399" spans="1:16" s="2" customFormat="1">
      <c r="A399" s="46">
        <v>313430</v>
      </c>
      <c r="B399" s="47">
        <v>343</v>
      </c>
      <c r="C399" s="48" t="s">
        <v>242</v>
      </c>
      <c r="D399" s="49">
        <v>11950.89</v>
      </c>
      <c r="E399" s="49">
        <v>7573.1702785994503</v>
      </c>
      <c r="F399" s="49">
        <v>8769.61</v>
      </c>
      <c r="G399" s="49">
        <v>10156.74</v>
      </c>
      <c r="H399" s="49">
        <v>11155.82</v>
      </c>
      <c r="I399" s="49">
        <v>9712.74</v>
      </c>
      <c r="J399" s="49">
        <v>10874.74</v>
      </c>
      <c r="K399" s="49">
        <v>14128.83</v>
      </c>
      <c r="L399" s="49">
        <v>11974.12</v>
      </c>
      <c r="M399" s="49">
        <v>17159.47</v>
      </c>
      <c r="N399" s="49">
        <v>14471.02</v>
      </c>
      <c r="O399" s="49">
        <v>17127.82</v>
      </c>
      <c r="P399" s="120">
        <v>145054.97027859945</v>
      </c>
    </row>
    <row r="400" spans="1:16" s="2" customFormat="1">
      <c r="A400" s="42">
        <v>313440</v>
      </c>
      <c r="B400" s="43">
        <v>344</v>
      </c>
      <c r="C400" s="44" t="s">
        <v>243</v>
      </c>
      <c r="D400" s="45">
        <v>11950.89</v>
      </c>
      <c r="E400" s="45">
        <v>7572.1288063962002</v>
      </c>
      <c r="F400" s="45">
        <v>8769.61</v>
      </c>
      <c r="G400" s="45">
        <v>10156.74</v>
      </c>
      <c r="H400" s="45">
        <v>11155.82</v>
      </c>
      <c r="I400" s="45">
        <v>9712.74</v>
      </c>
      <c r="J400" s="45">
        <v>10874.74</v>
      </c>
      <c r="K400" s="45">
        <v>14128.83</v>
      </c>
      <c r="L400" s="45">
        <v>11974.12</v>
      </c>
      <c r="M400" s="45">
        <v>17159.47</v>
      </c>
      <c r="N400" s="45">
        <v>14471.02</v>
      </c>
      <c r="O400" s="45">
        <v>17127.82</v>
      </c>
      <c r="P400" s="119">
        <v>145053.9288063962</v>
      </c>
    </row>
    <row r="401" spans="1:16" s="2" customFormat="1">
      <c r="A401" s="46">
        <v>313450</v>
      </c>
      <c r="B401" s="47">
        <v>345</v>
      </c>
      <c r="C401" s="48" t="s">
        <v>244</v>
      </c>
      <c r="D401" s="49">
        <v>19724.14</v>
      </c>
      <c r="E401" s="49">
        <v>15903.632600707901</v>
      </c>
      <c r="F401" s="49">
        <v>18416.189999999999</v>
      </c>
      <c r="G401" s="49">
        <v>21329.14</v>
      </c>
      <c r="H401" s="49">
        <v>23427.22</v>
      </c>
      <c r="I401" s="49">
        <v>20396.75</v>
      </c>
      <c r="J401" s="49">
        <v>22836.95</v>
      </c>
      <c r="K401" s="49">
        <v>29670.53</v>
      </c>
      <c r="L401" s="49">
        <v>25145.66</v>
      </c>
      <c r="M401" s="49">
        <v>3716.17</v>
      </c>
      <c r="N401" s="49">
        <v>0</v>
      </c>
      <c r="O401" s="49">
        <v>0</v>
      </c>
      <c r="P401" s="120">
        <v>200566.38260070793</v>
      </c>
    </row>
    <row r="402" spans="1:16" s="2" customFormat="1">
      <c r="A402" s="42">
        <v>313460</v>
      </c>
      <c r="B402" s="43">
        <v>346</v>
      </c>
      <c r="C402" s="44" t="s">
        <v>245</v>
      </c>
      <c r="D402" s="45">
        <v>23901.79</v>
      </c>
      <c r="E402" s="45">
        <v>15159.985775884599</v>
      </c>
      <c r="F402" s="45">
        <v>17539.23</v>
      </c>
      <c r="G402" s="45">
        <v>20313.47</v>
      </c>
      <c r="H402" s="45">
        <v>22311.64</v>
      </c>
      <c r="I402" s="45">
        <v>19425.48</v>
      </c>
      <c r="J402" s="45">
        <v>21749.47</v>
      </c>
      <c r="K402" s="45">
        <v>28257.65</v>
      </c>
      <c r="L402" s="45">
        <v>23948.240000000002</v>
      </c>
      <c r="M402" s="45">
        <v>34318.94</v>
      </c>
      <c r="N402" s="45">
        <v>28942.05</v>
      </c>
      <c r="O402" s="45">
        <v>34255.65</v>
      </c>
      <c r="P402" s="119">
        <v>290123.59577588458</v>
      </c>
    </row>
    <row r="403" spans="1:16" s="2" customFormat="1">
      <c r="A403" s="46">
        <v>313470</v>
      </c>
      <c r="B403" s="47">
        <v>347</v>
      </c>
      <c r="C403" s="48" t="s">
        <v>246</v>
      </c>
      <c r="D403" s="49">
        <v>0</v>
      </c>
      <c r="E403" s="49">
        <v>0</v>
      </c>
      <c r="F403" s="49">
        <v>0</v>
      </c>
      <c r="G403" s="49">
        <v>0</v>
      </c>
      <c r="H403" s="49">
        <v>0</v>
      </c>
      <c r="I403" s="49">
        <v>0</v>
      </c>
      <c r="J403" s="49">
        <v>0</v>
      </c>
      <c r="K403" s="49">
        <v>0</v>
      </c>
      <c r="L403" s="49">
        <v>0</v>
      </c>
      <c r="M403" s="49">
        <v>0</v>
      </c>
      <c r="N403" s="49">
        <v>0</v>
      </c>
      <c r="O403" s="49">
        <v>0</v>
      </c>
      <c r="P403" s="120">
        <v>0</v>
      </c>
    </row>
    <row r="404" spans="1:16" s="2" customFormat="1">
      <c r="A404" s="42">
        <v>313480</v>
      </c>
      <c r="B404" s="43">
        <v>348</v>
      </c>
      <c r="C404" s="44" t="s">
        <v>706</v>
      </c>
      <c r="D404" s="45">
        <v>10331.69</v>
      </c>
      <c r="E404" s="45">
        <v>8351.6635022560095</v>
      </c>
      <c r="F404" s="45">
        <v>9646.57</v>
      </c>
      <c r="G404" s="45">
        <v>11172.41</v>
      </c>
      <c r="H404" s="45">
        <v>12271.4</v>
      </c>
      <c r="I404" s="45">
        <v>10684.01</v>
      </c>
      <c r="J404" s="45">
        <v>11962.21</v>
      </c>
      <c r="K404" s="45">
        <v>15541.71</v>
      </c>
      <c r="L404" s="45">
        <v>13171.53</v>
      </c>
      <c r="M404" s="45">
        <v>18875.419999999998</v>
      </c>
      <c r="N404" s="45">
        <v>15918.12</v>
      </c>
      <c r="O404" s="45">
        <v>18840.61</v>
      </c>
      <c r="P404" s="119">
        <v>156767.34350225603</v>
      </c>
    </row>
    <row r="405" spans="1:16" s="2" customFormat="1">
      <c r="A405" s="46">
        <v>313490</v>
      </c>
      <c r="B405" s="47">
        <v>349</v>
      </c>
      <c r="C405" s="48" t="s">
        <v>247</v>
      </c>
      <c r="D405" s="49">
        <v>9392.4500000000007</v>
      </c>
      <c r="E405" s="49">
        <v>7570.9429871378297</v>
      </c>
      <c r="F405" s="49">
        <v>8769.61</v>
      </c>
      <c r="G405" s="49">
        <v>10156.74</v>
      </c>
      <c r="H405" s="49">
        <v>11155.82</v>
      </c>
      <c r="I405" s="49">
        <v>9712.74</v>
      </c>
      <c r="J405" s="49">
        <v>10874.74</v>
      </c>
      <c r="K405" s="49">
        <v>14128.83</v>
      </c>
      <c r="L405" s="49">
        <v>11974.12</v>
      </c>
      <c r="M405" s="49">
        <v>17159.47</v>
      </c>
      <c r="N405" s="49">
        <v>14471.02</v>
      </c>
      <c r="O405" s="49">
        <v>17127.82</v>
      </c>
      <c r="P405" s="120">
        <v>142494.30298713784</v>
      </c>
    </row>
    <row r="406" spans="1:16" s="2" customFormat="1">
      <c r="A406" s="42">
        <v>313500</v>
      </c>
      <c r="B406" s="43">
        <v>350</v>
      </c>
      <c r="C406" s="44" t="s">
        <v>707</v>
      </c>
      <c r="D406" s="45">
        <v>18784.900000000001</v>
      </c>
      <c r="E406" s="45">
        <v>15201.271154370101</v>
      </c>
      <c r="F406" s="45">
        <v>17539.23</v>
      </c>
      <c r="G406" s="45">
        <v>20313.47</v>
      </c>
      <c r="H406" s="45">
        <v>22311.64</v>
      </c>
      <c r="I406" s="45">
        <v>19425.48</v>
      </c>
      <c r="J406" s="45">
        <v>21749.47</v>
      </c>
      <c r="K406" s="45">
        <v>28257.65</v>
      </c>
      <c r="L406" s="45">
        <v>23948.240000000002</v>
      </c>
      <c r="M406" s="45">
        <v>34318.94</v>
      </c>
      <c r="N406" s="45">
        <v>28942.05</v>
      </c>
      <c r="O406" s="45">
        <v>34255.65</v>
      </c>
      <c r="P406" s="119">
        <v>285047.99115437007</v>
      </c>
    </row>
    <row r="407" spans="1:16" s="2" customFormat="1">
      <c r="A407" s="46">
        <v>313505</v>
      </c>
      <c r="B407" s="47">
        <v>738</v>
      </c>
      <c r="C407" s="48" t="s">
        <v>708</v>
      </c>
      <c r="D407" s="49">
        <v>0</v>
      </c>
      <c r="E407" s="49">
        <v>0</v>
      </c>
      <c r="F407" s="49">
        <v>0</v>
      </c>
      <c r="G407" s="49">
        <v>0</v>
      </c>
      <c r="H407" s="49">
        <v>0</v>
      </c>
      <c r="I407" s="49">
        <v>0</v>
      </c>
      <c r="J407" s="49">
        <v>0</v>
      </c>
      <c r="K407" s="49">
        <v>0</v>
      </c>
      <c r="L407" s="49">
        <v>0</v>
      </c>
      <c r="M407" s="49">
        <v>0</v>
      </c>
      <c r="N407" s="49">
        <v>0</v>
      </c>
      <c r="O407" s="49">
        <v>0</v>
      </c>
      <c r="P407" s="120">
        <v>0</v>
      </c>
    </row>
    <row r="408" spans="1:16" s="2" customFormat="1">
      <c r="A408" s="42">
        <v>313507</v>
      </c>
      <c r="B408" s="43">
        <v>739</v>
      </c>
      <c r="C408" s="44" t="s">
        <v>248</v>
      </c>
      <c r="D408" s="45">
        <v>0</v>
      </c>
      <c r="E408" s="45">
        <v>0</v>
      </c>
      <c r="F408" s="45">
        <v>0</v>
      </c>
      <c r="G408" s="45">
        <v>0</v>
      </c>
      <c r="H408" s="45">
        <v>0</v>
      </c>
      <c r="I408" s="45">
        <v>0</v>
      </c>
      <c r="J408" s="45">
        <v>0</v>
      </c>
      <c r="K408" s="45">
        <v>0</v>
      </c>
      <c r="L408" s="45">
        <v>0</v>
      </c>
      <c r="M408" s="45">
        <v>0</v>
      </c>
      <c r="N408" s="45">
        <v>0</v>
      </c>
      <c r="O408" s="45">
        <v>0</v>
      </c>
      <c r="P408" s="119">
        <v>0</v>
      </c>
    </row>
    <row r="409" spans="1:16" s="2" customFormat="1">
      <c r="A409" s="46">
        <v>313510</v>
      </c>
      <c r="B409" s="47">
        <v>351</v>
      </c>
      <c r="C409" s="48" t="s">
        <v>709</v>
      </c>
      <c r="D409" s="49">
        <v>0</v>
      </c>
      <c r="E409" s="49">
        <v>0</v>
      </c>
      <c r="F409" s="49">
        <v>0</v>
      </c>
      <c r="G409" s="49">
        <v>0</v>
      </c>
      <c r="H409" s="49">
        <v>0</v>
      </c>
      <c r="I409" s="49">
        <v>0</v>
      </c>
      <c r="J409" s="49">
        <v>0</v>
      </c>
      <c r="K409" s="49">
        <v>0</v>
      </c>
      <c r="L409" s="49">
        <v>0</v>
      </c>
      <c r="M409" s="49">
        <v>0</v>
      </c>
      <c r="N409" s="49">
        <v>0</v>
      </c>
      <c r="O409" s="49">
        <v>0</v>
      </c>
      <c r="P409" s="120">
        <v>0</v>
      </c>
    </row>
    <row r="410" spans="1:16" s="2" customFormat="1">
      <c r="A410" s="42">
        <v>313520</v>
      </c>
      <c r="B410" s="43">
        <v>352</v>
      </c>
      <c r="C410" s="44" t="s">
        <v>710</v>
      </c>
      <c r="D410" s="45">
        <v>0</v>
      </c>
      <c r="E410" s="45">
        <v>0</v>
      </c>
      <c r="F410" s="45">
        <v>0</v>
      </c>
      <c r="G410" s="45">
        <v>0</v>
      </c>
      <c r="H410" s="45">
        <v>0</v>
      </c>
      <c r="I410" s="45">
        <v>0</v>
      </c>
      <c r="J410" s="45">
        <v>0</v>
      </c>
      <c r="K410" s="45">
        <v>0</v>
      </c>
      <c r="L410" s="45">
        <v>0</v>
      </c>
      <c r="M410" s="45">
        <v>0</v>
      </c>
      <c r="N410" s="45">
        <v>0</v>
      </c>
      <c r="O410" s="45">
        <v>0</v>
      </c>
      <c r="P410" s="119">
        <v>0</v>
      </c>
    </row>
    <row r="411" spans="1:16" s="2" customFormat="1">
      <c r="A411" s="46">
        <v>313530</v>
      </c>
      <c r="B411" s="47">
        <v>353</v>
      </c>
      <c r="C411" s="48" t="s">
        <v>711</v>
      </c>
      <c r="D411" s="49">
        <v>9392.4500000000007</v>
      </c>
      <c r="E411" s="49">
        <v>7602.5535856304696</v>
      </c>
      <c r="F411" s="49">
        <v>8769.61</v>
      </c>
      <c r="G411" s="49">
        <v>1776.3</v>
      </c>
      <c r="H411" s="49">
        <v>0</v>
      </c>
      <c r="I411" s="49">
        <v>0</v>
      </c>
      <c r="J411" s="49">
        <v>0</v>
      </c>
      <c r="K411" s="49">
        <v>0</v>
      </c>
      <c r="L411" s="49">
        <v>0</v>
      </c>
      <c r="M411" s="49">
        <v>0</v>
      </c>
      <c r="N411" s="49">
        <v>0</v>
      </c>
      <c r="O411" s="49">
        <v>0</v>
      </c>
      <c r="P411" s="120">
        <v>27540.913585630471</v>
      </c>
    </row>
    <row r="412" spans="1:16" s="2" customFormat="1">
      <c r="A412" s="42">
        <v>313535</v>
      </c>
      <c r="B412" s="43">
        <v>865</v>
      </c>
      <c r="C412" s="44" t="s">
        <v>249</v>
      </c>
      <c r="D412" s="45">
        <v>11950.89</v>
      </c>
      <c r="E412" s="45">
        <v>7638.9182602861601</v>
      </c>
      <c r="F412" s="45">
        <v>8769.61</v>
      </c>
      <c r="G412" s="45">
        <v>10156.74</v>
      </c>
      <c r="H412" s="45">
        <v>11155.82</v>
      </c>
      <c r="I412" s="45">
        <v>9712.74</v>
      </c>
      <c r="J412" s="45">
        <v>10874.74</v>
      </c>
      <c r="K412" s="45">
        <v>14128.83</v>
      </c>
      <c r="L412" s="45">
        <v>11974.12</v>
      </c>
      <c r="M412" s="45">
        <v>17159.47</v>
      </c>
      <c r="N412" s="45">
        <v>14471.02</v>
      </c>
      <c r="O412" s="45">
        <v>17127.82</v>
      </c>
      <c r="P412" s="119">
        <v>145120.71826028617</v>
      </c>
    </row>
    <row r="413" spans="1:16" s="2" customFormat="1">
      <c r="A413" s="46">
        <v>313540</v>
      </c>
      <c r="B413" s="47">
        <v>354</v>
      </c>
      <c r="C413" s="48" t="s">
        <v>250</v>
      </c>
      <c r="D413" s="49">
        <v>11950.89</v>
      </c>
      <c r="E413" s="49">
        <v>7573.1512783785702</v>
      </c>
      <c r="F413" s="49">
        <v>8769.61</v>
      </c>
      <c r="G413" s="49">
        <v>10156.74</v>
      </c>
      <c r="H413" s="49">
        <v>11155.82</v>
      </c>
      <c r="I413" s="49">
        <v>9712.74</v>
      </c>
      <c r="J413" s="49">
        <v>10874.74</v>
      </c>
      <c r="K413" s="49">
        <v>14128.83</v>
      </c>
      <c r="L413" s="49">
        <v>11974.12</v>
      </c>
      <c r="M413" s="49">
        <v>1769.61</v>
      </c>
      <c r="N413" s="49">
        <v>0</v>
      </c>
      <c r="O413" s="49">
        <v>0</v>
      </c>
      <c r="P413" s="120">
        <v>98066.251278378564</v>
      </c>
    </row>
    <row r="414" spans="1:16" s="2" customFormat="1">
      <c r="A414" s="42">
        <v>313545</v>
      </c>
      <c r="B414" s="43">
        <v>801</v>
      </c>
      <c r="C414" s="44" t="s">
        <v>478</v>
      </c>
      <c r="D414" s="45">
        <v>0</v>
      </c>
      <c r="E414" s="45">
        <v>0</v>
      </c>
      <c r="F414" s="45">
        <v>0</v>
      </c>
      <c r="G414" s="45">
        <v>0</v>
      </c>
      <c r="H414" s="45">
        <v>0</v>
      </c>
      <c r="I414" s="45">
        <v>0</v>
      </c>
      <c r="J414" s="45">
        <v>0</v>
      </c>
      <c r="K414" s="45">
        <v>0</v>
      </c>
      <c r="L414" s="45">
        <v>0</v>
      </c>
      <c r="M414" s="45">
        <v>0</v>
      </c>
      <c r="N414" s="45">
        <v>0</v>
      </c>
      <c r="O414" s="45">
        <v>0</v>
      </c>
      <c r="P414" s="119">
        <v>0</v>
      </c>
    </row>
    <row r="415" spans="1:16" s="2" customFormat="1">
      <c r="A415" s="46">
        <v>313550</v>
      </c>
      <c r="B415" s="47">
        <v>355</v>
      </c>
      <c r="C415" s="48" t="s">
        <v>251</v>
      </c>
      <c r="D415" s="49">
        <v>0</v>
      </c>
      <c r="E415" s="49">
        <v>0</v>
      </c>
      <c r="F415" s="49">
        <v>0</v>
      </c>
      <c r="G415" s="49">
        <v>0</v>
      </c>
      <c r="H415" s="49">
        <v>0</v>
      </c>
      <c r="I415" s="49">
        <v>0</v>
      </c>
      <c r="J415" s="49">
        <v>0</v>
      </c>
      <c r="K415" s="49">
        <v>0</v>
      </c>
      <c r="L415" s="49">
        <v>0</v>
      </c>
      <c r="M415" s="49">
        <v>0</v>
      </c>
      <c r="N415" s="49">
        <v>0</v>
      </c>
      <c r="O415" s="49">
        <v>0</v>
      </c>
      <c r="P415" s="120">
        <v>0</v>
      </c>
    </row>
    <row r="416" spans="1:16" s="2" customFormat="1">
      <c r="A416" s="42">
        <v>313560</v>
      </c>
      <c r="B416" s="43">
        <v>356</v>
      </c>
      <c r="C416" s="44" t="s">
        <v>712</v>
      </c>
      <c r="D416" s="45">
        <v>0</v>
      </c>
      <c r="E416" s="45">
        <v>0</v>
      </c>
      <c r="F416" s="45">
        <v>0</v>
      </c>
      <c r="G416" s="45">
        <v>0</v>
      </c>
      <c r="H416" s="45">
        <v>0</v>
      </c>
      <c r="I416" s="45">
        <v>0</v>
      </c>
      <c r="J416" s="45">
        <v>0</v>
      </c>
      <c r="K416" s="45">
        <v>0</v>
      </c>
      <c r="L416" s="45">
        <v>0</v>
      </c>
      <c r="M416" s="45">
        <v>0</v>
      </c>
      <c r="N416" s="45">
        <v>0</v>
      </c>
      <c r="O416" s="45">
        <v>0</v>
      </c>
      <c r="P416" s="119">
        <v>0</v>
      </c>
    </row>
    <row r="417" spans="1:16" s="2" customFormat="1">
      <c r="A417" s="46">
        <v>313570</v>
      </c>
      <c r="B417" s="47">
        <v>357</v>
      </c>
      <c r="C417" s="48" t="s">
        <v>713</v>
      </c>
      <c r="D417" s="49">
        <v>11950.89</v>
      </c>
      <c r="E417" s="49">
        <v>7596.4605781338096</v>
      </c>
      <c r="F417" s="49">
        <v>8769.61</v>
      </c>
      <c r="G417" s="49">
        <v>10156.74</v>
      </c>
      <c r="H417" s="49">
        <v>11155.82</v>
      </c>
      <c r="I417" s="49">
        <v>9712.74</v>
      </c>
      <c r="J417" s="49">
        <v>10874.74</v>
      </c>
      <c r="K417" s="49">
        <v>14128.83</v>
      </c>
      <c r="L417" s="49">
        <v>11974.12</v>
      </c>
      <c r="M417" s="49">
        <v>17159.47</v>
      </c>
      <c r="N417" s="49">
        <v>14471.02</v>
      </c>
      <c r="O417" s="49">
        <v>17127.82</v>
      </c>
      <c r="P417" s="120">
        <v>145078.26057813381</v>
      </c>
    </row>
    <row r="418" spans="1:16" s="2" customFormat="1">
      <c r="A418" s="42">
        <v>313580</v>
      </c>
      <c r="B418" s="43">
        <v>358</v>
      </c>
      <c r="C418" s="44" t="s">
        <v>252</v>
      </c>
      <c r="D418" s="45">
        <v>23901.79</v>
      </c>
      <c r="E418" s="45">
        <v>15114.0848546412</v>
      </c>
      <c r="F418" s="45">
        <v>17539.23</v>
      </c>
      <c r="G418" s="45">
        <v>20313.47</v>
      </c>
      <c r="H418" s="45">
        <v>22311.64</v>
      </c>
      <c r="I418" s="45">
        <v>19425.48</v>
      </c>
      <c r="J418" s="45">
        <v>21749.47</v>
      </c>
      <c r="K418" s="45">
        <v>28257.65</v>
      </c>
      <c r="L418" s="45">
        <v>23948.240000000002</v>
      </c>
      <c r="M418" s="45">
        <v>34318.94</v>
      </c>
      <c r="N418" s="45">
        <v>28942.05</v>
      </c>
      <c r="O418" s="45">
        <v>34255.65</v>
      </c>
      <c r="P418" s="119">
        <v>290077.69485464116</v>
      </c>
    </row>
    <row r="419" spans="1:16" s="2" customFormat="1">
      <c r="A419" s="46">
        <v>313590</v>
      </c>
      <c r="B419" s="47">
        <v>359</v>
      </c>
      <c r="C419" s="48" t="s">
        <v>714</v>
      </c>
      <c r="D419" s="49">
        <v>11950.89</v>
      </c>
      <c r="E419" s="49">
        <v>7598.6158430555397</v>
      </c>
      <c r="F419" s="49">
        <v>8769.61</v>
      </c>
      <c r="G419" s="49">
        <v>10156.74</v>
      </c>
      <c r="H419" s="49">
        <v>11155.82</v>
      </c>
      <c r="I419" s="49">
        <v>9712.74</v>
      </c>
      <c r="J419" s="49">
        <v>10874.74</v>
      </c>
      <c r="K419" s="49">
        <v>14128.83</v>
      </c>
      <c r="L419" s="49">
        <v>11974.12</v>
      </c>
      <c r="M419" s="49">
        <v>17159.47</v>
      </c>
      <c r="N419" s="49">
        <v>14471.02</v>
      </c>
      <c r="O419" s="49">
        <v>17127.82</v>
      </c>
      <c r="P419" s="120">
        <v>145080.41584305555</v>
      </c>
    </row>
    <row r="420" spans="1:16" s="2" customFormat="1">
      <c r="A420" s="42">
        <v>313600</v>
      </c>
      <c r="B420" s="43">
        <v>360</v>
      </c>
      <c r="C420" s="44" t="s">
        <v>715</v>
      </c>
      <c r="D420" s="45">
        <v>0</v>
      </c>
      <c r="E420" s="45">
        <v>0</v>
      </c>
      <c r="F420" s="45">
        <v>0</v>
      </c>
      <c r="G420" s="45">
        <v>0</v>
      </c>
      <c r="H420" s="45">
        <v>0</v>
      </c>
      <c r="I420" s="45">
        <v>0</v>
      </c>
      <c r="J420" s="45">
        <v>0</v>
      </c>
      <c r="K420" s="45">
        <v>0</v>
      </c>
      <c r="L420" s="45">
        <v>0</v>
      </c>
      <c r="M420" s="45">
        <v>0</v>
      </c>
      <c r="N420" s="45">
        <v>0</v>
      </c>
      <c r="O420" s="45">
        <v>0</v>
      </c>
      <c r="P420" s="119">
        <v>0</v>
      </c>
    </row>
    <row r="421" spans="1:16" s="2" customFormat="1">
      <c r="A421" s="46">
        <v>313610</v>
      </c>
      <c r="B421" s="47">
        <v>361</v>
      </c>
      <c r="C421" s="48" t="s">
        <v>716</v>
      </c>
      <c r="D421" s="49">
        <v>0</v>
      </c>
      <c r="E421" s="49">
        <v>0</v>
      </c>
      <c r="F421" s="49">
        <v>0</v>
      </c>
      <c r="G421" s="49">
        <v>0</v>
      </c>
      <c r="H421" s="49">
        <v>0</v>
      </c>
      <c r="I421" s="49">
        <v>0</v>
      </c>
      <c r="J421" s="49">
        <v>0</v>
      </c>
      <c r="K421" s="49">
        <v>0</v>
      </c>
      <c r="L421" s="49">
        <v>0</v>
      </c>
      <c r="M421" s="49">
        <v>0</v>
      </c>
      <c r="N421" s="49">
        <v>0</v>
      </c>
      <c r="O421" s="49">
        <v>0</v>
      </c>
      <c r="P421" s="120">
        <v>0</v>
      </c>
    </row>
    <row r="422" spans="1:16" s="2" customFormat="1">
      <c r="A422" s="42">
        <v>313620</v>
      </c>
      <c r="B422" s="43">
        <v>362</v>
      </c>
      <c r="C422" s="44" t="s">
        <v>717</v>
      </c>
      <c r="D422" s="45">
        <v>0</v>
      </c>
      <c r="E422" s="45">
        <v>0</v>
      </c>
      <c r="F422" s="45">
        <v>0</v>
      </c>
      <c r="G422" s="45">
        <v>0</v>
      </c>
      <c r="H422" s="45">
        <v>0</v>
      </c>
      <c r="I422" s="45">
        <v>0</v>
      </c>
      <c r="J422" s="45">
        <v>0</v>
      </c>
      <c r="K422" s="45">
        <v>0</v>
      </c>
      <c r="L422" s="45">
        <v>0</v>
      </c>
      <c r="M422" s="45">
        <v>0</v>
      </c>
      <c r="N422" s="45">
        <v>0</v>
      </c>
      <c r="O422" s="45">
        <v>0</v>
      </c>
      <c r="P422" s="119">
        <v>0</v>
      </c>
    </row>
    <row r="423" spans="1:16" s="2" customFormat="1">
      <c r="A423" s="46">
        <v>313630</v>
      </c>
      <c r="B423" s="47">
        <v>363</v>
      </c>
      <c r="C423" s="48" t="s">
        <v>718</v>
      </c>
      <c r="D423" s="49">
        <v>11950.89</v>
      </c>
      <c r="E423" s="49">
        <v>7569.8934381784902</v>
      </c>
      <c r="F423" s="49">
        <v>8769.61</v>
      </c>
      <c r="G423" s="49">
        <v>10156.74</v>
      </c>
      <c r="H423" s="49">
        <v>11155.82</v>
      </c>
      <c r="I423" s="49">
        <v>9712.74</v>
      </c>
      <c r="J423" s="49">
        <v>10874.74</v>
      </c>
      <c r="K423" s="49">
        <v>14128.83</v>
      </c>
      <c r="L423" s="49">
        <v>11974.12</v>
      </c>
      <c r="M423" s="49">
        <v>1769.61</v>
      </c>
      <c r="N423" s="49">
        <v>0</v>
      </c>
      <c r="O423" s="49">
        <v>0</v>
      </c>
      <c r="P423" s="120">
        <v>98062.993438178484</v>
      </c>
    </row>
    <row r="424" spans="1:16" s="2" customFormat="1">
      <c r="A424" s="42">
        <v>313640</v>
      </c>
      <c r="B424" s="43">
        <v>364</v>
      </c>
      <c r="C424" s="44" t="s">
        <v>719</v>
      </c>
      <c r="D424" s="45">
        <v>9392.4500000000007</v>
      </c>
      <c r="E424" s="45">
        <v>7598.2105353297402</v>
      </c>
      <c r="F424" s="45">
        <v>8769.61</v>
      </c>
      <c r="G424" s="45">
        <v>10156.74</v>
      </c>
      <c r="H424" s="45">
        <v>11155.82</v>
      </c>
      <c r="I424" s="45">
        <v>9712.74</v>
      </c>
      <c r="J424" s="45">
        <v>10874.74</v>
      </c>
      <c r="K424" s="45">
        <v>14128.83</v>
      </c>
      <c r="L424" s="45">
        <v>11974.12</v>
      </c>
      <c r="M424" s="45">
        <v>1769.61</v>
      </c>
      <c r="N424" s="45">
        <v>0</v>
      </c>
      <c r="O424" s="45">
        <v>0</v>
      </c>
      <c r="P424" s="119">
        <v>95532.870535329741</v>
      </c>
    </row>
    <row r="425" spans="1:16" s="2" customFormat="1">
      <c r="A425" s="46">
        <v>313650</v>
      </c>
      <c r="B425" s="47">
        <v>365</v>
      </c>
      <c r="C425" s="48" t="s">
        <v>720</v>
      </c>
      <c r="D425" s="49">
        <v>0</v>
      </c>
      <c r="E425" s="49">
        <v>0</v>
      </c>
      <c r="F425" s="49">
        <v>0</v>
      </c>
      <c r="G425" s="49">
        <v>0</v>
      </c>
      <c r="H425" s="49">
        <v>0</v>
      </c>
      <c r="I425" s="49">
        <v>0</v>
      </c>
      <c r="J425" s="49">
        <v>0</v>
      </c>
      <c r="K425" s="49">
        <v>0</v>
      </c>
      <c r="L425" s="49">
        <v>0</v>
      </c>
      <c r="M425" s="49">
        <v>0</v>
      </c>
      <c r="N425" s="49">
        <v>0</v>
      </c>
      <c r="O425" s="49">
        <v>0</v>
      </c>
      <c r="P425" s="120">
        <v>0</v>
      </c>
    </row>
    <row r="426" spans="1:16" s="2" customFormat="1">
      <c r="A426" s="42">
        <v>313652</v>
      </c>
      <c r="B426" s="43">
        <v>802</v>
      </c>
      <c r="C426" s="44" t="s">
        <v>721</v>
      </c>
      <c r="D426" s="45">
        <v>11950.89</v>
      </c>
      <c r="E426" s="45">
        <v>7595.9073984001998</v>
      </c>
      <c r="F426" s="45">
        <v>8769.61</v>
      </c>
      <c r="G426" s="45">
        <v>10156.74</v>
      </c>
      <c r="H426" s="45">
        <v>11155.82</v>
      </c>
      <c r="I426" s="45">
        <v>9712.74</v>
      </c>
      <c r="J426" s="45">
        <v>10874.74</v>
      </c>
      <c r="K426" s="45">
        <v>14128.83</v>
      </c>
      <c r="L426" s="45">
        <v>11974.12</v>
      </c>
      <c r="M426" s="45">
        <v>17159.47</v>
      </c>
      <c r="N426" s="45">
        <v>14471.02</v>
      </c>
      <c r="O426" s="45">
        <v>17127.82</v>
      </c>
      <c r="P426" s="119">
        <v>145077.70739840021</v>
      </c>
    </row>
    <row r="427" spans="1:16" s="2" customFormat="1">
      <c r="A427" s="46">
        <v>313655</v>
      </c>
      <c r="B427" s="47">
        <v>803</v>
      </c>
      <c r="C427" s="48" t="s">
        <v>722</v>
      </c>
      <c r="D427" s="49">
        <v>0</v>
      </c>
      <c r="E427" s="49">
        <v>0</v>
      </c>
      <c r="F427" s="49">
        <v>0</v>
      </c>
      <c r="G427" s="49">
        <v>0</v>
      </c>
      <c r="H427" s="49">
        <v>0</v>
      </c>
      <c r="I427" s="49">
        <v>0</v>
      </c>
      <c r="J427" s="49">
        <v>0</v>
      </c>
      <c r="K427" s="49">
        <v>0</v>
      </c>
      <c r="L427" s="49">
        <v>0</v>
      </c>
      <c r="M427" s="49">
        <v>0</v>
      </c>
      <c r="N427" s="49">
        <v>0</v>
      </c>
      <c r="O427" s="49">
        <v>0</v>
      </c>
      <c r="P427" s="120">
        <v>0</v>
      </c>
    </row>
    <row r="428" spans="1:16" s="2" customFormat="1">
      <c r="A428" s="42">
        <v>313657</v>
      </c>
      <c r="B428" s="43">
        <v>804</v>
      </c>
      <c r="C428" s="44" t="s">
        <v>723</v>
      </c>
      <c r="D428" s="45">
        <v>11950.89</v>
      </c>
      <c r="E428" s="45">
        <v>7594.1637203411401</v>
      </c>
      <c r="F428" s="45">
        <v>8769.61</v>
      </c>
      <c r="G428" s="45">
        <v>10156.74</v>
      </c>
      <c r="H428" s="45">
        <v>11155.82</v>
      </c>
      <c r="I428" s="45">
        <v>9712.74</v>
      </c>
      <c r="J428" s="45">
        <v>10874.74</v>
      </c>
      <c r="K428" s="45">
        <v>14128.83</v>
      </c>
      <c r="L428" s="45">
        <v>11974.12</v>
      </c>
      <c r="M428" s="45">
        <v>1769.61</v>
      </c>
      <c r="N428" s="45">
        <v>0</v>
      </c>
      <c r="O428" s="45">
        <v>0</v>
      </c>
      <c r="P428" s="119">
        <v>98087.263720341143</v>
      </c>
    </row>
    <row r="429" spans="1:16" s="2" customFormat="1">
      <c r="A429" s="46">
        <v>313660</v>
      </c>
      <c r="B429" s="47">
        <v>366</v>
      </c>
      <c r="C429" s="48" t="s">
        <v>724</v>
      </c>
      <c r="D429" s="49">
        <v>11950.89</v>
      </c>
      <c r="E429" s="49">
        <v>7602.5792578533901</v>
      </c>
      <c r="F429" s="49">
        <v>8769.61</v>
      </c>
      <c r="G429" s="49">
        <v>10156.74</v>
      </c>
      <c r="H429" s="49">
        <v>11155.82</v>
      </c>
      <c r="I429" s="49">
        <v>9712.74</v>
      </c>
      <c r="J429" s="49">
        <v>10874.74</v>
      </c>
      <c r="K429" s="49">
        <v>14128.83</v>
      </c>
      <c r="L429" s="49">
        <v>11974.12</v>
      </c>
      <c r="M429" s="49">
        <v>17159.47</v>
      </c>
      <c r="N429" s="49">
        <v>14471.02</v>
      </c>
      <c r="O429" s="49">
        <v>17127.82</v>
      </c>
      <c r="P429" s="120">
        <v>145084.3792578534</v>
      </c>
    </row>
    <row r="430" spans="1:16" s="2" customFormat="1">
      <c r="A430" s="42">
        <v>313665</v>
      </c>
      <c r="B430" s="43">
        <v>740</v>
      </c>
      <c r="C430" s="44" t="s">
        <v>253</v>
      </c>
      <c r="D430" s="45">
        <v>0</v>
      </c>
      <c r="E430" s="45">
        <v>0</v>
      </c>
      <c r="F430" s="45">
        <v>0</v>
      </c>
      <c r="G430" s="45">
        <v>0</v>
      </c>
      <c r="H430" s="45">
        <v>0</v>
      </c>
      <c r="I430" s="45">
        <v>0</v>
      </c>
      <c r="J430" s="45">
        <v>0</v>
      </c>
      <c r="K430" s="45">
        <v>0</v>
      </c>
      <c r="L430" s="45">
        <v>0</v>
      </c>
      <c r="M430" s="45">
        <v>0</v>
      </c>
      <c r="N430" s="45">
        <v>0</v>
      </c>
      <c r="O430" s="45">
        <v>0</v>
      </c>
      <c r="P430" s="119">
        <v>0</v>
      </c>
    </row>
    <row r="431" spans="1:16" s="2" customFormat="1">
      <c r="A431" s="46">
        <v>313670</v>
      </c>
      <c r="B431" s="47">
        <v>367</v>
      </c>
      <c r="C431" s="48" t="s">
        <v>479</v>
      </c>
      <c r="D431" s="49">
        <v>0</v>
      </c>
      <c r="E431" s="49">
        <v>0</v>
      </c>
      <c r="F431" s="49">
        <v>0</v>
      </c>
      <c r="G431" s="49">
        <v>0</v>
      </c>
      <c r="H431" s="49">
        <v>0</v>
      </c>
      <c r="I431" s="49">
        <v>0</v>
      </c>
      <c r="J431" s="49">
        <v>0</v>
      </c>
      <c r="K431" s="49">
        <v>0</v>
      </c>
      <c r="L431" s="49">
        <v>0</v>
      </c>
      <c r="M431" s="49">
        <v>0</v>
      </c>
      <c r="N431" s="49">
        <v>0</v>
      </c>
      <c r="O431" s="49">
        <v>0</v>
      </c>
      <c r="P431" s="120">
        <v>0</v>
      </c>
    </row>
    <row r="432" spans="1:16" s="2" customFormat="1">
      <c r="A432" s="42">
        <v>313680</v>
      </c>
      <c r="B432" s="43">
        <v>368</v>
      </c>
      <c r="C432" s="44" t="s">
        <v>254</v>
      </c>
      <c r="D432" s="45">
        <v>9392.4500000000007</v>
      </c>
      <c r="E432" s="45">
        <v>7552.1428721605898</v>
      </c>
      <c r="F432" s="45">
        <v>8769.61</v>
      </c>
      <c r="G432" s="45">
        <v>10156.74</v>
      </c>
      <c r="H432" s="45">
        <v>11155.82</v>
      </c>
      <c r="I432" s="45">
        <v>9712.74</v>
      </c>
      <c r="J432" s="45">
        <v>10874.74</v>
      </c>
      <c r="K432" s="45">
        <v>14128.83</v>
      </c>
      <c r="L432" s="45">
        <v>11974.12</v>
      </c>
      <c r="M432" s="45">
        <v>1769.61</v>
      </c>
      <c r="N432" s="45">
        <v>0</v>
      </c>
      <c r="O432" s="45">
        <v>0</v>
      </c>
      <c r="P432" s="119">
        <v>95486.802872160581</v>
      </c>
    </row>
    <row r="433" spans="1:16" s="2" customFormat="1">
      <c r="A433" s="46">
        <v>313690</v>
      </c>
      <c r="B433" s="47">
        <v>369</v>
      </c>
      <c r="C433" s="48" t="s">
        <v>255</v>
      </c>
      <c r="D433" s="49">
        <v>9392.4500000000007</v>
      </c>
      <c r="E433" s="49">
        <v>7588.4541497074197</v>
      </c>
      <c r="F433" s="49">
        <v>8769.61</v>
      </c>
      <c r="G433" s="49">
        <v>10156.74</v>
      </c>
      <c r="H433" s="49">
        <v>11155.82</v>
      </c>
      <c r="I433" s="49">
        <v>9712.74</v>
      </c>
      <c r="J433" s="49">
        <v>10874.74</v>
      </c>
      <c r="K433" s="49">
        <v>14128.83</v>
      </c>
      <c r="L433" s="49">
        <v>11974.12</v>
      </c>
      <c r="M433" s="49">
        <v>17159.47</v>
      </c>
      <c r="N433" s="49">
        <v>14471.02</v>
      </c>
      <c r="O433" s="49">
        <v>17127.82</v>
      </c>
      <c r="P433" s="120">
        <v>142511.81414970741</v>
      </c>
    </row>
    <row r="434" spans="1:16" s="2" customFormat="1">
      <c r="A434" s="42">
        <v>313695</v>
      </c>
      <c r="B434" s="43">
        <v>805</v>
      </c>
      <c r="C434" s="44" t="s">
        <v>725</v>
      </c>
      <c r="D434" s="45">
        <v>0</v>
      </c>
      <c r="E434" s="45">
        <v>0</v>
      </c>
      <c r="F434" s="45">
        <v>0</v>
      </c>
      <c r="G434" s="45">
        <v>0</v>
      </c>
      <c r="H434" s="45">
        <v>0</v>
      </c>
      <c r="I434" s="45">
        <v>0</v>
      </c>
      <c r="J434" s="45">
        <v>0</v>
      </c>
      <c r="K434" s="45">
        <v>0</v>
      </c>
      <c r="L434" s="45">
        <v>0</v>
      </c>
      <c r="M434" s="45">
        <v>0</v>
      </c>
      <c r="N434" s="45">
        <v>0</v>
      </c>
      <c r="O434" s="45">
        <v>0</v>
      </c>
      <c r="P434" s="119">
        <v>0</v>
      </c>
    </row>
    <row r="435" spans="1:16" s="2" customFormat="1">
      <c r="A435" s="46">
        <v>313700</v>
      </c>
      <c r="B435" s="47">
        <v>370</v>
      </c>
      <c r="C435" s="48" t="s">
        <v>256</v>
      </c>
      <c r="D435" s="49">
        <v>0</v>
      </c>
      <c r="E435" s="49">
        <v>0</v>
      </c>
      <c r="F435" s="49">
        <v>0</v>
      </c>
      <c r="G435" s="49">
        <v>0</v>
      </c>
      <c r="H435" s="49">
        <v>0</v>
      </c>
      <c r="I435" s="49">
        <v>0</v>
      </c>
      <c r="J435" s="49">
        <v>0</v>
      </c>
      <c r="K435" s="49">
        <v>0</v>
      </c>
      <c r="L435" s="49">
        <v>0</v>
      </c>
      <c r="M435" s="49">
        <v>0</v>
      </c>
      <c r="N435" s="49">
        <v>0</v>
      </c>
      <c r="O435" s="49">
        <v>0</v>
      </c>
      <c r="P435" s="120">
        <v>0</v>
      </c>
    </row>
    <row r="436" spans="1:16" s="2" customFormat="1">
      <c r="A436" s="42">
        <v>313710</v>
      </c>
      <c r="B436" s="43">
        <v>371</v>
      </c>
      <c r="C436" s="44" t="s">
        <v>257</v>
      </c>
      <c r="D436" s="45">
        <v>18784.900000000001</v>
      </c>
      <c r="E436" s="45">
        <v>15121.2025218285</v>
      </c>
      <c r="F436" s="45">
        <v>17539.23</v>
      </c>
      <c r="G436" s="45">
        <v>20313.47</v>
      </c>
      <c r="H436" s="45">
        <v>22311.64</v>
      </c>
      <c r="I436" s="45">
        <v>19425.48</v>
      </c>
      <c r="J436" s="45">
        <v>2456.8200000000002</v>
      </c>
      <c r="K436" s="45">
        <v>0</v>
      </c>
      <c r="L436" s="45">
        <v>0</v>
      </c>
      <c r="M436" s="45">
        <v>0</v>
      </c>
      <c r="N436" s="45">
        <v>0</v>
      </c>
      <c r="O436" s="45">
        <v>0</v>
      </c>
      <c r="P436" s="119">
        <v>115952.74252182851</v>
      </c>
    </row>
    <row r="437" spans="1:16" s="2" customFormat="1">
      <c r="A437" s="46">
        <v>313720</v>
      </c>
      <c r="B437" s="47">
        <v>372</v>
      </c>
      <c r="C437" s="48" t="s">
        <v>454</v>
      </c>
      <c r="D437" s="49">
        <v>0</v>
      </c>
      <c r="E437" s="49">
        <v>0</v>
      </c>
      <c r="F437" s="49">
        <v>0</v>
      </c>
      <c r="G437" s="49">
        <v>0</v>
      </c>
      <c r="H437" s="49">
        <v>0</v>
      </c>
      <c r="I437" s="49">
        <v>0</v>
      </c>
      <c r="J437" s="49">
        <v>0</v>
      </c>
      <c r="K437" s="49">
        <v>0</v>
      </c>
      <c r="L437" s="49">
        <v>0</v>
      </c>
      <c r="M437" s="49">
        <v>0</v>
      </c>
      <c r="N437" s="49">
        <v>0</v>
      </c>
      <c r="O437" s="49">
        <v>0</v>
      </c>
      <c r="P437" s="120">
        <v>0</v>
      </c>
    </row>
    <row r="438" spans="1:16" s="2" customFormat="1">
      <c r="A438" s="42">
        <v>313730</v>
      </c>
      <c r="B438" s="43">
        <v>373</v>
      </c>
      <c r="C438" s="44" t="s">
        <v>523</v>
      </c>
      <c r="D438" s="45">
        <v>18784.900000000001</v>
      </c>
      <c r="E438" s="45">
        <v>15146.335767742699</v>
      </c>
      <c r="F438" s="45">
        <v>17539.23</v>
      </c>
      <c r="G438" s="45">
        <v>20313.47</v>
      </c>
      <c r="H438" s="45">
        <v>22311.64</v>
      </c>
      <c r="I438" s="45">
        <v>19425.48</v>
      </c>
      <c r="J438" s="45">
        <v>21749.47</v>
      </c>
      <c r="K438" s="45">
        <v>28257.65</v>
      </c>
      <c r="L438" s="45">
        <v>23948.240000000002</v>
      </c>
      <c r="M438" s="45">
        <v>34318.94</v>
      </c>
      <c r="N438" s="45">
        <v>28942.05</v>
      </c>
      <c r="O438" s="45">
        <v>34255.65</v>
      </c>
      <c r="P438" s="119">
        <v>284993.05576774268</v>
      </c>
    </row>
    <row r="439" spans="1:16" s="2" customFormat="1">
      <c r="A439" s="46">
        <v>313740</v>
      </c>
      <c r="B439" s="47">
        <v>374</v>
      </c>
      <c r="C439" s="48" t="s">
        <v>258</v>
      </c>
      <c r="D439" s="49">
        <v>13145.98</v>
      </c>
      <c r="E439" s="49">
        <v>8359.2900871967795</v>
      </c>
      <c r="F439" s="49">
        <v>9646.57</v>
      </c>
      <c r="G439" s="49">
        <v>11172.41</v>
      </c>
      <c r="H439" s="49">
        <v>12271.4</v>
      </c>
      <c r="I439" s="49">
        <v>10684.01</v>
      </c>
      <c r="J439" s="49">
        <v>11962.21</v>
      </c>
      <c r="K439" s="49">
        <v>15541.71</v>
      </c>
      <c r="L439" s="49">
        <v>13171.53</v>
      </c>
      <c r="M439" s="49">
        <v>18875.419999999998</v>
      </c>
      <c r="N439" s="49">
        <v>15918.12</v>
      </c>
      <c r="O439" s="49">
        <v>18840.61</v>
      </c>
      <c r="P439" s="120">
        <v>159589.26008719677</v>
      </c>
    </row>
    <row r="440" spans="1:16" s="2" customFormat="1">
      <c r="A440" s="42">
        <v>313750</v>
      </c>
      <c r="B440" s="43">
        <v>375</v>
      </c>
      <c r="C440" s="44" t="s">
        <v>259</v>
      </c>
      <c r="D440" s="45">
        <v>0</v>
      </c>
      <c r="E440" s="45">
        <v>0</v>
      </c>
      <c r="F440" s="45">
        <v>0</v>
      </c>
      <c r="G440" s="45">
        <v>0</v>
      </c>
      <c r="H440" s="45">
        <v>0</v>
      </c>
      <c r="I440" s="45">
        <v>0</v>
      </c>
      <c r="J440" s="45">
        <v>0</v>
      </c>
      <c r="K440" s="45">
        <v>0</v>
      </c>
      <c r="L440" s="45">
        <v>0</v>
      </c>
      <c r="M440" s="45">
        <v>0</v>
      </c>
      <c r="N440" s="45">
        <v>0</v>
      </c>
      <c r="O440" s="45">
        <v>0</v>
      </c>
      <c r="P440" s="119">
        <v>0</v>
      </c>
    </row>
    <row r="441" spans="1:16" s="2" customFormat="1">
      <c r="A441" s="46">
        <v>313753</v>
      </c>
      <c r="B441" s="47">
        <v>741</v>
      </c>
      <c r="C441" s="48" t="s">
        <v>260</v>
      </c>
      <c r="D441" s="49">
        <v>0</v>
      </c>
      <c r="E441" s="49">
        <v>0</v>
      </c>
      <c r="F441" s="49">
        <v>0</v>
      </c>
      <c r="G441" s="49">
        <v>0</v>
      </c>
      <c r="H441" s="49">
        <v>0</v>
      </c>
      <c r="I441" s="49">
        <v>0</v>
      </c>
      <c r="J441" s="49">
        <v>9646.33</v>
      </c>
      <c r="K441" s="49">
        <v>14128.83</v>
      </c>
      <c r="L441" s="49">
        <v>11974.12</v>
      </c>
      <c r="M441" s="49">
        <v>17159.47</v>
      </c>
      <c r="N441" s="49">
        <v>14471.02</v>
      </c>
      <c r="O441" s="49">
        <v>17127.82</v>
      </c>
      <c r="P441" s="120">
        <v>84507.59</v>
      </c>
    </row>
    <row r="442" spans="1:16" s="2" customFormat="1">
      <c r="A442" s="42">
        <v>313760</v>
      </c>
      <c r="B442" s="43">
        <v>376</v>
      </c>
      <c r="C442" s="44" t="s">
        <v>261</v>
      </c>
      <c r="D442" s="45">
        <v>11950.89</v>
      </c>
      <c r="E442" s="45">
        <v>7574.84990673425</v>
      </c>
      <c r="F442" s="45">
        <v>8769.61</v>
      </c>
      <c r="G442" s="45">
        <v>10156.74</v>
      </c>
      <c r="H442" s="45">
        <v>11155.82</v>
      </c>
      <c r="I442" s="45">
        <v>9712.74</v>
      </c>
      <c r="J442" s="45">
        <v>10874.74</v>
      </c>
      <c r="K442" s="45">
        <v>14128.83</v>
      </c>
      <c r="L442" s="45">
        <v>11974.12</v>
      </c>
      <c r="M442" s="45">
        <v>17159.47</v>
      </c>
      <c r="N442" s="45">
        <v>14471.02</v>
      </c>
      <c r="O442" s="45">
        <v>17127.82</v>
      </c>
      <c r="P442" s="119">
        <v>145056.64990673424</v>
      </c>
    </row>
    <row r="443" spans="1:16" s="2" customFormat="1">
      <c r="A443" s="46">
        <v>313770</v>
      </c>
      <c r="B443" s="47">
        <v>377</v>
      </c>
      <c r="C443" s="48" t="s">
        <v>262</v>
      </c>
      <c r="D443" s="49">
        <v>13145.98</v>
      </c>
      <c r="E443" s="49">
        <v>8323.1745056911404</v>
      </c>
      <c r="F443" s="49">
        <v>9646.57</v>
      </c>
      <c r="G443" s="49">
        <v>11172.41</v>
      </c>
      <c r="H443" s="49">
        <v>12271.4</v>
      </c>
      <c r="I443" s="49">
        <v>10684.01</v>
      </c>
      <c r="J443" s="49">
        <v>11962.21</v>
      </c>
      <c r="K443" s="49">
        <v>15541.71</v>
      </c>
      <c r="L443" s="49">
        <v>13171.53</v>
      </c>
      <c r="M443" s="49">
        <v>18875.419999999998</v>
      </c>
      <c r="N443" s="49">
        <v>15918.12</v>
      </c>
      <c r="O443" s="49">
        <v>18840.61</v>
      </c>
      <c r="P443" s="120">
        <v>159553.14450569113</v>
      </c>
    </row>
    <row r="444" spans="1:16" s="2" customFormat="1">
      <c r="A444" s="42">
        <v>313780</v>
      </c>
      <c r="B444" s="43">
        <v>378</v>
      </c>
      <c r="C444" s="44" t="s">
        <v>263</v>
      </c>
      <c r="D444" s="45">
        <v>0</v>
      </c>
      <c r="E444" s="45">
        <v>0</v>
      </c>
      <c r="F444" s="45">
        <v>0</v>
      </c>
      <c r="G444" s="45">
        <v>0</v>
      </c>
      <c r="H444" s="45">
        <v>0</v>
      </c>
      <c r="I444" s="45">
        <v>0</v>
      </c>
      <c r="J444" s="45">
        <v>0</v>
      </c>
      <c r="K444" s="45">
        <v>0</v>
      </c>
      <c r="L444" s="45">
        <v>0</v>
      </c>
      <c r="M444" s="45">
        <v>0</v>
      </c>
      <c r="N444" s="45">
        <v>0</v>
      </c>
      <c r="O444" s="45">
        <v>0</v>
      </c>
      <c r="P444" s="119">
        <v>0</v>
      </c>
    </row>
    <row r="445" spans="1:16" s="2" customFormat="1">
      <c r="A445" s="46">
        <v>313790</v>
      </c>
      <c r="B445" s="47">
        <v>379</v>
      </c>
      <c r="C445" s="48" t="s">
        <v>264</v>
      </c>
      <c r="D445" s="49">
        <v>9392.4500000000007</v>
      </c>
      <c r="E445" s="49">
        <v>7573.1667651272101</v>
      </c>
      <c r="F445" s="49">
        <v>8769.61</v>
      </c>
      <c r="G445" s="49">
        <v>10156.74</v>
      </c>
      <c r="H445" s="49">
        <v>11155.82</v>
      </c>
      <c r="I445" s="49">
        <v>9712.74</v>
      </c>
      <c r="J445" s="49">
        <v>1228.4100000000001</v>
      </c>
      <c r="K445" s="49">
        <v>0</v>
      </c>
      <c r="L445" s="49">
        <v>0</v>
      </c>
      <c r="M445" s="49">
        <v>0</v>
      </c>
      <c r="N445" s="49">
        <v>0</v>
      </c>
      <c r="O445" s="49">
        <v>0</v>
      </c>
      <c r="P445" s="120">
        <v>57988.936765127211</v>
      </c>
    </row>
    <row r="446" spans="1:16" s="2" customFormat="1">
      <c r="A446" s="42">
        <v>313800</v>
      </c>
      <c r="B446" s="43">
        <v>380</v>
      </c>
      <c r="C446" s="44" t="s">
        <v>265</v>
      </c>
      <c r="D446" s="45">
        <v>9392.4500000000007</v>
      </c>
      <c r="E446" s="45">
        <v>7615.0751519436699</v>
      </c>
      <c r="F446" s="45">
        <v>8769.61</v>
      </c>
      <c r="G446" s="45">
        <v>10156.74</v>
      </c>
      <c r="H446" s="45">
        <v>11155.82</v>
      </c>
      <c r="I446" s="45">
        <v>9712.74</v>
      </c>
      <c r="J446" s="45">
        <v>10874.74</v>
      </c>
      <c r="K446" s="45">
        <v>14128.83</v>
      </c>
      <c r="L446" s="45">
        <v>11974.12</v>
      </c>
      <c r="M446" s="45">
        <v>1769.61</v>
      </c>
      <c r="N446" s="45">
        <v>0</v>
      </c>
      <c r="O446" s="45">
        <v>0</v>
      </c>
      <c r="P446" s="119">
        <v>95549.735151943663</v>
      </c>
    </row>
    <row r="447" spans="1:16" s="2" customFormat="1">
      <c r="A447" s="46">
        <v>313810</v>
      </c>
      <c r="B447" s="47">
        <v>381</v>
      </c>
      <c r="C447" s="48" t="s">
        <v>266</v>
      </c>
      <c r="D447" s="49">
        <v>9392.4500000000007</v>
      </c>
      <c r="E447" s="49">
        <v>7562.4725466706996</v>
      </c>
      <c r="F447" s="49">
        <v>8769.61</v>
      </c>
      <c r="G447" s="49">
        <v>10156.74</v>
      </c>
      <c r="H447" s="49">
        <v>11155.82</v>
      </c>
      <c r="I447" s="49">
        <v>9712.74</v>
      </c>
      <c r="J447" s="49">
        <v>10874.74</v>
      </c>
      <c r="K447" s="49">
        <v>14128.83</v>
      </c>
      <c r="L447" s="49">
        <v>11974.12</v>
      </c>
      <c r="M447" s="49">
        <v>17159.47</v>
      </c>
      <c r="N447" s="49">
        <v>14471.02</v>
      </c>
      <c r="O447" s="49">
        <v>17127.82</v>
      </c>
      <c r="P447" s="120">
        <v>142485.83254667069</v>
      </c>
    </row>
    <row r="448" spans="1:16" s="2" customFormat="1">
      <c r="A448" s="42">
        <v>313820</v>
      </c>
      <c r="B448" s="43">
        <v>382</v>
      </c>
      <c r="C448" s="44" t="s">
        <v>267</v>
      </c>
      <c r="D448" s="45">
        <v>25096.880000000001</v>
      </c>
      <c r="E448" s="45">
        <v>15898.598369642699</v>
      </c>
      <c r="F448" s="45">
        <v>18416.189999999999</v>
      </c>
      <c r="G448" s="45">
        <v>21329.14</v>
      </c>
      <c r="H448" s="45">
        <v>23427.22</v>
      </c>
      <c r="I448" s="45">
        <v>20396.75</v>
      </c>
      <c r="J448" s="45">
        <v>22836.95</v>
      </c>
      <c r="K448" s="45">
        <v>29670.53</v>
      </c>
      <c r="L448" s="45">
        <v>25145.66</v>
      </c>
      <c r="M448" s="45">
        <v>36034.879999999997</v>
      </c>
      <c r="N448" s="45">
        <v>30389.15</v>
      </c>
      <c r="O448" s="45">
        <v>35968.43</v>
      </c>
      <c r="P448" s="119">
        <v>304610.37836964271</v>
      </c>
    </row>
    <row r="449" spans="1:16" s="2" customFormat="1">
      <c r="A449" s="46">
        <v>313830</v>
      </c>
      <c r="B449" s="47">
        <v>383</v>
      </c>
      <c r="C449" s="48" t="s">
        <v>268</v>
      </c>
      <c r="D449" s="49">
        <v>0</v>
      </c>
      <c r="E449" s="49">
        <v>0</v>
      </c>
      <c r="F449" s="49">
        <v>0</v>
      </c>
      <c r="G449" s="49">
        <v>0</v>
      </c>
      <c r="H449" s="49">
        <v>0</v>
      </c>
      <c r="I449" s="49">
        <v>0</v>
      </c>
      <c r="J449" s="49">
        <v>0</v>
      </c>
      <c r="K449" s="49">
        <v>0</v>
      </c>
      <c r="L449" s="49">
        <v>0</v>
      </c>
      <c r="M449" s="49">
        <v>0</v>
      </c>
      <c r="N449" s="49">
        <v>0</v>
      </c>
      <c r="O449" s="49">
        <v>0</v>
      </c>
      <c r="P449" s="120">
        <v>0</v>
      </c>
    </row>
    <row r="450" spans="1:16" s="2" customFormat="1">
      <c r="A450" s="42">
        <v>313835</v>
      </c>
      <c r="B450" s="43">
        <v>806</v>
      </c>
      <c r="C450" s="44" t="s">
        <v>510</v>
      </c>
      <c r="D450" s="45">
        <v>9392.4500000000007</v>
      </c>
      <c r="E450" s="45">
        <v>7486.2502490450597</v>
      </c>
      <c r="F450" s="45">
        <v>8769.61</v>
      </c>
      <c r="G450" s="45">
        <v>10156.74</v>
      </c>
      <c r="H450" s="45">
        <v>11155.82</v>
      </c>
      <c r="I450" s="45">
        <v>9712.74</v>
      </c>
      <c r="J450" s="45">
        <v>1228.4100000000001</v>
      </c>
      <c r="K450" s="45">
        <v>0</v>
      </c>
      <c r="L450" s="45">
        <v>0</v>
      </c>
      <c r="M450" s="45">
        <v>0</v>
      </c>
      <c r="N450" s="45">
        <v>0</v>
      </c>
      <c r="O450" s="45">
        <v>0</v>
      </c>
      <c r="P450" s="119">
        <v>57902.020249045061</v>
      </c>
    </row>
    <row r="451" spans="1:16" s="2" customFormat="1">
      <c r="A451" s="46">
        <v>313840</v>
      </c>
      <c r="B451" s="47">
        <v>384</v>
      </c>
      <c r="C451" s="48" t="s">
        <v>269</v>
      </c>
      <c r="D451" s="49">
        <v>11950.89</v>
      </c>
      <c r="E451" s="49">
        <v>7548.7197995504903</v>
      </c>
      <c r="F451" s="49">
        <v>8769.61</v>
      </c>
      <c r="G451" s="49">
        <v>10156.74</v>
      </c>
      <c r="H451" s="49">
        <v>11155.82</v>
      </c>
      <c r="I451" s="49">
        <v>9712.74</v>
      </c>
      <c r="J451" s="49">
        <v>10874.74</v>
      </c>
      <c r="K451" s="49">
        <v>14128.83</v>
      </c>
      <c r="L451" s="49">
        <v>11974.12</v>
      </c>
      <c r="M451" s="49">
        <v>17159.47</v>
      </c>
      <c r="N451" s="49">
        <v>14471.02</v>
      </c>
      <c r="O451" s="49">
        <v>17127.82</v>
      </c>
      <c r="P451" s="120">
        <v>145030.5197995505</v>
      </c>
    </row>
    <row r="452" spans="1:16" s="2" customFormat="1">
      <c r="A452" s="42">
        <v>313850</v>
      </c>
      <c r="B452" s="43">
        <v>385</v>
      </c>
      <c r="C452" s="44" t="s">
        <v>270</v>
      </c>
      <c r="D452" s="45">
        <v>11950.89</v>
      </c>
      <c r="E452" s="45">
        <v>7573.1724796446097</v>
      </c>
      <c r="F452" s="45">
        <v>8769.61</v>
      </c>
      <c r="G452" s="45">
        <v>10156.74</v>
      </c>
      <c r="H452" s="45">
        <v>11155.82</v>
      </c>
      <c r="I452" s="45">
        <v>9712.74</v>
      </c>
      <c r="J452" s="45">
        <v>10874.74</v>
      </c>
      <c r="K452" s="45">
        <v>14128.83</v>
      </c>
      <c r="L452" s="45">
        <v>11974.12</v>
      </c>
      <c r="M452" s="45">
        <v>17159.47</v>
      </c>
      <c r="N452" s="45">
        <v>14471.02</v>
      </c>
      <c r="O452" s="45">
        <v>17127.82</v>
      </c>
      <c r="P452" s="119">
        <v>145054.97247964461</v>
      </c>
    </row>
    <row r="453" spans="1:16" s="2" customFormat="1">
      <c r="A453" s="46">
        <v>313860</v>
      </c>
      <c r="B453" s="47">
        <v>386</v>
      </c>
      <c r="C453" s="48" t="s">
        <v>271</v>
      </c>
      <c r="D453" s="49">
        <v>11950.89</v>
      </c>
      <c r="E453" s="49">
        <v>7560.41322678505</v>
      </c>
      <c r="F453" s="49">
        <v>8769.61</v>
      </c>
      <c r="G453" s="49">
        <v>10156.74</v>
      </c>
      <c r="H453" s="49">
        <v>11155.82</v>
      </c>
      <c r="I453" s="49">
        <v>9712.74</v>
      </c>
      <c r="J453" s="49">
        <v>10874.74</v>
      </c>
      <c r="K453" s="49">
        <v>14128.83</v>
      </c>
      <c r="L453" s="49">
        <v>11974.12</v>
      </c>
      <c r="M453" s="49">
        <v>17159.47</v>
      </c>
      <c r="N453" s="49">
        <v>14471.02</v>
      </c>
      <c r="O453" s="49">
        <v>17127.82</v>
      </c>
      <c r="P453" s="120">
        <v>145042.21322678504</v>
      </c>
    </row>
    <row r="454" spans="1:16" s="2" customFormat="1">
      <c r="A454" s="42">
        <v>313862</v>
      </c>
      <c r="B454" s="43">
        <v>742</v>
      </c>
      <c r="C454" s="44" t="s">
        <v>511</v>
      </c>
      <c r="D454" s="45">
        <v>18784.900000000001</v>
      </c>
      <c r="E454" s="45">
        <v>15135.3535987048</v>
      </c>
      <c r="F454" s="45">
        <v>17539.23</v>
      </c>
      <c r="G454" s="45">
        <v>20313.47</v>
      </c>
      <c r="H454" s="45">
        <v>22311.64</v>
      </c>
      <c r="I454" s="45">
        <v>19425.48</v>
      </c>
      <c r="J454" s="45">
        <v>21749.47</v>
      </c>
      <c r="K454" s="45">
        <v>28257.65</v>
      </c>
      <c r="L454" s="45">
        <v>23948.240000000002</v>
      </c>
      <c r="M454" s="45">
        <v>34318.94</v>
      </c>
      <c r="N454" s="45">
        <v>28942.05</v>
      </c>
      <c r="O454" s="45">
        <v>34255.65</v>
      </c>
      <c r="P454" s="119">
        <v>284982.07359870477</v>
      </c>
    </row>
    <row r="455" spans="1:16" s="2" customFormat="1">
      <c r="A455" s="46">
        <v>313865</v>
      </c>
      <c r="B455" s="47">
        <v>743</v>
      </c>
      <c r="C455" s="48" t="s">
        <v>272</v>
      </c>
      <c r="D455" s="49">
        <v>0</v>
      </c>
      <c r="E455" s="49">
        <v>0</v>
      </c>
      <c r="F455" s="49">
        <v>0</v>
      </c>
      <c r="G455" s="49">
        <v>0</v>
      </c>
      <c r="H455" s="49">
        <v>0</v>
      </c>
      <c r="I455" s="49">
        <v>0</v>
      </c>
      <c r="J455" s="49">
        <v>0</v>
      </c>
      <c r="K455" s="49">
        <v>0</v>
      </c>
      <c r="L455" s="49">
        <v>0</v>
      </c>
      <c r="M455" s="49">
        <v>0</v>
      </c>
      <c r="N455" s="49">
        <v>0</v>
      </c>
      <c r="O455" s="49">
        <v>0</v>
      </c>
      <c r="P455" s="120">
        <v>0</v>
      </c>
    </row>
    <row r="456" spans="1:16" s="2" customFormat="1">
      <c r="A456" s="42">
        <v>313867</v>
      </c>
      <c r="B456" s="43">
        <v>807</v>
      </c>
      <c r="C456" s="44" t="s">
        <v>273</v>
      </c>
      <c r="D456" s="45">
        <v>11950.89</v>
      </c>
      <c r="E456" s="45">
        <v>7620.9492358646303</v>
      </c>
      <c r="F456" s="45">
        <v>8769.61</v>
      </c>
      <c r="G456" s="45">
        <v>10156.74</v>
      </c>
      <c r="H456" s="45">
        <v>11155.82</v>
      </c>
      <c r="I456" s="45">
        <v>9712.74</v>
      </c>
      <c r="J456" s="45">
        <v>10874.74</v>
      </c>
      <c r="K456" s="45">
        <v>14128.83</v>
      </c>
      <c r="L456" s="45">
        <v>11974.12</v>
      </c>
      <c r="M456" s="45">
        <v>17159.47</v>
      </c>
      <c r="N456" s="45">
        <v>14471.02</v>
      </c>
      <c r="O456" s="45">
        <v>17127.82</v>
      </c>
      <c r="P456" s="119">
        <v>145102.74923586464</v>
      </c>
    </row>
    <row r="457" spans="1:16" s="2" customFormat="1">
      <c r="A457" s="46">
        <v>313868</v>
      </c>
      <c r="B457" s="47">
        <v>808</v>
      </c>
      <c r="C457" s="48" t="s">
        <v>726</v>
      </c>
      <c r="D457" s="49">
        <v>0</v>
      </c>
      <c r="E457" s="49">
        <v>0</v>
      </c>
      <c r="F457" s="49">
        <v>0</v>
      </c>
      <c r="G457" s="49">
        <v>0</v>
      </c>
      <c r="H457" s="49">
        <v>0</v>
      </c>
      <c r="I457" s="49">
        <v>0</v>
      </c>
      <c r="J457" s="49">
        <v>0</v>
      </c>
      <c r="K457" s="49">
        <v>0</v>
      </c>
      <c r="L457" s="49">
        <v>0</v>
      </c>
      <c r="M457" s="49">
        <v>0</v>
      </c>
      <c r="N457" s="49">
        <v>0</v>
      </c>
      <c r="O457" s="49">
        <v>0</v>
      </c>
      <c r="P457" s="120">
        <v>0</v>
      </c>
    </row>
    <row r="458" spans="1:16" s="2" customFormat="1">
      <c r="A458" s="42">
        <v>313870</v>
      </c>
      <c r="B458" s="43">
        <v>387</v>
      </c>
      <c r="C458" s="44" t="s">
        <v>727</v>
      </c>
      <c r="D458" s="45">
        <v>11950.89</v>
      </c>
      <c r="E458" s="45">
        <v>7589.4497137132103</v>
      </c>
      <c r="F458" s="45">
        <v>8769.61</v>
      </c>
      <c r="G458" s="45">
        <v>10156.74</v>
      </c>
      <c r="H458" s="45">
        <v>11155.82</v>
      </c>
      <c r="I458" s="45">
        <v>9712.74</v>
      </c>
      <c r="J458" s="45">
        <v>10874.74</v>
      </c>
      <c r="K458" s="45">
        <v>14128.83</v>
      </c>
      <c r="L458" s="45">
        <v>11974.12</v>
      </c>
      <c r="M458" s="45">
        <v>17159.47</v>
      </c>
      <c r="N458" s="45">
        <v>14471.02</v>
      </c>
      <c r="O458" s="45">
        <v>17127.82</v>
      </c>
      <c r="P458" s="119">
        <v>145071.24971371322</v>
      </c>
    </row>
    <row r="459" spans="1:16" s="2" customFormat="1">
      <c r="A459" s="46">
        <v>313880</v>
      </c>
      <c r="B459" s="47">
        <v>388</v>
      </c>
      <c r="C459" s="48" t="s">
        <v>274</v>
      </c>
      <c r="D459" s="49">
        <v>23901.79</v>
      </c>
      <c r="E459" s="49">
        <v>15157.1956467088</v>
      </c>
      <c r="F459" s="49">
        <v>17539.23</v>
      </c>
      <c r="G459" s="49">
        <v>20313.47</v>
      </c>
      <c r="H459" s="49">
        <v>22311.64</v>
      </c>
      <c r="I459" s="49">
        <v>19425.48</v>
      </c>
      <c r="J459" s="49">
        <v>21749.47</v>
      </c>
      <c r="K459" s="49">
        <v>28257.65</v>
      </c>
      <c r="L459" s="49">
        <v>23948.240000000002</v>
      </c>
      <c r="M459" s="49">
        <v>34318.94</v>
      </c>
      <c r="N459" s="49">
        <v>28942.05</v>
      </c>
      <c r="O459" s="49">
        <v>34255.65</v>
      </c>
      <c r="P459" s="120">
        <v>290120.80564670876</v>
      </c>
    </row>
    <row r="460" spans="1:16" s="2" customFormat="1">
      <c r="A460" s="42">
        <v>313890</v>
      </c>
      <c r="B460" s="43">
        <v>389</v>
      </c>
      <c r="C460" s="44" t="s">
        <v>275</v>
      </c>
      <c r="D460" s="45">
        <v>0</v>
      </c>
      <c r="E460" s="45">
        <v>0</v>
      </c>
      <c r="F460" s="45">
        <v>0</v>
      </c>
      <c r="G460" s="45">
        <v>0</v>
      </c>
      <c r="H460" s="45">
        <v>0</v>
      </c>
      <c r="I460" s="45">
        <v>0</v>
      </c>
      <c r="J460" s="45">
        <v>0</v>
      </c>
      <c r="K460" s="45">
        <v>0</v>
      </c>
      <c r="L460" s="45">
        <v>0</v>
      </c>
      <c r="M460" s="45">
        <v>0</v>
      </c>
      <c r="N460" s="45">
        <v>0</v>
      </c>
      <c r="O460" s="45">
        <v>0</v>
      </c>
      <c r="P460" s="119">
        <v>0</v>
      </c>
    </row>
    <row r="461" spans="1:16" s="2" customFormat="1">
      <c r="A461" s="46">
        <v>313900</v>
      </c>
      <c r="B461" s="47">
        <v>390</v>
      </c>
      <c r="C461" s="48" t="s">
        <v>276</v>
      </c>
      <c r="D461" s="49">
        <v>23901.79</v>
      </c>
      <c r="E461" s="49">
        <v>15132.1136909988</v>
      </c>
      <c r="F461" s="49">
        <v>17539.23</v>
      </c>
      <c r="G461" s="49">
        <v>20313.47</v>
      </c>
      <c r="H461" s="49">
        <v>22311.64</v>
      </c>
      <c r="I461" s="49">
        <v>19425.48</v>
      </c>
      <c r="J461" s="49">
        <v>21749.47</v>
      </c>
      <c r="K461" s="49">
        <v>28257.65</v>
      </c>
      <c r="L461" s="49">
        <v>23948.240000000002</v>
      </c>
      <c r="M461" s="49">
        <v>34318.94</v>
      </c>
      <c r="N461" s="49">
        <v>28942.05</v>
      </c>
      <c r="O461" s="49">
        <v>34255.65</v>
      </c>
      <c r="P461" s="120">
        <v>290095.7236909988</v>
      </c>
    </row>
    <row r="462" spans="1:16" s="2" customFormat="1">
      <c r="A462" s="42">
        <v>313910</v>
      </c>
      <c r="B462" s="43">
        <v>391</v>
      </c>
      <c r="C462" s="44" t="s">
        <v>480</v>
      </c>
      <c r="D462" s="45">
        <v>11950.89</v>
      </c>
      <c r="E462" s="45">
        <v>7573.1593711430896</v>
      </c>
      <c r="F462" s="45">
        <v>8769.61</v>
      </c>
      <c r="G462" s="45">
        <v>10156.74</v>
      </c>
      <c r="H462" s="45">
        <v>11155.82</v>
      </c>
      <c r="I462" s="45">
        <v>9712.74</v>
      </c>
      <c r="J462" s="45">
        <v>10874.74</v>
      </c>
      <c r="K462" s="45">
        <v>14128.83</v>
      </c>
      <c r="L462" s="45">
        <v>11974.12</v>
      </c>
      <c r="M462" s="45">
        <v>17159.47</v>
      </c>
      <c r="N462" s="45">
        <v>14471.02</v>
      </c>
      <c r="O462" s="45">
        <v>17127.82</v>
      </c>
      <c r="P462" s="119">
        <v>145054.95937114308</v>
      </c>
    </row>
    <row r="463" spans="1:16" s="2" customFormat="1">
      <c r="A463" s="46">
        <v>313920</v>
      </c>
      <c r="B463" s="47">
        <v>392</v>
      </c>
      <c r="C463" s="48" t="s">
        <v>277</v>
      </c>
      <c r="D463" s="49">
        <v>11950.89</v>
      </c>
      <c r="E463" s="49">
        <v>7581.5931732420904</v>
      </c>
      <c r="F463" s="49">
        <v>8769.61</v>
      </c>
      <c r="G463" s="49">
        <v>10156.74</v>
      </c>
      <c r="H463" s="49">
        <v>11155.82</v>
      </c>
      <c r="I463" s="49">
        <v>9712.74</v>
      </c>
      <c r="J463" s="49">
        <v>10874.74</v>
      </c>
      <c r="K463" s="49">
        <v>14128.83</v>
      </c>
      <c r="L463" s="49">
        <v>11974.12</v>
      </c>
      <c r="M463" s="49">
        <v>17159.47</v>
      </c>
      <c r="N463" s="49">
        <v>14471.02</v>
      </c>
      <c r="O463" s="49">
        <v>17127.82</v>
      </c>
      <c r="P463" s="120">
        <v>145063.3931732421</v>
      </c>
    </row>
    <row r="464" spans="1:16" s="2" customFormat="1">
      <c r="A464" s="42">
        <v>313925</v>
      </c>
      <c r="B464" s="43">
        <v>744</v>
      </c>
      <c r="C464" s="44" t="s">
        <v>278</v>
      </c>
      <c r="D464" s="45">
        <v>0</v>
      </c>
      <c r="E464" s="45">
        <v>0</v>
      </c>
      <c r="F464" s="45">
        <v>0</v>
      </c>
      <c r="G464" s="45">
        <v>0</v>
      </c>
      <c r="H464" s="45">
        <v>0</v>
      </c>
      <c r="I464" s="45">
        <v>0</v>
      </c>
      <c r="J464" s="45">
        <v>0</v>
      </c>
      <c r="K464" s="45">
        <v>0</v>
      </c>
      <c r="L464" s="45">
        <v>0</v>
      </c>
      <c r="M464" s="45">
        <v>0</v>
      </c>
      <c r="N464" s="45">
        <v>0</v>
      </c>
      <c r="O464" s="45">
        <v>0</v>
      </c>
      <c r="P464" s="119">
        <v>0</v>
      </c>
    </row>
    <row r="465" spans="1:16" s="2" customFormat="1">
      <c r="A465" s="46">
        <v>313930</v>
      </c>
      <c r="B465" s="47">
        <v>393</v>
      </c>
      <c r="C465" s="48" t="s">
        <v>279</v>
      </c>
      <c r="D465" s="49">
        <v>0</v>
      </c>
      <c r="E465" s="49">
        <v>0</v>
      </c>
      <c r="F465" s="49">
        <v>0</v>
      </c>
      <c r="G465" s="49">
        <v>0</v>
      </c>
      <c r="H465" s="49">
        <v>0</v>
      </c>
      <c r="I465" s="49">
        <v>0</v>
      </c>
      <c r="J465" s="49">
        <v>0</v>
      </c>
      <c r="K465" s="49">
        <v>0</v>
      </c>
      <c r="L465" s="49">
        <v>0</v>
      </c>
      <c r="M465" s="49">
        <v>0</v>
      </c>
      <c r="N465" s="49">
        <v>0</v>
      </c>
      <c r="O465" s="49">
        <v>0</v>
      </c>
      <c r="P465" s="120">
        <v>0</v>
      </c>
    </row>
    <row r="466" spans="1:16" s="2" customFormat="1">
      <c r="A466" s="42">
        <v>313940</v>
      </c>
      <c r="B466" s="43">
        <v>394</v>
      </c>
      <c r="C466" s="44" t="s">
        <v>728</v>
      </c>
      <c r="D466" s="45">
        <v>0</v>
      </c>
      <c r="E466" s="45">
        <v>0</v>
      </c>
      <c r="F466" s="45">
        <v>0</v>
      </c>
      <c r="G466" s="45">
        <v>0</v>
      </c>
      <c r="H466" s="45">
        <v>0</v>
      </c>
      <c r="I466" s="45">
        <v>0</v>
      </c>
      <c r="J466" s="45">
        <v>0</v>
      </c>
      <c r="K466" s="45">
        <v>0</v>
      </c>
      <c r="L466" s="45">
        <v>0</v>
      </c>
      <c r="M466" s="45">
        <v>0</v>
      </c>
      <c r="N466" s="45">
        <v>0</v>
      </c>
      <c r="O466" s="45">
        <v>0</v>
      </c>
      <c r="P466" s="119">
        <v>0</v>
      </c>
    </row>
    <row r="467" spans="1:16" s="2" customFormat="1">
      <c r="A467" s="46">
        <v>313950</v>
      </c>
      <c r="B467" s="47">
        <v>395</v>
      </c>
      <c r="C467" s="48" t="s">
        <v>280</v>
      </c>
      <c r="D467" s="49">
        <v>0</v>
      </c>
      <c r="E467" s="49">
        <v>0</v>
      </c>
      <c r="F467" s="49">
        <v>0</v>
      </c>
      <c r="G467" s="49">
        <v>0</v>
      </c>
      <c r="H467" s="49">
        <v>0</v>
      </c>
      <c r="I467" s="49">
        <v>0</v>
      </c>
      <c r="J467" s="49">
        <v>0</v>
      </c>
      <c r="K467" s="49">
        <v>0</v>
      </c>
      <c r="L467" s="49">
        <v>0</v>
      </c>
      <c r="M467" s="49">
        <v>0</v>
      </c>
      <c r="N467" s="49">
        <v>0</v>
      </c>
      <c r="O467" s="49">
        <v>0</v>
      </c>
      <c r="P467" s="120">
        <v>0</v>
      </c>
    </row>
    <row r="468" spans="1:16" s="2" customFormat="1">
      <c r="A468" s="42">
        <v>313960</v>
      </c>
      <c r="B468" s="43">
        <v>396</v>
      </c>
      <c r="C468" s="44" t="s">
        <v>281</v>
      </c>
      <c r="D468" s="45">
        <v>0</v>
      </c>
      <c r="E468" s="45">
        <v>0</v>
      </c>
      <c r="F468" s="45">
        <v>0</v>
      </c>
      <c r="G468" s="45">
        <v>0</v>
      </c>
      <c r="H468" s="45">
        <v>0</v>
      </c>
      <c r="I468" s="45">
        <v>0</v>
      </c>
      <c r="J468" s="45">
        <v>0</v>
      </c>
      <c r="K468" s="45">
        <v>0</v>
      </c>
      <c r="L468" s="45">
        <v>0</v>
      </c>
      <c r="M468" s="45">
        <v>0</v>
      </c>
      <c r="N468" s="45">
        <v>0</v>
      </c>
      <c r="O468" s="45">
        <v>0</v>
      </c>
      <c r="P468" s="119">
        <v>0</v>
      </c>
    </row>
    <row r="469" spans="1:16" s="2" customFormat="1">
      <c r="A469" s="46">
        <v>313970</v>
      </c>
      <c r="B469" s="47">
        <v>397</v>
      </c>
      <c r="C469" s="48" t="s">
        <v>282</v>
      </c>
      <c r="D469" s="49">
        <v>0</v>
      </c>
      <c r="E469" s="49">
        <v>0</v>
      </c>
      <c r="F469" s="49">
        <v>0</v>
      </c>
      <c r="G469" s="49">
        <v>0</v>
      </c>
      <c r="H469" s="49">
        <v>0</v>
      </c>
      <c r="I469" s="49">
        <v>0</v>
      </c>
      <c r="J469" s="49">
        <v>0</v>
      </c>
      <c r="K469" s="49">
        <v>0</v>
      </c>
      <c r="L469" s="49">
        <v>0</v>
      </c>
      <c r="M469" s="49">
        <v>0</v>
      </c>
      <c r="N469" s="49">
        <v>0</v>
      </c>
      <c r="O469" s="49">
        <v>0</v>
      </c>
      <c r="P469" s="120">
        <v>0</v>
      </c>
    </row>
    <row r="470" spans="1:16" s="2" customFormat="1">
      <c r="A470" s="42">
        <v>313980</v>
      </c>
      <c r="B470" s="43">
        <v>398</v>
      </c>
      <c r="C470" s="44" t="s">
        <v>481</v>
      </c>
      <c r="D470" s="45">
        <v>9392.4500000000007</v>
      </c>
      <c r="E470" s="45">
        <v>7542.5401512958997</v>
      </c>
      <c r="F470" s="45">
        <v>8769.61</v>
      </c>
      <c r="G470" s="45">
        <v>10156.74</v>
      </c>
      <c r="H470" s="45">
        <v>11155.82</v>
      </c>
      <c r="I470" s="45">
        <v>9712.74</v>
      </c>
      <c r="J470" s="45">
        <v>10874.74</v>
      </c>
      <c r="K470" s="45">
        <v>14128.83</v>
      </c>
      <c r="L470" s="45">
        <v>11974.12</v>
      </c>
      <c r="M470" s="45">
        <v>17159.47</v>
      </c>
      <c r="N470" s="45">
        <v>14471.02</v>
      </c>
      <c r="O470" s="45">
        <v>17127.82</v>
      </c>
      <c r="P470" s="119">
        <v>142465.90015129591</v>
      </c>
    </row>
    <row r="471" spans="1:16" s="2" customFormat="1">
      <c r="A471" s="46">
        <v>313990</v>
      </c>
      <c r="B471" s="47">
        <v>399</v>
      </c>
      <c r="C471" s="48" t="s">
        <v>729</v>
      </c>
      <c r="D471" s="49">
        <v>13145.98</v>
      </c>
      <c r="E471" s="49">
        <v>8371.7716671713097</v>
      </c>
      <c r="F471" s="49">
        <v>9646.57</v>
      </c>
      <c r="G471" s="49">
        <v>11172.41</v>
      </c>
      <c r="H471" s="49">
        <v>12271.4</v>
      </c>
      <c r="I471" s="49">
        <v>10684.01</v>
      </c>
      <c r="J471" s="49">
        <v>11962.21</v>
      </c>
      <c r="K471" s="49">
        <v>15541.71</v>
      </c>
      <c r="L471" s="49">
        <v>13171.53</v>
      </c>
      <c r="M471" s="49">
        <v>18875.419999999998</v>
      </c>
      <c r="N471" s="49">
        <v>15918.12</v>
      </c>
      <c r="O471" s="49">
        <v>18840.61</v>
      </c>
      <c r="P471" s="120">
        <v>159601.7416671713</v>
      </c>
    </row>
    <row r="472" spans="1:16" s="2" customFormat="1">
      <c r="A472" s="42">
        <v>314000</v>
      </c>
      <c r="B472" s="43">
        <v>400</v>
      </c>
      <c r="C472" s="44" t="s">
        <v>283</v>
      </c>
      <c r="D472" s="45">
        <v>11950.89</v>
      </c>
      <c r="E472" s="45">
        <v>7572.5163246084303</v>
      </c>
      <c r="F472" s="45">
        <v>8769.61</v>
      </c>
      <c r="G472" s="45">
        <v>10156.74</v>
      </c>
      <c r="H472" s="45">
        <v>11155.82</v>
      </c>
      <c r="I472" s="45">
        <v>9712.74</v>
      </c>
      <c r="J472" s="45">
        <v>10874.74</v>
      </c>
      <c r="K472" s="45">
        <v>14128.83</v>
      </c>
      <c r="L472" s="45">
        <v>11974.12</v>
      </c>
      <c r="M472" s="45">
        <v>17159.47</v>
      </c>
      <c r="N472" s="45">
        <v>14471.02</v>
      </c>
      <c r="O472" s="45">
        <v>17127.82</v>
      </c>
      <c r="P472" s="119">
        <v>145054.31632460843</v>
      </c>
    </row>
    <row r="473" spans="1:16" s="2" customFormat="1">
      <c r="A473" s="46">
        <v>314010</v>
      </c>
      <c r="B473" s="47">
        <v>401</v>
      </c>
      <c r="C473" s="48" t="s">
        <v>284</v>
      </c>
      <c r="D473" s="49">
        <v>0</v>
      </c>
      <c r="E473" s="49">
        <v>0</v>
      </c>
      <c r="F473" s="49">
        <v>0</v>
      </c>
      <c r="G473" s="49">
        <v>0</v>
      </c>
      <c r="H473" s="49">
        <v>0</v>
      </c>
      <c r="I473" s="49">
        <v>0</v>
      </c>
      <c r="J473" s="49">
        <v>0</v>
      </c>
      <c r="K473" s="49">
        <v>0</v>
      </c>
      <c r="L473" s="49">
        <v>0</v>
      </c>
      <c r="M473" s="49">
        <v>0</v>
      </c>
      <c r="N473" s="49">
        <v>0</v>
      </c>
      <c r="O473" s="49">
        <v>0</v>
      </c>
      <c r="P473" s="120">
        <v>0</v>
      </c>
    </row>
    <row r="474" spans="1:16" s="2" customFormat="1">
      <c r="A474" s="42">
        <v>314015</v>
      </c>
      <c r="B474" s="43">
        <v>809</v>
      </c>
      <c r="C474" s="44" t="s">
        <v>730</v>
      </c>
      <c r="D474" s="45">
        <v>11950.89</v>
      </c>
      <c r="E474" s="45">
        <v>7573.1939444446298</v>
      </c>
      <c r="F474" s="45">
        <v>8769.61</v>
      </c>
      <c r="G474" s="45">
        <v>10156.74</v>
      </c>
      <c r="H474" s="45">
        <v>11155.82</v>
      </c>
      <c r="I474" s="45">
        <v>9712.74</v>
      </c>
      <c r="J474" s="45">
        <v>10874.74</v>
      </c>
      <c r="K474" s="45">
        <v>14128.83</v>
      </c>
      <c r="L474" s="45">
        <v>11974.12</v>
      </c>
      <c r="M474" s="45">
        <v>17159.47</v>
      </c>
      <c r="N474" s="45">
        <v>14471.02</v>
      </c>
      <c r="O474" s="45">
        <v>17127.82</v>
      </c>
      <c r="P474" s="119">
        <v>145054.99394444464</v>
      </c>
    </row>
    <row r="475" spans="1:16" s="2" customFormat="1">
      <c r="A475" s="46">
        <v>314020</v>
      </c>
      <c r="B475" s="47">
        <v>402</v>
      </c>
      <c r="C475" s="48" t="s">
        <v>731</v>
      </c>
      <c r="D475" s="49">
        <v>10331.69</v>
      </c>
      <c r="E475" s="49">
        <v>8374.3364812760101</v>
      </c>
      <c r="F475" s="49">
        <v>9646.57</v>
      </c>
      <c r="G475" s="49">
        <v>11172.41</v>
      </c>
      <c r="H475" s="49">
        <v>12271.4</v>
      </c>
      <c r="I475" s="49">
        <v>10684.01</v>
      </c>
      <c r="J475" s="49">
        <v>1351.25</v>
      </c>
      <c r="K475" s="49">
        <v>0</v>
      </c>
      <c r="L475" s="49">
        <v>0</v>
      </c>
      <c r="M475" s="49">
        <v>0</v>
      </c>
      <c r="N475" s="49">
        <v>0</v>
      </c>
      <c r="O475" s="49">
        <v>0</v>
      </c>
      <c r="P475" s="120">
        <v>63831.666481276014</v>
      </c>
    </row>
    <row r="476" spans="1:16" s="2" customFormat="1">
      <c r="A476" s="42">
        <v>314030</v>
      </c>
      <c r="B476" s="43">
        <v>403</v>
      </c>
      <c r="C476" s="44" t="s">
        <v>732</v>
      </c>
      <c r="D476" s="45">
        <v>9392.4500000000007</v>
      </c>
      <c r="E476" s="45">
        <v>7562.9584765182099</v>
      </c>
      <c r="F476" s="45">
        <v>8769.61</v>
      </c>
      <c r="G476" s="45">
        <v>10156.74</v>
      </c>
      <c r="H476" s="45">
        <v>11155.82</v>
      </c>
      <c r="I476" s="45">
        <v>9712.74</v>
      </c>
      <c r="J476" s="45">
        <v>1228.4100000000001</v>
      </c>
      <c r="K476" s="45">
        <v>0</v>
      </c>
      <c r="L476" s="45">
        <v>0</v>
      </c>
      <c r="M476" s="45">
        <v>0</v>
      </c>
      <c r="N476" s="45">
        <v>0</v>
      </c>
      <c r="O476" s="45">
        <v>0</v>
      </c>
      <c r="P476" s="119">
        <v>57978.728476518212</v>
      </c>
    </row>
    <row r="477" spans="1:16" s="2" customFormat="1">
      <c r="A477" s="46">
        <v>314040</v>
      </c>
      <c r="B477" s="47">
        <v>404</v>
      </c>
      <c r="C477" s="48" t="s">
        <v>733</v>
      </c>
      <c r="D477" s="49">
        <v>10331.69</v>
      </c>
      <c r="E477" s="49">
        <v>8330.4814507985593</v>
      </c>
      <c r="F477" s="49">
        <v>9646.57</v>
      </c>
      <c r="G477" s="49">
        <v>11172.41</v>
      </c>
      <c r="H477" s="49">
        <v>12271.4</v>
      </c>
      <c r="I477" s="49">
        <v>10684.01</v>
      </c>
      <c r="J477" s="49">
        <v>1351.25</v>
      </c>
      <c r="K477" s="49">
        <v>0</v>
      </c>
      <c r="L477" s="49">
        <v>0</v>
      </c>
      <c r="M477" s="49">
        <v>0</v>
      </c>
      <c r="N477" s="49">
        <v>0</v>
      </c>
      <c r="O477" s="49">
        <v>0</v>
      </c>
      <c r="P477" s="120">
        <v>63787.811450798559</v>
      </c>
    </row>
    <row r="478" spans="1:16" s="2" customFormat="1">
      <c r="A478" s="42">
        <v>314050</v>
      </c>
      <c r="B478" s="43">
        <v>405</v>
      </c>
      <c r="C478" s="44" t="s">
        <v>285</v>
      </c>
      <c r="D478" s="45">
        <v>11950.89</v>
      </c>
      <c r="E478" s="45">
        <v>7583.60359101206</v>
      </c>
      <c r="F478" s="45">
        <v>8769.61</v>
      </c>
      <c r="G478" s="45">
        <v>1776.3</v>
      </c>
      <c r="H478" s="45">
        <v>0</v>
      </c>
      <c r="I478" s="45">
        <v>0</v>
      </c>
      <c r="J478" s="45">
        <v>0</v>
      </c>
      <c r="K478" s="45">
        <v>0</v>
      </c>
      <c r="L478" s="45">
        <v>0</v>
      </c>
      <c r="M478" s="45">
        <v>0</v>
      </c>
      <c r="N478" s="45">
        <v>0</v>
      </c>
      <c r="O478" s="45">
        <v>0</v>
      </c>
      <c r="P478" s="119">
        <v>30080.403591012058</v>
      </c>
    </row>
    <row r="479" spans="1:16" s="2" customFormat="1">
      <c r="A479" s="46">
        <v>314053</v>
      </c>
      <c r="B479" s="47">
        <v>810</v>
      </c>
      <c r="C479" s="48" t="s">
        <v>286</v>
      </c>
      <c r="D479" s="49">
        <v>0</v>
      </c>
      <c r="E479" s="49">
        <v>0</v>
      </c>
      <c r="F479" s="49">
        <v>0</v>
      </c>
      <c r="G479" s="49">
        <v>0</v>
      </c>
      <c r="H479" s="49">
        <v>0</v>
      </c>
      <c r="I479" s="49">
        <v>0</v>
      </c>
      <c r="J479" s="49">
        <v>0</v>
      </c>
      <c r="K479" s="49">
        <v>0</v>
      </c>
      <c r="L479" s="49">
        <v>0</v>
      </c>
      <c r="M479" s="49">
        <v>0</v>
      </c>
      <c r="N479" s="49">
        <v>0</v>
      </c>
      <c r="O479" s="49">
        <v>0</v>
      </c>
      <c r="P479" s="120">
        <v>0</v>
      </c>
    </row>
    <row r="480" spans="1:16" s="2" customFormat="1">
      <c r="A480" s="42">
        <v>314055</v>
      </c>
      <c r="B480" s="43">
        <v>745</v>
      </c>
      <c r="C480" s="44" t="s">
        <v>287</v>
      </c>
      <c r="D480" s="45">
        <v>0</v>
      </c>
      <c r="E480" s="45">
        <v>0</v>
      </c>
      <c r="F480" s="45">
        <v>0</v>
      </c>
      <c r="G480" s="45">
        <v>0</v>
      </c>
      <c r="H480" s="45">
        <v>0</v>
      </c>
      <c r="I480" s="45">
        <v>0</v>
      </c>
      <c r="J480" s="45">
        <v>0</v>
      </c>
      <c r="K480" s="45">
        <v>0</v>
      </c>
      <c r="L480" s="45">
        <v>0</v>
      </c>
      <c r="M480" s="45">
        <v>0</v>
      </c>
      <c r="N480" s="45">
        <v>0</v>
      </c>
      <c r="O480" s="45">
        <v>0</v>
      </c>
      <c r="P480" s="119">
        <v>0</v>
      </c>
    </row>
    <row r="481" spans="1:16" s="2" customFormat="1">
      <c r="A481" s="46">
        <v>314060</v>
      </c>
      <c r="B481" s="47">
        <v>406</v>
      </c>
      <c r="C481" s="48" t="s">
        <v>734</v>
      </c>
      <c r="D481" s="49">
        <v>0</v>
      </c>
      <c r="E481" s="49">
        <v>0</v>
      </c>
      <c r="F481" s="49">
        <v>0</v>
      </c>
      <c r="G481" s="49">
        <v>0</v>
      </c>
      <c r="H481" s="49">
        <v>0</v>
      </c>
      <c r="I481" s="49">
        <v>0</v>
      </c>
      <c r="J481" s="49">
        <v>0</v>
      </c>
      <c r="K481" s="49">
        <v>0</v>
      </c>
      <c r="L481" s="49">
        <v>0</v>
      </c>
      <c r="M481" s="49">
        <v>0</v>
      </c>
      <c r="N481" s="49">
        <v>0</v>
      </c>
      <c r="O481" s="49">
        <v>0</v>
      </c>
      <c r="P481" s="120">
        <v>0</v>
      </c>
    </row>
    <row r="482" spans="1:16" s="2" customFormat="1">
      <c r="A482" s="42">
        <v>314070</v>
      </c>
      <c r="B482" s="43">
        <v>407</v>
      </c>
      <c r="C482" s="44" t="s">
        <v>288</v>
      </c>
      <c r="D482" s="45">
        <v>0</v>
      </c>
      <c r="E482" s="45">
        <v>0</v>
      </c>
      <c r="F482" s="45">
        <v>0</v>
      </c>
      <c r="G482" s="45">
        <v>0</v>
      </c>
      <c r="H482" s="45">
        <v>0</v>
      </c>
      <c r="I482" s="45">
        <v>0</v>
      </c>
      <c r="J482" s="45">
        <v>0</v>
      </c>
      <c r="K482" s="45">
        <v>0</v>
      </c>
      <c r="L482" s="45">
        <v>0</v>
      </c>
      <c r="M482" s="45">
        <v>0</v>
      </c>
      <c r="N482" s="45">
        <v>0</v>
      </c>
      <c r="O482" s="45">
        <v>0</v>
      </c>
      <c r="P482" s="119">
        <v>0</v>
      </c>
    </row>
    <row r="483" spans="1:16" s="2" customFormat="1">
      <c r="A483" s="46">
        <v>314080</v>
      </c>
      <c r="B483" s="47">
        <v>408</v>
      </c>
      <c r="C483" s="48" t="s">
        <v>289</v>
      </c>
      <c r="D483" s="49">
        <v>0</v>
      </c>
      <c r="E483" s="49">
        <v>0</v>
      </c>
      <c r="F483" s="49">
        <v>0</v>
      </c>
      <c r="G483" s="49">
        <v>0</v>
      </c>
      <c r="H483" s="49">
        <v>0</v>
      </c>
      <c r="I483" s="49">
        <v>0</v>
      </c>
      <c r="J483" s="49">
        <v>0</v>
      </c>
      <c r="K483" s="49">
        <v>0</v>
      </c>
      <c r="L483" s="49">
        <v>0</v>
      </c>
      <c r="M483" s="49">
        <v>0</v>
      </c>
      <c r="N483" s="49">
        <v>0</v>
      </c>
      <c r="O483" s="49">
        <v>0</v>
      </c>
      <c r="P483" s="120">
        <v>0</v>
      </c>
    </row>
    <row r="484" spans="1:16" s="2" customFormat="1">
      <c r="A484" s="42">
        <v>314085</v>
      </c>
      <c r="B484" s="43">
        <v>746</v>
      </c>
      <c r="C484" s="44" t="s">
        <v>290</v>
      </c>
      <c r="D484" s="45">
        <v>0</v>
      </c>
      <c r="E484" s="45">
        <v>0</v>
      </c>
      <c r="F484" s="45">
        <v>0</v>
      </c>
      <c r="G484" s="45">
        <v>0</v>
      </c>
      <c r="H484" s="45">
        <v>0</v>
      </c>
      <c r="I484" s="45">
        <v>0</v>
      </c>
      <c r="J484" s="45">
        <v>0</v>
      </c>
      <c r="K484" s="45">
        <v>0</v>
      </c>
      <c r="L484" s="45">
        <v>0</v>
      </c>
      <c r="M484" s="45">
        <v>0</v>
      </c>
      <c r="N484" s="45">
        <v>0</v>
      </c>
      <c r="O484" s="45">
        <v>0</v>
      </c>
      <c r="P484" s="119">
        <v>0</v>
      </c>
    </row>
    <row r="485" spans="1:16" s="2" customFormat="1">
      <c r="A485" s="46">
        <v>314090</v>
      </c>
      <c r="B485" s="47">
        <v>409</v>
      </c>
      <c r="C485" s="48" t="s">
        <v>735</v>
      </c>
      <c r="D485" s="49">
        <v>13145.98</v>
      </c>
      <c r="E485" s="49">
        <v>8322.7103843748991</v>
      </c>
      <c r="F485" s="49">
        <v>9646.57</v>
      </c>
      <c r="G485" s="49">
        <v>11172.41</v>
      </c>
      <c r="H485" s="49">
        <v>12271.4</v>
      </c>
      <c r="I485" s="49">
        <v>10684.01</v>
      </c>
      <c r="J485" s="49">
        <v>11962.21</v>
      </c>
      <c r="K485" s="49">
        <v>15541.71</v>
      </c>
      <c r="L485" s="49">
        <v>13171.53</v>
      </c>
      <c r="M485" s="49">
        <v>18875.419999999998</v>
      </c>
      <c r="N485" s="49">
        <v>15918.12</v>
      </c>
      <c r="O485" s="49">
        <v>18840.61</v>
      </c>
      <c r="P485" s="120">
        <v>159552.68038437492</v>
      </c>
    </row>
    <row r="486" spans="1:16" s="2" customFormat="1">
      <c r="A486" s="42">
        <v>314100</v>
      </c>
      <c r="B486" s="43">
        <v>410</v>
      </c>
      <c r="C486" s="44" t="s">
        <v>291</v>
      </c>
      <c r="D486" s="45">
        <v>0</v>
      </c>
      <c r="E486" s="45">
        <v>0</v>
      </c>
      <c r="F486" s="45">
        <v>0</v>
      </c>
      <c r="G486" s="45">
        <v>0</v>
      </c>
      <c r="H486" s="45">
        <v>0</v>
      </c>
      <c r="I486" s="45">
        <v>0</v>
      </c>
      <c r="J486" s="45">
        <v>0</v>
      </c>
      <c r="K486" s="45">
        <v>0</v>
      </c>
      <c r="L486" s="45">
        <v>0</v>
      </c>
      <c r="M486" s="45">
        <v>0</v>
      </c>
      <c r="N486" s="45">
        <v>0</v>
      </c>
      <c r="O486" s="45">
        <v>0</v>
      </c>
      <c r="P486" s="119">
        <v>0</v>
      </c>
    </row>
    <row r="487" spans="1:16" s="2" customFormat="1">
      <c r="A487" s="46">
        <v>314110</v>
      </c>
      <c r="B487" s="47">
        <v>411</v>
      </c>
      <c r="C487" s="48" t="s">
        <v>292</v>
      </c>
      <c r="D487" s="49">
        <v>11950.89</v>
      </c>
      <c r="E487" s="49">
        <v>7574.5665600867396</v>
      </c>
      <c r="F487" s="49">
        <v>8769.61</v>
      </c>
      <c r="G487" s="49">
        <v>10156.74</v>
      </c>
      <c r="H487" s="49">
        <v>11155.82</v>
      </c>
      <c r="I487" s="49">
        <v>9712.74</v>
      </c>
      <c r="J487" s="49">
        <v>10874.74</v>
      </c>
      <c r="K487" s="49">
        <v>14128.83</v>
      </c>
      <c r="L487" s="49">
        <v>11974.12</v>
      </c>
      <c r="M487" s="49">
        <v>17159.47</v>
      </c>
      <c r="N487" s="49">
        <v>14471.02</v>
      </c>
      <c r="O487" s="49">
        <v>17127.82</v>
      </c>
      <c r="P487" s="120">
        <v>145056.36656008675</v>
      </c>
    </row>
    <row r="488" spans="1:16" s="2" customFormat="1">
      <c r="A488" s="42">
        <v>314120</v>
      </c>
      <c r="B488" s="43">
        <v>412</v>
      </c>
      <c r="C488" s="44" t="s">
        <v>293</v>
      </c>
      <c r="D488" s="45">
        <v>0</v>
      </c>
      <c r="E488" s="45">
        <v>0</v>
      </c>
      <c r="F488" s="45">
        <v>0</v>
      </c>
      <c r="G488" s="45">
        <v>0</v>
      </c>
      <c r="H488" s="45">
        <v>0</v>
      </c>
      <c r="I488" s="45">
        <v>0</v>
      </c>
      <c r="J488" s="45">
        <v>0</v>
      </c>
      <c r="K488" s="45">
        <v>0</v>
      </c>
      <c r="L488" s="45">
        <v>0</v>
      </c>
      <c r="M488" s="45">
        <v>0</v>
      </c>
      <c r="N488" s="45">
        <v>0</v>
      </c>
      <c r="O488" s="45">
        <v>0</v>
      </c>
      <c r="P488" s="119">
        <v>0</v>
      </c>
    </row>
    <row r="489" spans="1:16" s="2" customFormat="1">
      <c r="A489" s="46">
        <v>314130</v>
      </c>
      <c r="B489" s="47">
        <v>413</v>
      </c>
      <c r="C489" s="48" t="s">
        <v>294</v>
      </c>
      <c r="D489" s="49">
        <v>11950.89</v>
      </c>
      <c r="E489" s="49">
        <v>7586.1173277051003</v>
      </c>
      <c r="F489" s="49">
        <v>8769.61</v>
      </c>
      <c r="G489" s="49">
        <v>10156.74</v>
      </c>
      <c r="H489" s="49">
        <v>11155.82</v>
      </c>
      <c r="I489" s="49">
        <v>9712.74</v>
      </c>
      <c r="J489" s="49">
        <v>10874.74</v>
      </c>
      <c r="K489" s="49">
        <v>14128.83</v>
      </c>
      <c r="L489" s="49">
        <v>11974.12</v>
      </c>
      <c r="M489" s="49">
        <v>17159.47</v>
      </c>
      <c r="N489" s="49">
        <v>14471.02</v>
      </c>
      <c r="O489" s="49">
        <v>17127.82</v>
      </c>
      <c r="P489" s="120">
        <v>145067.9173277051</v>
      </c>
    </row>
    <row r="490" spans="1:16" s="2" customFormat="1">
      <c r="A490" s="42">
        <v>314140</v>
      </c>
      <c r="B490" s="43">
        <v>414</v>
      </c>
      <c r="C490" s="44" t="s">
        <v>295</v>
      </c>
      <c r="D490" s="45">
        <v>11950.89</v>
      </c>
      <c r="E490" s="45">
        <v>7553.1346334600603</v>
      </c>
      <c r="F490" s="45">
        <v>8769.61</v>
      </c>
      <c r="G490" s="45">
        <v>10156.74</v>
      </c>
      <c r="H490" s="45">
        <v>11155.82</v>
      </c>
      <c r="I490" s="45">
        <v>9712.74</v>
      </c>
      <c r="J490" s="45">
        <v>10874.74</v>
      </c>
      <c r="K490" s="45">
        <v>14128.83</v>
      </c>
      <c r="L490" s="45">
        <v>11974.12</v>
      </c>
      <c r="M490" s="45">
        <v>1769.61</v>
      </c>
      <c r="N490" s="45">
        <v>0</v>
      </c>
      <c r="O490" s="45">
        <v>0</v>
      </c>
      <c r="P490" s="119">
        <v>98046.234633460059</v>
      </c>
    </row>
    <row r="491" spans="1:16" s="2" customFormat="1">
      <c r="A491" s="46">
        <v>314150</v>
      </c>
      <c r="B491" s="47">
        <v>415</v>
      </c>
      <c r="C491" s="48" t="s">
        <v>296</v>
      </c>
      <c r="D491" s="49">
        <v>0</v>
      </c>
      <c r="E491" s="49">
        <v>0</v>
      </c>
      <c r="F491" s="49">
        <v>0</v>
      </c>
      <c r="G491" s="49">
        <v>0</v>
      </c>
      <c r="H491" s="49">
        <v>0</v>
      </c>
      <c r="I491" s="49">
        <v>0</v>
      </c>
      <c r="J491" s="49">
        <v>0</v>
      </c>
      <c r="K491" s="49">
        <v>0</v>
      </c>
      <c r="L491" s="49">
        <v>0</v>
      </c>
      <c r="M491" s="49">
        <v>0</v>
      </c>
      <c r="N491" s="49">
        <v>0</v>
      </c>
      <c r="O491" s="49">
        <v>0</v>
      </c>
      <c r="P491" s="120">
        <v>0</v>
      </c>
    </row>
    <row r="492" spans="1:16" s="2" customFormat="1">
      <c r="A492" s="42">
        <v>314160</v>
      </c>
      <c r="B492" s="43">
        <v>416</v>
      </c>
      <c r="C492" s="44" t="s">
        <v>736</v>
      </c>
      <c r="D492" s="45">
        <v>11950.89</v>
      </c>
      <c r="E492" s="45">
        <v>7592.43866755811</v>
      </c>
      <c r="F492" s="45">
        <v>8769.61</v>
      </c>
      <c r="G492" s="45">
        <v>10156.74</v>
      </c>
      <c r="H492" s="45">
        <v>11155.82</v>
      </c>
      <c r="I492" s="45">
        <v>9712.74</v>
      </c>
      <c r="J492" s="45">
        <v>10874.74</v>
      </c>
      <c r="K492" s="45">
        <v>14128.83</v>
      </c>
      <c r="L492" s="45">
        <v>11974.12</v>
      </c>
      <c r="M492" s="45">
        <v>17159.47</v>
      </c>
      <c r="N492" s="45">
        <v>14471.02</v>
      </c>
      <c r="O492" s="45">
        <v>17127.82</v>
      </c>
      <c r="P492" s="119">
        <v>145074.23866755812</v>
      </c>
    </row>
    <row r="493" spans="1:16" s="2" customFormat="1">
      <c r="A493" s="46">
        <v>314170</v>
      </c>
      <c r="B493" s="47">
        <v>417</v>
      </c>
      <c r="C493" s="48" t="s">
        <v>297</v>
      </c>
      <c r="D493" s="49">
        <v>11950.89</v>
      </c>
      <c r="E493" s="49">
        <v>7596.9798423264201</v>
      </c>
      <c r="F493" s="49">
        <v>8769.61</v>
      </c>
      <c r="G493" s="49">
        <v>10156.74</v>
      </c>
      <c r="H493" s="49">
        <v>11155.82</v>
      </c>
      <c r="I493" s="49">
        <v>9712.74</v>
      </c>
      <c r="J493" s="49">
        <v>10874.74</v>
      </c>
      <c r="K493" s="49">
        <v>14128.83</v>
      </c>
      <c r="L493" s="49">
        <v>11974.12</v>
      </c>
      <c r="M493" s="49">
        <v>17159.47</v>
      </c>
      <c r="N493" s="49">
        <v>14471.02</v>
      </c>
      <c r="O493" s="49">
        <v>17127.82</v>
      </c>
      <c r="P493" s="120">
        <v>145078.77984232642</v>
      </c>
    </row>
    <row r="494" spans="1:16" s="2" customFormat="1">
      <c r="A494" s="42">
        <v>314180</v>
      </c>
      <c r="B494" s="43">
        <v>418</v>
      </c>
      <c r="C494" s="44" t="s">
        <v>298</v>
      </c>
      <c r="D494" s="45">
        <v>0</v>
      </c>
      <c r="E494" s="45">
        <v>0</v>
      </c>
      <c r="F494" s="45">
        <v>0</v>
      </c>
      <c r="G494" s="45">
        <v>0</v>
      </c>
      <c r="H494" s="45">
        <v>0</v>
      </c>
      <c r="I494" s="45">
        <v>0</v>
      </c>
      <c r="J494" s="45">
        <v>0</v>
      </c>
      <c r="K494" s="45">
        <v>0</v>
      </c>
      <c r="L494" s="45">
        <v>0</v>
      </c>
      <c r="M494" s="45">
        <v>0</v>
      </c>
      <c r="N494" s="45">
        <v>0</v>
      </c>
      <c r="O494" s="45">
        <v>0</v>
      </c>
      <c r="P494" s="119">
        <v>0</v>
      </c>
    </row>
    <row r="495" spans="1:16" s="2" customFormat="1">
      <c r="A495" s="46">
        <v>314190</v>
      </c>
      <c r="B495" s="47">
        <v>419</v>
      </c>
      <c r="C495" s="48" t="s">
        <v>299</v>
      </c>
      <c r="D495" s="49">
        <v>11950.89</v>
      </c>
      <c r="E495" s="49">
        <v>7573.1628538779196</v>
      </c>
      <c r="F495" s="49">
        <v>8769.61</v>
      </c>
      <c r="G495" s="49">
        <v>10156.74</v>
      </c>
      <c r="H495" s="49">
        <v>11155.82</v>
      </c>
      <c r="I495" s="49">
        <v>9712.74</v>
      </c>
      <c r="J495" s="49">
        <v>10874.74</v>
      </c>
      <c r="K495" s="49">
        <v>14128.83</v>
      </c>
      <c r="L495" s="49">
        <v>11974.12</v>
      </c>
      <c r="M495" s="49">
        <v>17159.47</v>
      </c>
      <c r="N495" s="49">
        <v>14471.02</v>
      </c>
      <c r="O495" s="49">
        <v>17127.82</v>
      </c>
      <c r="P495" s="120">
        <v>145054.96285387792</v>
      </c>
    </row>
    <row r="496" spans="1:16" s="2" customFormat="1">
      <c r="A496" s="42">
        <v>314200</v>
      </c>
      <c r="B496" s="43">
        <v>420</v>
      </c>
      <c r="C496" s="44" t="s">
        <v>300</v>
      </c>
      <c r="D496" s="45">
        <v>14509.34</v>
      </c>
      <c r="E496" s="45">
        <v>7580.2368658894602</v>
      </c>
      <c r="F496" s="45">
        <v>8769.61</v>
      </c>
      <c r="G496" s="45">
        <v>10156.74</v>
      </c>
      <c r="H496" s="45">
        <v>11155.82</v>
      </c>
      <c r="I496" s="45">
        <v>9712.74</v>
      </c>
      <c r="J496" s="45">
        <v>10874.74</v>
      </c>
      <c r="K496" s="45">
        <v>14128.83</v>
      </c>
      <c r="L496" s="45">
        <v>11974.12</v>
      </c>
      <c r="M496" s="45">
        <v>17159.47</v>
      </c>
      <c r="N496" s="45">
        <v>14471.02</v>
      </c>
      <c r="O496" s="45">
        <v>17127.82</v>
      </c>
      <c r="P496" s="119">
        <v>147620.48686588946</v>
      </c>
    </row>
    <row r="497" spans="1:16" s="2" customFormat="1">
      <c r="A497" s="46">
        <v>314210</v>
      </c>
      <c r="B497" s="47">
        <v>421</v>
      </c>
      <c r="C497" s="48" t="s">
        <v>301</v>
      </c>
      <c r="D497" s="49">
        <v>9392.4500000000007</v>
      </c>
      <c r="E497" s="49">
        <v>7603.9362853039902</v>
      </c>
      <c r="F497" s="49">
        <v>8769.61</v>
      </c>
      <c r="G497" s="49">
        <v>10156.74</v>
      </c>
      <c r="H497" s="49">
        <v>11155.82</v>
      </c>
      <c r="I497" s="49">
        <v>9712.74</v>
      </c>
      <c r="J497" s="49">
        <v>10874.74</v>
      </c>
      <c r="K497" s="49">
        <v>14128.83</v>
      </c>
      <c r="L497" s="49">
        <v>11974.12</v>
      </c>
      <c r="M497" s="49">
        <v>1769.61</v>
      </c>
      <c r="N497" s="49">
        <v>0</v>
      </c>
      <c r="O497" s="49">
        <v>0</v>
      </c>
      <c r="P497" s="120">
        <v>95538.596285303982</v>
      </c>
    </row>
    <row r="498" spans="1:16" s="2" customFormat="1">
      <c r="A498" s="42">
        <v>314220</v>
      </c>
      <c r="B498" s="43">
        <v>422</v>
      </c>
      <c r="C498" s="44" t="s">
        <v>737</v>
      </c>
      <c r="D498" s="45">
        <v>9392.4500000000007</v>
      </c>
      <c r="E498" s="45">
        <v>7571.8378291557701</v>
      </c>
      <c r="F498" s="45">
        <v>8769.61</v>
      </c>
      <c r="G498" s="45">
        <v>10156.74</v>
      </c>
      <c r="H498" s="45">
        <v>11155.82</v>
      </c>
      <c r="I498" s="45">
        <v>9712.74</v>
      </c>
      <c r="J498" s="45">
        <v>10874.74</v>
      </c>
      <c r="K498" s="45">
        <v>14128.83</v>
      </c>
      <c r="L498" s="45">
        <v>11974.12</v>
      </c>
      <c r="M498" s="45">
        <v>17159.47</v>
      </c>
      <c r="N498" s="45">
        <v>14471.02</v>
      </c>
      <c r="O498" s="45">
        <v>17127.82</v>
      </c>
      <c r="P498" s="119">
        <v>142495.19782915578</v>
      </c>
    </row>
    <row r="499" spans="1:16" s="2" customFormat="1">
      <c r="A499" s="46">
        <v>314225</v>
      </c>
      <c r="B499" s="47">
        <v>811</v>
      </c>
      <c r="C499" s="48" t="s">
        <v>738</v>
      </c>
      <c r="D499" s="49">
        <v>0</v>
      </c>
      <c r="E499" s="49">
        <v>0</v>
      </c>
      <c r="F499" s="49">
        <v>0</v>
      </c>
      <c r="G499" s="49">
        <v>0</v>
      </c>
      <c r="H499" s="49">
        <v>0</v>
      </c>
      <c r="I499" s="49">
        <v>0</v>
      </c>
      <c r="J499" s="49">
        <v>0</v>
      </c>
      <c r="K499" s="49">
        <v>0</v>
      </c>
      <c r="L499" s="49">
        <v>0</v>
      </c>
      <c r="M499" s="49">
        <v>0</v>
      </c>
      <c r="N499" s="49">
        <v>0</v>
      </c>
      <c r="O499" s="49">
        <v>0</v>
      </c>
      <c r="P499" s="120">
        <v>0</v>
      </c>
    </row>
    <row r="500" spans="1:16" s="2" customFormat="1">
      <c r="A500" s="42">
        <v>314230</v>
      </c>
      <c r="B500" s="43">
        <v>423</v>
      </c>
      <c r="C500" s="44" t="s">
        <v>302</v>
      </c>
      <c r="D500" s="45">
        <v>9392.4500000000007</v>
      </c>
      <c r="E500" s="45">
        <v>7604.8259618115098</v>
      </c>
      <c r="F500" s="45">
        <v>8769.61</v>
      </c>
      <c r="G500" s="45">
        <v>10156.74</v>
      </c>
      <c r="H500" s="45">
        <v>11155.82</v>
      </c>
      <c r="I500" s="45">
        <v>9712.74</v>
      </c>
      <c r="J500" s="45">
        <v>1228.4100000000001</v>
      </c>
      <c r="K500" s="45">
        <v>0</v>
      </c>
      <c r="L500" s="45">
        <v>0</v>
      </c>
      <c r="M500" s="45">
        <v>0</v>
      </c>
      <c r="N500" s="45">
        <v>0</v>
      </c>
      <c r="O500" s="45">
        <v>0</v>
      </c>
      <c r="P500" s="119">
        <v>58020.595961811508</v>
      </c>
    </row>
    <row r="501" spans="1:16" s="2" customFormat="1">
      <c r="A501" s="46">
        <v>314240</v>
      </c>
      <c r="B501" s="47">
        <v>424</v>
      </c>
      <c r="C501" s="48" t="s">
        <v>303</v>
      </c>
      <c r="D501" s="49">
        <v>9392.4500000000007</v>
      </c>
      <c r="E501" s="49">
        <v>7599.0348210551902</v>
      </c>
      <c r="F501" s="49">
        <v>8769.61</v>
      </c>
      <c r="G501" s="49">
        <v>10156.74</v>
      </c>
      <c r="H501" s="49">
        <v>11155.82</v>
      </c>
      <c r="I501" s="49">
        <v>9712.74</v>
      </c>
      <c r="J501" s="49">
        <v>20521.07</v>
      </c>
      <c r="K501" s="49">
        <v>28257.65</v>
      </c>
      <c r="L501" s="49">
        <v>23948.240000000002</v>
      </c>
      <c r="M501" s="49">
        <v>34318.94</v>
      </c>
      <c r="N501" s="49">
        <v>28942.05</v>
      </c>
      <c r="O501" s="49">
        <v>34255.65</v>
      </c>
      <c r="P501" s="120">
        <v>227029.99482105518</v>
      </c>
    </row>
    <row r="502" spans="1:16" s="2" customFormat="1">
      <c r="A502" s="42">
        <v>314250</v>
      </c>
      <c r="B502" s="43">
        <v>425</v>
      </c>
      <c r="C502" s="44" t="s">
        <v>304</v>
      </c>
      <c r="D502" s="45">
        <v>0</v>
      </c>
      <c r="E502" s="45">
        <v>0</v>
      </c>
      <c r="F502" s="45">
        <v>0</v>
      </c>
      <c r="G502" s="45">
        <v>0</v>
      </c>
      <c r="H502" s="45">
        <v>0</v>
      </c>
      <c r="I502" s="45">
        <v>0</v>
      </c>
      <c r="J502" s="45">
        <v>9646.33</v>
      </c>
      <c r="K502" s="45">
        <v>14128.83</v>
      </c>
      <c r="L502" s="45">
        <v>11974.12</v>
      </c>
      <c r="M502" s="45">
        <v>17159.47</v>
      </c>
      <c r="N502" s="45">
        <v>14471.02</v>
      </c>
      <c r="O502" s="45">
        <v>17127.82</v>
      </c>
      <c r="P502" s="119">
        <v>84507.59</v>
      </c>
    </row>
    <row r="503" spans="1:16" s="2" customFormat="1">
      <c r="A503" s="46">
        <v>314260</v>
      </c>
      <c r="B503" s="47">
        <v>426</v>
      </c>
      <c r="C503" s="48" t="s">
        <v>305</v>
      </c>
      <c r="D503" s="49">
        <v>0</v>
      </c>
      <c r="E503" s="49">
        <v>0</v>
      </c>
      <c r="F503" s="49">
        <v>0</v>
      </c>
      <c r="G503" s="49">
        <v>0</v>
      </c>
      <c r="H503" s="49">
        <v>0</v>
      </c>
      <c r="I503" s="49">
        <v>0</v>
      </c>
      <c r="J503" s="49">
        <v>0</v>
      </c>
      <c r="K503" s="49">
        <v>0</v>
      </c>
      <c r="L503" s="49">
        <v>0</v>
      </c>
      <c r="M503" s="49">
        <v>0</v>
      </c>
      <c r="N503" s="49">
        <v>0</v>
      </c>
      <c r="O503" s="49">
        <v>0</v>
      </c>
      <c r="P503" s="120">
        <v>0</v>
      </c>
    </row>
    <row r="504" spans="1:16" s="2" customFormat="1">
      <c r="A504" s="42">
        <v>314270</v>
      </c>
      <c r="B504" s="43">
        <v>427</v>
      </c>
      <c r="C504" s="44" t="s">
        <v>739</v>
      </c>
      <c r="D504" s="45">
        <v>0</v>
      </c>
      <c r="E504" s="45">
        <v>0</v>
      </c>
      <c r="F504" s="45">
        <v>0</v>
      </c>
      <c r="G504" s="45">
        <v>0</v>
      </c>
      <c r="H504" s="45">
        <v>0</v>
      </c>
      <c r="I504" s="45">
        <v>0</v>
      </c>
      <c r="J504" s="45">
        <v>0</v>
      </c>
      <c r="K504" s="45">
        <v>0</v>
      </c>
      <c r="L504" s="45">
        <v>0</v>
      </c>
      <c r="M504" s="45">
        <v>0</v>
      </c>
      <c r="N504" s="45">
        <v>0</v>
      </c>
      <c r="O504" s="45">
        <v>0</v>
      </c>
      <c r="P504" s="119">
        <v>0</v>
      </c>
    </row>
    <row r="505" spans="1:16" s="2" customFormat="1">
      <c r="A505" s="46">
        <v>314280</v>
      </c>
      <c r="B505" s="47">
        <v>428</v>
      </c>
      <c r="C505" s="48" t="s">
        <v>482</v>
      </c>
      <c r="D505" s="49">
        <v>11950.89</v>
      </c>
      <c r="E505" s="49">
        <v>7573.6200747888697</v>
      </c>
      <c r="F505" s="49">
        <v>8769.61</v>
      </c>
      <c r="G505" s="49">
        <v>10156.74</v>
      </c>
      <c r="H505" s="49">
        <v>11155.82</v>
      </c>
      <c r="I505" s="49">
        <v>9712.74</v>
      </c>
      <c r="J505" s="49">
        <v>10874.74</v>
      </c>
      <c r="K505" s="49">
        <v>14128.83</v>
      </c>
      <c r="L505" s="49">
        <v>11974.12</v>
      </c>
      <c r="M505" s="49">
        <v>17159.47</v>
      </c>
      <c r="N505" s="49">
        <v>14471.02</v>
      </c>
      <c r="O505" s="49">
        <v>17127.82</v>
      </c>
      <c r="P505" s="120">
        <v>145055.42007478888</v>
      </c>
    </row>
    <row r="506" spans="1:16" s="2" customFormat="1">
      <c r="A506" s="42">
        <v>314290</v>
      </c>
      <c r="B506" s="43">
        <v>429</v>
      </c>
      <c r="C506" s="44" t="s">
        <v>306</v>
      </c>
      <c r="D506" s="45">
        <v>0</v>
      </c>
      <c r="E506" s="45">
        <v>0</v>
      </c>
      <c r="F506" s="45">
        <v>0</v>
      </c>
      <c r="G506" s="45">
        <v>0</v>
      </c>
      <c r="H506" s="45">
        <v>0</v>
      </c>
      <c r="I506" s="45">
        <v>0</v>
      </c>
      <c r="J506" s="45">
        <v>0</v>
      </c>
      <c r="K506" s="45">
        <v>0</v>
      </c>
      <c r="L506" s="45">
        <v>0</v>
      </c>
      <c r="M506" s="45">
        <v>0</v>
      </c>
      <c r="N506" s="45">
        <v>0</v>
      </c>
      <c r="O506" s="45">
        <v>0</v>
      </c>
      <c r="P506" s="119">
        <v>0</v>
      </c>
    </row>
    <row r="507" spans="1:16" s="2" customFormat="1">
      <c r="A507" s="46">
        <v>314300</v>
      </c>
      <c r="B507" s="47">
        <v>430</v>
      </c>
      <c r="C507" s="48" t="s">
        <v>307</v>
      </c>
      <c r="D507" s="49">
        <v>9392.4500000000007</v>
      </c>
      <c r="E507" s="49">
        <v>7580.5162017098401</v>
      </c>
      <c r="F507" s="49">
        <v>8769.61</v>
      </c>
      <c r="G507" s="49">
        <v>10156.74</v>
      </c>
      <c r="H507" s="49">
        <v>11155.82</v>
      </c>
      <c r="I507" s="49">
        <v>9712.74</v>
      </c>
      <c r="J507" s="49">
        <v>10874.74</v>
      </c>
      <c r="K507" s="49">
        <v>14128.83</v>
      </c>
      <c r="L507" s="49">
        <v>11974.12</v>
      </c>
      <c r="M507" s="49">
        <v>17159.47</v>
      </c>
      <c r="N507" s="49">
        <v>14471.02</v>
      </c>
      <c r="O507" s="49">
        <v>17127.82</v>
      </c>
      <c r="P507" s="120">
        <v>142503.87620170985</v>
      </c>
    </row>
    <row r="508" spans="1:16" s="2" customFormat="1">
      <c r="A508" s="42">
        <v>314310</v>
      </c>
      <c r="B508" s="43">
        <v>431</v>
      </c>
      <c r="C508" s="44" t="s">
        <v>308</v>
      </c>
      <c r="D508" s="45">
        <v>11950.89</v>
      </c>
      <c r="E508" s="45">
        <v>7562.8096746472802</v>
      </c>
      <c r="F508" s="45">
        <v>8769.61</v>
      </c>
      <c r="G508" s="45">
        <v>10156.74</v>
      </c>
      <c r="H508" s="45">
        <v>11155.82</v>
      </c>
      <c r="I508" s="45">
        <v>9712.74</v>
      </c>
      <c r="J508" s="45">
        <v>10874.74</v>
      </c>
      <c r="K508" s="45">
        <v>14128.83</v>
      </c>
      <c r="L508" s="45">
        <v>11974.12</v>
      </c>
      <c r="M508" s="45">
        <v>17159.47</v>
      </c>
      <c r="N508" s="45">
        <v>14471.02</v>
      </c>
      <c r="O508" s="45">
        <v>17127.82</v>
      </c>
      <c r="P508" s="119">
        <v>145044.60967464728</v>
      </c>
    </row>
    <row r="509" spans="1:16" s="2" customFormat="1">
      <c r="A509" s="46">
        <v>314315</v>
      </c>
      <c r="B509" s="47">
        <v>812</v>
      </c>
      <c r="C509" s="48" t="s">
        <v>309</v>
      </c>
      <c r="D509" s="49">
        <v>0</v>
      </c>
      <c r="E509" s="49">
        <v>0</v>
      </c>
      <c r="F509" s="49">
        <v>0</v>
      </c>
      <c r="G509" s="49">
        <v>0</v>
      </c>
      <c r="H509" s="49">
        <v>0</v>
      </c>
      <c r="I509" s="49">
        <v>0</v>
      </c>
      <c r="J509" s="49">
        <v>0</v>
      </c>
      <c r="K509" s="49">
        <v>0</v>
      </c>
      <c r="L509" s="49">
        <v>0</v>
      </c>
      <c r="M509" s="49">
        <v>0</v>
      </c>
      <c r="N509" s="49">
        <v>0</v>
      </c>
      <c r="O509" s="49">
        <v>0</v>
      </c>
      <c r="P509" s="120">
        <v>0</v>
      </c>
    </row>
    <row r="510" spans="1:16" s="2" customFormat="1">
      <c r="A510" s="42">
        <v>314320</v>
      </c>
      <c r="B510" s="43">
        <v>432</v>
      </c>
      <c r="C510" s="44" t="s">
        <v>483</v>
      </c>
      <c r="D510" s="45">
        <v>0</v>
      </c>
      <c r="E510" s="45">
        <v>0</v>
      </c>
      <c r="F510" s="45">
        <v>0</v>
      </c>
      <c r="G510" s="45">
        <v>0</v>
      </c>
      <c r="H510" s="45">
        <v>0</v>
      </c>
      <c r="I510" s="45">
        <v>0</v>
      </c>
      <c r="J510" s="45">
        <v>0</v>
      </c>
      <c r="K510" s="45">
        <v>0</v>
      </c>
      <c r="L510" s="45">
        <v>0</v>
      </c>
      <c r="M510" s="45">
        <v>0</v>
      </c>
      <c r="N510" s="45">
        <v>0</v>
      </c>
      <c r="O510" s="45">
        <v>0</v>
      </c>
      <c r="P510" s="119">
        <v>0</v>
      </c>
    </row>
    <row r="511" spans="1:16" s="2" customFormat="1">
      <c r="A511" s="46">
        <v>314330</v>
      </c>
      <c r="B511" s="47">
        <v>433</v>
      </c>
      <c r="C511" s="48" t="s">
        <v>310</v>
      </c>
      <c r="D511" s="49">
        <v>11950.89</v>
      </c>
      <c r="E511" s="49">
        <v>7565.5416767328898</v>
      </c>
      <c r="F511" s="49">
        <v>8769.61</v>
      </c>
      <c r="G511" s="49">
        <v>10156.74</v>
      </c>
      <c r="H511" s="49">
        <v>11155.82</v>
      </c>
      <c r="I511" s="49">
        <v>9712.74</v>
      </c>
      <c r="J511" s="49">
        <v>10874.74</v>
      </c>
      <c r="K511" s="49">
        <v>14128.83</v>
      </c>
      <c r="L511" s="49">
        <v>11974.12</v>
      </c>
      <c r="M511" s="49">
        <v>17159.47</v>
      </c>
      <c r="N511" s="49">
        <v>14471.02</v>
      </c>
      <c r="O511" s="49">
        <v>17127.82</v>
      </c>
      <c r="P511" s="120">
        <v>145047.3416767329</v>
      </c>
    </row>
    <row r="512" spans="1:16" s="2" customFormat="1">
      <c r="A512" s="42">
        <v>314340</v>
      </c>
      <c r="B512" s="43">
        <v>434</v>
      </c>
      <c r="C512" s="44" t="s">
        <v>740</v>
      </c>
      <c r="D512" s="45">
        <v>11950.89</v>
      </c>
      <c r="E512" s="45">
        <v>7587.6506392437104</v>
      </c>
      <c r="F512" s="45">
        <v>8769.61</v>
      </c>
      <c r="G512" s="45">
        <v>1776.3</v>
      </c>
      <c r="H512" s="45">
        <v>0</v>
      </c>
      <c r="I512" s="45">
        <v>0</v>
      </c>
      <c r="J512" s="45">
        <v>0</v>
      </c>
      <c r="K512" s="45">
        <v>0</v>
      </c>
      <c r="L512" s="45">
        <v>0</v>
      </c>
      <c r="M512" s="45">
        <v>0</v>
      </c>
      <c r="N512" s="45">
        <v>0</v>
      </c>
      <c r="O512" s="45">
        <v>0</v>
      </c>
      <c r="P512" s="119">
        <v>30084.450639243711</v>
      </c>
    </row>
    <row r="513" spans="1:16" s="2" customFormat="1">
      <c r="A513" s="46">
        <v>314345</v>
      </c>
      <c r="B513" s="47">
        <v>747</v>
      </c>
      <c r="C513" s="48" t="s">
        <v>311</v>
      </c>
      <c r="D513" s="49">
        <v>0</v>
      </c>
      <c r="E513" s="49">
        <v>0</v>
      </c>
      <c r="F513" s="49">
        <v>0</v>
      </c>
      <c r="G513" s="49">
        <v>0</v>
      </c>
      <c r="H513" s="49">
        <v>0</v>
      </c>
      <c r="I513" s="49">
        <v>0</v>
      </c>
      <c r="J513" s="49">
        <v>0</v>
      </c>
      <c r="K513" s="49">
        <v>0</v>
      </c>
      <c r="L513" s="49">
        <v>0</v>
      </c>
      <c r="M513" s="49">
        <v>0</v>
      </c>
      <c r="N513" s="49">
        <v>0</v>
      </c>
      <c r="O513" s="49">
        <v>0</v>
      </c>
      <c r="P513" s="120">
        <v>0</v>
      </c>
    </row>
    <row r="514" spans="1:16" s="2" customFormat="1">
      <c r="A514" s="42">
        <v>314350</v>
      </c>
      <c r="B514" s="43">
        <v>435</v>
      </c>
      <c r="C514" s="44" t="s">
        <v>484</v>
      </c>
      <c r="D514" s="45">
        <v>0</v>
      </c>
      <c r="E514" s="45">
        <v>0</v>
      </c>
      <c r="F514" s="45">
        <v>0</v>
      </c>
      <c r="G514" s="45">
        <v>0</v>
      </c>
      <c r="H514" s="45">
        <v>0</v>
      </c>
      <c r="I514" s="45">
        <v>0</v>
      </c>
      <c r="J514" s="45">
        <v>0</v>
      </c>
      <c r="K514" s="45">
        <v>0</v>
      </c>
      <c r="L514" s="45">
        <v>0</v>
      </c>
      <c r="M514" s="45">
        <v>0</v>
      </c>
      <c r="N514" s="45">
        <v>0</v>
      </c>
      <c r="O514" s="45">
        <v>0</v>
      </c>
      <c r="P514" s="119">
        <v>0</v>
      </c>
    </row>
    <row r="515" spans="1:16" s="2" customFormat="1">
      <c r="A515" s="46">
        <v>314360</v>
      </c>
      <c r="B515" s="47">
        <v>436</v>
      </c>
      <c r="C515" s="48" t="s">
        <v>741</v>
      </c>
      <c r="D515" s="49">
        <v>0</v>
      </c>
      <c r="E515" s="49">
        <v>0</v>
      </c>
      <c r="F515" s="49">
        <v>0</v>
      </c>
      <c r="G515" s="49">
        <v>0</v>
      </c>
      <c r="H515" s="49">
        <v>0</v>
      </c>
      <c r="I515" s="49">
        <v>0</v>
      </c>
      <c r="J515" s="49">
        <v>0</v>
      </c>
      <c r="K515" s="49">
        <v>0</v>
      </c>
      <c r="L515" s="49">
        <v>0</v>
      </c>
      <c r="M515" s="49">
        <v>0</v>
      </c>
      <c r="N515" s="49">
        <v>0</v>
      </c>
      <c r="O515" s="49">
        <v>0</v>
      </c>
      <c r="P515" s="120">
        <v>0</v>
      </c>
    </row>
    <row r="516" spans="1:16" s="2" customFormat="1">
      <c r="A516" s="42">
        <v>314370</v>
      </c>
      <c r="B516" s="43">
        <v>437</v>
      </c>
      <c r="C516" s="44" t="s">
        <v>512</v>
      </c>
      <c r="D516" s="45">
        <v>9392.4500000000007</v>
      </c>
      <c r="E516" s="45">
        <v>7573.1639445483397</v>
      </c>
      <c r="F516" s="45">
        <v>8769.61</v>
      </c>
      <c r="G516" s="45">
        <v>1776.3</v>
      </c>
      <c r="H516" s="45">
        <v>0</v>
      </c>
      <c r="I516" s="45">
        <v>0</v>
      </c>
      <c r="J516" s="45">
        <v>0</v>
      </c>
      <c r="K516" s="45">
        <v>0</v>
      </c>
      <c r="L516" s="45">
        <v>0</v>
      </c>
      <c r="M516" s="45">
        <v>0</v>
      </c>
      <c r="N516" s="45">
        <v>0</v>
      </c>
      <c r="O516" s="45">
        <v>0</v>
      </c>
      <c r="P516" s="119">
        <v>27511.523944548342</v>
      </c>
    </row>
    <row r="517" spans="1:16" s="2" customFormat="1">
      <c r="A517" s="46">
        <v>314380</v>
      </c>
      <c r="B517" s="47">
        <v>438</v>
      </c>
      <c r="C517" s="48" t="s">
        <v>312</v>
      </c>
      <c r="D517" s="49">
        <v>0</v>
      </c>
      <c r="E517" s="49">
        <v>0</v>
      </c>
      <c r="F517" s="49">
        <v>0</v>
      </c>
      <c r="G517" s="49">
        <v>0</v>
      </c>
      <c r="H517" s="49">
        <v>0</v>
      </c>
      <c r="I517" s="49">
        <v>0</v>
      </c>
      <c r="J517" s="49">
        <v>0</v>
      </c>
      <c r="K517" s="49">
        <v>0</v>
      </c>
      <c r="L517" s="49">
        <v>0</v>
      </c>
      <c r="M517" s="49">
        <v>0</v>
      </c>
      <c r="N517" s="49">
        <v>0</v>
      </c>
      <c r="O517" s="49">
        <v>0</v>
      </c>
      <c r="P517" s="120">
        <v>0</v>
      </c>
    </row>
    <row r="518" spans="1:16" s="2" customFormat="1">
      <c r="A518" s="42">
        <v>314390</v>
      </c>
      <c r="B518" s="43">
        <v>439</v>
      </c>
      <c r="C518" s="44" t="s">
        <v>742</v>
      </c>
      <c r="D518" s="45">
        <v>0</v>
      </c>
      <c r="E518" s="45">
        <v>0</v>
      </c>
      <c r="F518" s="45">
        <v>0</v>
      </c>
      <c r="G518" s="45">
        <v>0</v>
      </c>
      <c r="H518" s="45">
        <v>0</v>
      </c>
      <c r="I518" s="45">
        <v>0</v>
      </c>
      <c r="J518" s="45">
        <v>0</v>
      </c>
      <c r="K518" s="45">
        <v>0</v>
      </c>
      <c r="L518" s="45">
        <v>0</v>
      </c>
      <c r="M518" s="45">
        <v>0</v>
      </c>
      <c r="N518" s="45">
        <v>0</v>
      </c>
      <c r="O518" s="45">
        <v>0</v>
      </c>
      <c r="P518" s="119">
        <v>0</v>
      </c>
    </row>
    <row r="519" spans="1:16" s="2" customFormat="1">
      <c r="A519" s="46">
        <v>314400</v>
      </c>
      <c r="B519" s="47">
        <v>440</v>
      </c>
      <c r="C519" s="48" t="s">
        <v>313</v>
      </c>
      <c r="D519" s="49">
        <v>0</v>
      </c>
      <c r="E519" s="49">
        <v>0</v>
      </c>
      <c r="F519" s="49">
        <v>0</v>
      </c>
      <c r="G519" s="49">
        <v>0</v>
      </c>
      <c r="H519" s="49">
        <v>0</v>
      </c>
      <c r="I519" s="49">
        <v>0</v>
      </c>
      <c r="J519" s="49">
        <v>0</v>
      </c>
      <c r="K519" s="49">
        <v>0</v>
      </c>
      <c r="L519" s="49">
        <v>0</v>
      </c>
      <c r="M519" s="49">
        <v>0</v>
      </c>
      <c r="N519" s="49">
        <v>0</v>
      </c>
      <c r="O519" s="49">
        <v>0</v>
      </c>
      <c r="P519" s="120">
        <v>0</v>
      </c>
    </row>
    <row r="520" spans="1:16" s="2" customFormat="1">
      <c r="A520" s="42">
        <v>314410</v>
      </c>
      <c r="B520" s="43">
        <v>441</v>
      </c>
      <c r="C520" s="44" t="s">
        <v>314</v>
      </c>
      <c r="D520" s="45">
        <v>0</v>
      </c>
      <c r="E520" s="45">
        <v>0</v>
      </c>
      <c r="F520" s="45">
        <v>0</v>
      </c>
      <c r="G520" s="45">
        <v>0</v>
      </c>
      <c r="H520" s="45">
        <v>0</v>
      </c>
      <c r="I520" s="45">
        <v>0</v>
      </c>
      <c r="J520" s="45">
        <v>0</v>
      </c>
      <c r="K520" s="45">
        <v>0</v>
      </c>
      <c r="L520" s="45">
        <v>0</v>
      </c>
      <c r="M520" s="45">
        <v>0</v>
      </c>
      <c r="N520" s="45">
        <v>0</v>
      </c>
      <c r="O520" s="45">
        <v>0</v>
      </c>
      <c r="P520" s="119">
        <v>0</v>
      </c>
    </row>
    <row r="521" spans="1:16" s="2" customFormat="1">
      <c r="A521" s="46">
        <v>314420</v>
      </c>
      <c r="B521" s="47">
        <v>442</v>
      </c>
      <c r="C521" s="48" t="s">
        <v>315</v>
      </c>
      <c r="D521" s="49">
        <v>0</v>
      </c>
      <c r="E521" s="49">
        <v>0</v>
      </c>
      <c r="F521" s="49">
        <v>0</v>
      </c>
      <c r="G521" s="49">
        <v>0</v>
      </c>
      <c r="H521" s="49">
        <v>0</v>
      </c>
      <c r="I521" s="49">
        <v>0</v>
      </c>
      <c r="J521" s="49">
        <v>0</v>
      </c>
      <c r="K521" s="49">
        <v>0</v>
      </c>
      <c r="L521" s="49">
        <v>0</v>
      </c>
      <c r="M521" s="49">
        <v>0</v>
      </c>
      <c r="N521" s="49">
        <v>0</v>
      </c>
      <c r="O521" s="49">
        <v>0</v>
      </c>
      <c r="P521" s="120">
        <v>0</v>
      </c>
    </row>
    <row r="522" spans="1:16" s="2" customFormat="1">
      <c r="A522" s="42">
        <v>314430</v>
      </c>
      <c r="B522" s="43">
        <v>443</v>
      </c>
      <c r="C522" s="44" t="s">
        <v>316</v>
      </c>
      <c r="D522" s="45">
        <v>0</v>
      </c>
      <c r="E522" s="45">
        <v>0</v>
      </c>
      <c r="F522" s="45">
        <v>0</v>
      </c>
      <c r="G522" s="45">
        <v>0</v>
      </c>
      <c r="H522" s="45">
        <v>0</v>
      </c>
      <c r="I522" s="45">
        <v>0</v>
      </c>
      <c r="J522" s="45">
        <v>0</v>
      </c>
      <c r="K522" s="45">
        <v>0</v>
      </c>
      <c r="L522" s="45">
        <v>0</v>
      </c>
      <c r="M522" s="45">
        <v>0</v>
      </c>
      <c r="N522" s="45">
        <v>0</v>
      </c>
      <c r="O522" s="45">
        <v>0</v>
      </c>
      <c r="P522" s="119">
        <v>0</v>
      </c>
    </row>
    <row r="523" spans="1:16" s="2" customFormat="1">
      <c r="A523" s="46">
        <v>314435</v>
      </c>
      <c r="B523" s="47">
        <v>813</v>
      </c>
      <c r="C523" s="48" t="s">
        <v>317</v>
      </c>
      <c r="D523" s="49">
        <v>11950.89</v>
      </c>
      <c r="E523" s="49">
        <v>7628.1595220464296</v>
      </c>
      <c r="F523" s="49">
        <v>8769.61</v>
      </c>
      <c r="G523" s="49">
        <v>10156.74</v>
      </c>
      <c r="H523" s="49">
        <v>11155.82</v>
      </c>
      <c r="I523" s="49">
        <v>9712.74</v>
      </c>
      <c r="J523" s="49">
        <v>10874.74</v>
      </c>
      <c r="K523" s="49">
        <v>14128.83</v>
      </c>
      <c r="L523" s="49">
        <v>11974.12</v>
      </c>
      <c r="M523" s="49">
        <v>17159.47</v>
      </c>
      <c r="N523" s="49">
        <v>14471.02</v>
      </c>
      <c r="O523" s="49">
        <v>17127.82</v>
      </c>
      <c r="P523" s="120">
        <v>145109.95952204644</v>
      </c>
    </row>
    <row r="524" spans="1:16" s="2" customFormat="1">
      <c r="A524" s="42">
        <v>314437</v>
      </c>
      <c r="B524" s="43">
        <v>814</v>
      </c>
      <c r="C524" s="44" t="s">
        <v>743</v>
      </c>
      <c r="D524" s="45">
        <v>0</v>
      </c>
      <c r="E524" s="45">
        <v>0</v>
      </c>
      <c r="F524" s="45">
        <v>0</v>
      </c>
      <c r="G524" s="45">
        <v>0</v>
      </c>
      <c r="H524" s="45">
        <v>0</v>
      </c>
      <c r="I524" s="45">
        <v>0</v>
      </c>
      <c r="J524" s="45">
        <v>9646.33</v>
      </c>
      <c r="K524" s="45">
        <v>14128.83</v>
      </c>
      <c r="L524" s="45">
        <v>11974.12</v>
      </c>
      <c r="M524" s="45">
        <v>17159.47</v>
      </c>
      <c r="N524" s="45">
        <v>14471.02</v>
      </c>
      <c r="O524" s="45">
        <v>17127.82</v>
      </c>
      <c r="P524" s="119">
        <v>84507.59</v>
      </c>
    </row>
    <row r="525" spans="1:16" s="2" customFormat="1">
      <c r="A525" s="46">
        <v>314440</v>
      </c>
      <c r="B525" s="47">
        <v>444</v>
      </c>
      <c r="C525" s="48" t="s">
        <v>744</v>
      </c>
      <c r="D525" s="49">
        <v>9392.4500000000007</v>
      </c>
      <c r="E525" s="49">
        <v>7573.1665211767604</v>
      </c>
      <c r="F525" s="49">
        <v>8769.61</v>
      </c>
      <c r="G525" s="49">
        <v>10156.74</v>
      </c>
      <c r="H525" s="49">
        <v>11155.82</v>
      </c>
      <c r="I525" s="49">
        <v>9712.74</v>
      </c>
      <c r="J525" s="49">
        <v>1228.4100000000001</v>
      </c>
      <c r="K525" s="49">
        <v>0</v>
      </c>
      <c r="L525" s="49">
        <v>0</v>
      </c>
      <c r="M525" s="49">
        <v>0</v>
      </c>
      <c r="N525" s="49">
        <v>0</v>
      </c>
      <c r="O525" s="49">
        <v>0</v>
      </c>
      <c r="P525" s="120">
        <v>57988.936521176765</v>
      </c>
    </row>
    <row r="526" spans="1:16" s="2" customFormat="1">
      <c r="A526" s="42">
        <v>314450</v>
      </c>
      <c r="B526" s="43">
        <v>445</v>
      </c>
      <c r="C526" s="44" t="s">
        <v>318</v>
      </c>
      <c r="D526" s="45">
        <v>13145.98</v>
      </c>
      <c r="E526" s="45">
        <v>8325.6415389707399</v>
      </c>
      <c r="F526" s="45">
        <v>9646.57</v>
      </c>
      <c r="G526" s="45">
        <v>11172.41</v>
      </c>
      <c r="H526" s="45">
        <v>12271.4</v>
      </c>
      <c r="I526" s="45">
        <v>10684.01</v>
      </c>
      <c r="J526" s="45">
        <v>11962.21</v>
      </c>
      <c r="K526" s="45">
        <v>15541.71</v>
      </c>
      <c r="L526" s="45">
        <v>13171.53</v>
      </c>
      <c r="M526" s="45">
        <v>18875.419999999998</v>
      </c>
      <c r="N526" s="45">
        <v>15918.12</v>
      </c>
      <c r="O526" s="45">
        <v>18840.61</v>
      </c>
      <c r="P526" s="119">
        <v>159555.61153897073</v>
      </c>
    </row>
    <row r="527" spans="1:16" s="2" customFormat="1">
      <c r="A527" s="46">
        <v>314460</v>
      </c>
      <c r="B527" s="47">
        <v>446</v>
      </c>
      <c r="C527" s="48" t="s">
        <v>319</v>
      </c>
      <c r="D527" s="49">
        <v>15536.16</v>
      </c>
      <c r="E527" s="49">
        <v>9849.57556176855</v>
      </c>
      <c r="F527" s="49">
        <v>11400.5</v>
      </c>
      <c r="G527" s="49">
        <v>13203.76</v>
      </c>
      <c r="H527" s="49">
        <v>14502.57</v>
      </c>
      <c r="I527" s="49">
        <v>12626.56</v>
      </c>
      <c r="J527" s="49">
        <v>14137.16</v>
      </c>
      <c r="K527" s="49">
        <v>18367.47</v>
      </c>
      <c r="L527" s="49">
        <v>15566.36</v>
      </c>
      <c r="M527" s="49">
        <v>22307.31</v>
      </c>
      <c r="N527" s="49">
        <v>18812.330000000002</v>
      </c>
      <c r="O527" s="49">
        <v>22266.17</v>
      </c>
      <c r="P527" s="120">
        <v>188575.92556176853</v>
      </c>
    </row>
    <row r="528" spans="1:16" s="2" customFormat="1">
      <c r="A528" s="42">
        <v>314465</v>
      </c>
      <c r="B528" s="43">
        <v>815</v>
      </c>
      <c r="C528" s="44" t="s">
        <v>320</v>
      </c>
      <c r="D528" s="45">
        <v>0</v>
      </c>
      <c r="E528" s="45">
        <v>0</v>
      </c>
      <c r="F528" s="45">
        <v>0</v>
      </c>
      <c r="G528" s="45">
        <v>0</v>
      </c>
      <c r="H528" s="45">
        <v>0</v>
      </c>
      <c r="I528" s="45">
        <v>0</v>
      </c>
      <c r="J528" s="45">
        <v>0</v>
      </c>
      <c r="K528" s="45">
        <v>0</v>
      </c>
      <c r="L528" s="45">
        <v>0</v>
      </c>
      <c r="M528" s="45">
        <v>0</v>
      </c>
      <c r="N528" s="45">
        <v>0</v>
      </c>
      <c r="O528" s="45">
        <v>0</v>
      </c>
      <c r="P528" s="119">
        <v>0</v>
      </c>
    </row>
    <row r="529" spans="1:16" s="2" customFormat="1">
      <c r="A529" s="46">
        <v>314467</v>
      </c>
      <c r="B529" s="47">
        <v>816</v>
      </c>
      <c r="C529" s="48" t="s">
        <v>745</v>
      </c>
      <c r="D529" s="49">
        <v>11950.89</v>
      </c>
      <c r="E529" s="49">
        <v>7512.3698481707097</v>
      </c>
      <c r="F529" s="49">
        <v>8769.61</v>
      </c>
      <c r="G529" s="49">
        <v>10156.74</v>
      </c>
      <c r="H529" s="49">
        <v>11155.82</v>
      </c>
      <c r="I529" s="49">
        <v>9712.74</v>
      </c>
      <c r="J529" s="49">
        <v>10874.74</v>
      </c>
      <c r="K529" s="49">
        <v>14128.83</v>
      </c>
      <c r="L529" s="49">
        <v>11974.12</v>
      </c>
      <c r="M529" s="49">
        <v>1769.61</v>
      </c>
      <c r="N529" s="49">
        <v>0</v>
      </c>
      <c r="O529" s="49">
        <v>0</v>
      </c>
      <c r="P529" s="120">
        <v>98005.469848170702</v>
      </c>
    </row>
    <row r="530" spans="1:16" s="2" customFormat="1">
      <c r="A530" s="42">
        <v>314470</v>
      </c>
      <c r="B530" s="43">
        <v>447</v>
      </c>
      <c r="C530" s="44" t="s">
        <v>321</v>
      </c>
      <c r="D530" s="45">
        <v>0</v>
      </c>
      <c r="E530" s="45">
        <v>0</v>
      </c>
      <c r="F530" s="45">
        <v>0</v>
      </c>
      <c r="G530" s="45">
        <v>0</v>
      </c>
      <c r="H530" s="45">
        <v>0</v>
      </c>
      <c r="I530" s="45">
        <v>0</v>
      </c>
      <c r="J530" s="45">
        <v>0</v>
      </c>
      <c r="K530" s="45">
        <v>0</v>
      </c>
      <c r="L530" s="45">
        <v>0</v>
      </c>
      <c r="M530" s="45">
        <v>0</v>
      </c>
      <c r="N530" s="45">
        <v>0</v>
      </c>
      <c r="O530" s="45">
        <v>0</v>
      </c>
      <c r="P530" s="119">
        <v>0</v>
      </c>
    </row>
    <row r="531" spans="1:16" s="2" customFormat="1">
      <c r="A531" s="46">
        <v>314480</v>
      </c>
      <c r="B531" s="47">
        <v>448</v>
      </c>
      <c r="C531" s="48" t="s">
        <v>322</v>
      </c>
      <c r="D531" s="49">
        <v>0</v>
      </c>
      <c r="E531" s="49">
        <v>0</v>
      </c>
      <c r="F531" s="49">
        <v>0</v>
      </c>
      <c r="G531" s="49">
        <v>0</v>
      </c>
      <c r="H531" s="49">
        <v>0</v>
      </c>
      <c r="I531" s="49">
        <v>0</v>
      </c>
      <c r="J531" s="49">
        <v>0</v>
      </c>
      <c r="K531" s="49">
        <v>0</v>
      </c>
      <c r="L531" s="49">
        <v>0</v>
      </c>
      <c r="M531" s="49">
        <v>0</v>
      </c>
      <c r="N531" s="49">
        <v>0</v>
      </c>
      <c r="O531" s="49">
        <v>0</v>
      </c>
      <c r="P531" s="120">
        <v>0</v>
      </c>
    </row>
    <row r="532" spans="1:16" s="2" customFormat="1">
      <c r="A532" s="42">
        <v>314490</v>
      </c>
      <c r="B532" s="43">
        <v>449</v>
      </c>
      <c r="C532" s="44" t="s">
        <v>746</v>
      </c>
      <c r="D532" s="45">
        <v>0</v>
      </c>
      <c r="E532" s="45">
        <v>0</v>
      </c>
      <c r="F532" s="45">
        <v>0</v>
      </c>
      <c r="G532" s="45">
        <v>0</v>
      </c>
      <c r="H532" s="45">
        <v>0</v>
      </c>
      <c r="I532" s="45">
        <v>0</v>
      </c>
      <c r="J532" s="45">
        <v>0</v>
      </c>
      <c r="K532" s="45">
        <v>0</v>
      </c>
      <c r="L532" s="45">
        <v>0</v>
      </c>
      <c r="M532" s="45">
        <v>0</v>
      </c>
      <c r="N532" s="45">
        <v>0</v>
      </c>
      <c r="O532" s="45">
        <v>0</v>
      </c>
      <c r="P532" s="119">
        <v>0</v>
      </c>
    </row>
    <row r="533" spans="1:16" s="2" customFormat="1">
      <c r="A533" s="46">
        <v>314500</v>
      </c>
      <c r="B533" s="47">
        <v>450</v>
      </c>
      <c r="C533" s="48" t="s">
        <v>323</v>
      </c>
      <c r="D533" s="49">
        <v>0</v>
      </c>
      <c r="E533" s="49">
        <v>0</v>
      </c>
      <c r="F533" s="49">
        <v>0</v>
      </c>
      <c r="G533" s="49">
        <v>0</v>
      </c>
      <c r="H533" s="49">
        <v>0</v>
      </c>
      <c r="I533" s="49">
        <v>0</v>
      </c>
      <c r="J533" s="49">
        <v>0</v>
      </c>
      <c r="K533" s="49">
        <v>0</v>
      </c>
      <c r="L533" s="49">
        <v>0</v>
      </c>
      <c r="M533" s="49">
        <v>0</v>
      </c>
      <c r="N533" s="49">
        <v>0</v>
      </c>
      <c r="O533" s="49">
        <v>0</v>
      </c>
      <c r="P533" s="120">
        <v>0</v>
      </c>
    </row>
    <row r="534" spans="1:16" s="2" customFormat="1">
      <c r="A534" s="42">
        <v>314505</v>
      </c>
      <c r="B534" s="43">
        <v>817</v>
      </c>
      <c r="C534" s="44" t="s">
        <v>324</v>
      </c>
      <c r="D534" s="45">
        <v>0</v>
      </c>
      <c r="E534" s="45">
        <v>0</v>
      </c>
      <c r="F534" s="45">
        <v>0</v>
      </c>
      <c r="G534" s="45">
        <v>0</v>
      </c>
      <c r="H534" s="45">
        <v>0</v>
      </c>
      <c r="I534" s="45">
        <v>0</v>
      </c>
      <c r="J534" s="45">
        <v>0</v>
      </c>
      <c r="K534" s="45">
        <v>0</v>
      </c>
      <c r="L534" s="45">
        <v>0</v>
      </c>
      <c r="M534" s="45">
        <v>0</v>
      </c>
      <c r="N534" s="45">
        <v>0</v>
      </c>
      <c r="O534" s="45">
        <v>0</v>
      </c>
      <c r="P534" s="119">
        <v>0</v>
      </c>
    </row>
    <row r="535" spans="1:16" s="2" customFormat="1">
      <c r="A535" s="46">
        <v>314510</v>
      </c>
      <c r="B535" s="47">
        <v>451</v>
      </c>
      <c r="C535" s="48" t="s">
        <v>325</v>
      </c>
      <c r="D535" s="49">
        <v>11950.89</v>
      </c>
      <c r="E535" s="49">
        <v>7583.2761795267597</v>
      </c>
      <c r="F535" s="49">
        <v>8769.61</v>
      </c>
      <c r="G535" s="49">
        <v>10156.74</v>
      </c>
      <c r="H535" s="49">
        <v>11155.82</v>
      </c>
      <c r="I535" s="49">
        <v>9712.74</v>
      </c>
      <c r="J535" s="49">
        <v>10874.74</v>
      </c>
      <c r="K535" s="49">
        <v>14128.83</v>
      </c>
      <c r="L535" s="49">
        <v>11974.12</v>
      </c>
      <c r="M535" s="49">
        <v>17159.47</v>
      </c>
      <c r="N535" s="49">
        <v>14471.02</v>
      </c>
      <c r="O535" s="49">
        <v>17127.82</v>
      </c>
      <c r="P535" s="120">
        <v>145065.07617952675</v>
      </c>
    </row>
    <row r="536" spans="1:16" s="2" customFormat="1">
      <c r="A536" s="42">
        <v>314520</v>
      </c>
      <c r="B536" s="43">
        <v>452</v>
      </c>
      <c r="C536" s="44" t="s">
        <v>326</v>
      </c>
      <c r="D536" s="45">
        <v>0</v>
      </c>
      <c r="E536" s="45">
        <v>0</v>
      </c>
      <c r="F536" s="45">
        <v>0</v>
      </c>
      <c r="G536" s="45">
        <v>0</v>
      </c>
      <c r="H536" s="45">
        <v>0</v>
      </c>
      <c r="I536" s="45">
        <v>0</v>
      </c>
      <c r="J536" s="45">
        <v>0</v>
      </c>
      <c r="K536" s="45">
        <v>0</v>
      </c>
      <c r="L536" s="45">
        <v>0</v>
      </c>
      <c r="M536" s="45">
        <v>0</v>
      </c>
      <c r="N536" s="45">
        <v>0</v>
      </c>
      <c r="O536" s="45">
        <v>0</v>
      </c>
      <c r="P536" s="119">
        <v>0</v>
      </c>
    </row>
    <row r="537" spans="1:16" s="2" customFormat="1">
      <c r="A537" s="46">
        <v>314530</v>
      </c>
      <c r="B537" s="47">
        <v>453</v>
      </c>
      <c r="C537" s="48" t="s">
        <v>327</v>
      </c>
      <c r="D537" s="49">
        <v>0</v>
      </c>
      <c r="E537" s="49">
        <v>0</v>
      </c>
      <c r="F537" s="49">
        <v>0</v>
      </c>
      <c r="G537" s="49">
        <v>0</v>
      </c>
      <c r="H537" s="49">
        <v>0</v>
      </c>
      <c r="I537" s="49">
        <v>0</v>
      </c>
      <c r="J537" s="49">
        <v>0</v>
      </c>
      <c r="K537" s="49">
        <v>0</v>
      </c>
      <c r="L537" s="49">
        <v>0</v>
      </c>
      <c r="M537" s="49">
        <v>0</v>
      </c>
      <c r="N537" s="49">
        <v>0</v>
      </c>
      <c r="O537" s="49">
        <v>0</v>
      </c>
      <c r="P537" s="120">
        <v>0</v>
      </c>
    </row>
    <row r="538" spans="1:16" s="2" customFormat="1">
      <c r="A538" s="42">
        <v>314535</v>
      </c>
      <c r="B538" s="43">
        <v>818</v>
      </c>
      <c r="C538" s="44" t="s">
        <v>485</v>
      </c>
      <c r="D538" s="45">
        <v>0</v>
      </c>
      <c r="E538" s="45">
        <v>0</v>
      </c>
      <c r="F538" s="45">
        <v>0</v>
      </c>
      <c r="G538" s="45">
        <v>0</v>
      </c>
      <c r="H538" s="45">
        <v>0</v>
      </c>
      <c r="I538" s="45">
        <v>0</v>
      </c>
      <c r="J538" s="45">
        <v>0</v>
      </c>
      <c r="K538" s="45">
        <v>0</v>
      </c>
      <c r="L538" s="45">
        <v>0</v>
      </c>
      <c r="M538" s="45">
        <v>0</v>
      </c>
      <c r="N538" s="45">
        <v>0</v>
      </c>
      <c r="O538" s="45">
        <v>0</v>
      </c>
      <c r="P538" s="119">
        <v>0</v>
      </c>
    </row>
    <row r="539" spans="1:16" s="2" customFormat="1">
      <c r="A539" s="46">
        <v>314537</v>
      </c>
      <c r="B539" s="47">
        <v>819</v>
      </c>
      <c r="C539" s="48" t="s">
        <v>328</v>
      </c>
      <c r="D539" s="49">
        <v>0</v>
      </c>
      <c r="E539" s="49">
        <v>0</v>
      </c>
      <c r="F539" s="49">
        <v>0</v>
      </c>
      <c r="G539" s="49">
        <v>0</v>
      </c>
      <c r="H539" s="49">
        <v>0</v>
      </c>
      <c r="I539" s="49">
        <v>0</v>
      </c>
      <c r="J539" s="49">
        <v>0</v>
      </c>
      <c r="K539" s="49">
        <v>0</v>
      </c>
      <c r="L539" s="49">
        <v>0</v>
      </c>
      <c r="M539" s="49">
        <v>0</v>
      </c>
      <c r="N539" s="49">
        <v>0</v>
      </c>
      <c r="O539" s="49">
        <v>0</v>
      </c>
      <c r="P539" s="120">
        <v>0</v>
      </c>
    </row>
    <row r="540" spans="1:16" s="2" customFormat="1">
      <c r="A540" s="42">
        <v>314540</v>
      </c>
      <c r="B540" s="43">
        <v>454</v>
      </c>
      <c r="C540" s="44" t="s">
        <v>329</v>
      </c>
      <c r="D540" s="45">
        <v>9392.4500000000007</v>
      </c>
      <c r="E540" s="45">
        <v>7606.1968096424698</v>
      </c>
      <c r="F540" s="45">
        <v>8769.61</v>
      </c>
      <c r="G540" s="45">
        <v>10156.74</v>
      </c>
      <c r="H540" s="45">
        <v>11155.82</v>
      </c>
      <c r="I540" s="45">
        <v>9712.74</v>
      </c>
      <c r="J540" s="45">
        <v>1228.4100000000001</v>
      </c>
      <c r="K540" s="45">
        <v>0</v>
      </c>
      <c r="L540" s="45">
        <v>0</v>
      </c>
      <c r="M540" s="45">
        <v>0</v>
      </c>
      <c r="N540" s="45">
        <v>0</v>
      </c>
      <c r="O540" s="45">
        <v>0</v>
      </c>
      <c r="P540" s="119">
        <v>58021.966809642472</v>
      </c>
    </row>
    <row r="541" spans="1:16" s="2" customFormat="1">
      <c r="A541" s="46">
        <v>314545</v>
      </c>
      <c r="B541" s="47">
        <v>820</v>
      </c>
      <c r="C541" s="48" t="s">
        <v>747</v>
      </c>
      <c r="D541" s="49">
        <v>11950.89</v>
      </c>
      <c r="E541" s="49">
        <v>7592.7862863255996</v>
      </c>
      <c r="F541" s="49">
        <v>8769.61</v>
      </c>
      <c r="G541" s="49">
        <v>10156.74</v>
      </c>
      <c r="H541" s="49">
        <v>11155.82</v>
      </c>
      <c r="I541" s="49">
        <v>9712.74</v>
      </c>
      <c r="J541" s="49">
        <v>10874.74</v>
      </c>
      <c r="K541" s="49">
        <v>14128.83</v>
      </c>
      <c r="L541" s="49">
        <v>11974.12</v>
      </c>
      <c r="M541" s="49">
        <v>17159.47</v>
      </c>
      <c r="N541" s="49">
        <v>14471.02</v>
      </c>
      <c r="O541" s="49">
        <v>17127.82</v>
      </c>
      <c r="P541" s="120">
        <v>145074.58628632559</v>
      </c>
    </row>
    <row r="542" spans="1:16" s="2" customFormat="1">
      <c r="A542" s="42">
        <v>314550</v>
      </c>
      <c r="B542" s="43">
        <v>455</v>
      </c>
      <c r="C542" s="44" t="s">
        <v>748</v>
      </c>
      <c r="D542" s="45">
        <v>9392.4500000000007</v>
      </c>
      <c r="E542" s="45">
        <v>7614.5139349436904</v>
      </c>
      <c r="F542" s="45">
        <v>8769.61</v>
      </c>
      <c r="G542" s="45">
        <v>10156.74</v>
      </c>
      <c r="H542" s="45">
        <v>11155.82</v>
      </c>
      <c r="I542" s="45">
        <v>9712.74</v>
      </c>
      <c r="J542" s="45">
        <v>10874.74</v>
      </c>
      <c r="K542" s="45">
        <v>14128.83</v>
      </c>
      <c r="L542" s="45">
        <v>11974.12</v>
      </c>
      <c r="M542" s="45">
        <v>1769.61</v>
      </c>
      <c r="N542" s="45">
        <v>0</v>
      </c>
      <c r="O542" s="45">
        <v>0</v>
      </c>
      <c r="P542" s="119">
        <v>95549.173934943683</v>
      </c>
    </row>
    <row r="543" spans="1:16" s="2" customFormat="1">
      <c r="A543" s="46">
        <v>314560</v>
      </c>
      <c r="B543" s="47">
        <v>456</v>
      </c>
      <c r="C543" s="48" t="s">
        <v>330</v>
      </c>
      <c r="D543" s="49">
        <v>21343.34</v>
      </c>
      <c r="E543" s="49">
        <v>15140.43724299</v>
      </c>
      <c r="F543" s="49">
        <v>17539.23</v>
      </c>
      <c r="G543" s="49">
        <v>20313.47</v>
      </c>
      <c r="H543" s="49">
        <v>22311.64</v>
      </c>
      <c r="I543" s="49">
        <v>19425.48</v>
      </c>
      <c r="J543" s="49">
        <v>21749.47</v>
      </c>
      <c r="K543" s="49">
        <v>28257.65</v>
      </c>
      <c r="L543" s="49">
        <v>23948.240000000002</v>
      </c>
      <c r="M543" s="49">
        <v>34318.94</v>
      </c>
      <c r="N543" s="49">
        <v>28942.05</v>
      </c>
      <c r="O543" s="49">
        <v>34255.65</v>
      </c>
      <c r="P543" s="120">
        <v>287545.59724298998</v>
      </c>
    </row>
    <row r="544" spans="1:16" s="2" customFormat="1">
      <c r="A544" s="42">
        <v>314570</v>
      </c>
      <c r="B544" s="43">
        <v>457</v>
      </c>
      <c r="C544" s="44" t="s">
        <v>331</v>
      </c>
      <c r="D544" s="45">
        <v>9392.4500000000007</v>
      </c>
      <c r="E544" s="45">
        <v>7573.1623852026096</v>
      </c>
      <c r="F544" s="45">
        <v>8769.61</v>
      </c>
      <c r="G544" s="45">
        <v>10156.74</v>
      </c>
      <c r="H544" s="45">
        <v>11155.82</v>
      </c>
      <c r="I544" s="45">
        <v>9712.74</v>
      </c>
      <c r="J544" s="45">
        <v>1228.4100000000001</v>
      </c>
      <c r="K544" s="45">
        <v>0</v>
      </c>
      <c r="L544" s="45">
        <v>0</v>
      </c>
      <c r="M544" s="45">
        <v>0</v>
      </c>
      <c r="N544" s="45">
        <v>0</v>
      </c>
      <c r="O544" s="45">
        <v>0</v>
      </c>
      <c r="P544" s="119">
        <v>57988.932385202614</v>
      </c>
    </row>
    <row r="545" spans="1:16" s="2" customFormat="1">
      <c r="A545" s="46">
        <v>314580</v>
      </c>
      <c r="B545" s="47">
        <v>458</v>
      </c>
      <c r="C545" s="48" t="s">
        <v>749</v>
      </c>
      <c r="D545" s="49">
        <v>0</v>
      </c>
      <c r="E545" s="49">
        <v>0</v>
      </c>
      <c r="F545" s="49">
        <v>0</v>
      </c>
      <c r="G545" s="49">
        <v>0</v>
      </c>
      <c r="H545" s="49">
        <v>0</v>
      </c>
      <c r="I545" s="49">
        <v>0</v>
      </c>
      <c r="J545" s="49">
        <v>0</v>
      </c>
      <c r="K545" s="49">
        <v>0</v>
      </c>
      <c r="L545" s="49">
        <v>0</v>
      </c>
      <c r="M545" s="49">
        <v>0</v>
      </c>
      <c r="N545" s="49">
        <v>0</v>
      </c>
      <c r="O545" s="49">
        <v>0</v>
      </c>
      <c r="P545" s="120">
        <v>0</v>
      </c>
    </row>
    <row r="546" spans="1:16" s="2" customFormat="1">
      <c r="A546" s="42">
        <v>314585</v>
      </c>
      <c r="B546" s="43">
        <v>821</v>
      </c>
      <c r="C546" s="44" t="s">
        <v>750</v>
      </c>
      <c r="D546" s="45">
        <v>10331.69</v>
      </c>
      <c r="E546" s="45">
        <v>8373.5449057708902</v>
      </c>
      <c r="F546" s="45">
        <v>9646.57</v>
      </c>
      <c r="G546" s="45">
        <v>11172.41</v>
      </c>
      <c r="H546" s="45">
        <v>12271.4</v>
      </c>
      <c r="I546" s="45">
        <v>10684.01</v>
      </c>
      <c r="J546" s="45">
        <v>11962.21</v>
      </c>
      <c r="K546" s="45">
        <v>15541.71</v>
      </c>
      <c r="L546" s="45">
        <v>13171.53</v>
      </c>
      <c r="M546" s="45">
        <v>1946.57</v>
      </c>
      <c r="N546" s="45">
        <v>0</v>
      </c>
      <c r="O546" s="45">
        <v>0</v>
      </c>
      <c r="P546" s="119">
        <v>105101.6449057709</v>
      </c>
    </row>
    <row r="547" spans="1:16" s="2" customFormat="1">
      <c r="A547" s="46">
        <v>314587</v>
      </c>
      <c r="B547" s="47">
        <v>822</v>
      </c>
      <c r="C547" s="48" t="s">
        <v>751</v>
      </c>
      <c r="D547" s="49">
        <v>0</v>
      </c>
      <c r="E547" s="49">
        <v>0</v>
      </c>
      <c r="F547" s="49">
        <v>0</v>
      </c>
      <c r="G547" s="49">
        <v>0</v>
      </c>
      <c r="H547" s="49">
        <v>0</v>
      </c>
      <c r="I547" s="49">
        <v>0</v>
      </c>
      <c r="J547" s="49">
        <v>0</v>
      </c>
      <c r="K547" s="49">
        <v>0</v>
      </c>
      <c r="L547" s="49">
        <v>0</v>
      </c>
      <c r="M547" s="49">
        <v>0</v>
      </c>
      <c r="N547" s="49">
        <v>0</v>
      </c>
      <c r="O547" s="49">
        <v>0</v>
      </c>
      <c r="P547" s="120">
        <v>0</v>
      </c>
    </row>
    <row r="548" spans="1:16" s="2" customFormat="1">
      <c r="A548" s="42">
        <v>314590</v>
      </c>
      <c r="B548" s="43">
        <v>459</v>
      </c>
      <c r="C548" s="44" t="s">
        <v>332</v>
      </c>
      <c r="D548" s="45">
        <v>25096.880000000001</v>
      </c>
      <c r="E548" s="45">
        <v>15904.206393668601</v>
      </c>
      <c r="F548" s="45">
        <v>18416.189999999999</v>
      </c>
      <c r="G548" s="45">
        <v>21329.14</v>
      </c>
      <c r="H548" s="45">
        <v>23427.22</v>
      </c>
      <c r="I548" s="45">
        <v>20396.75</v>
      </c>
      <c r="J548" s="45">
        <v>22836.95</v>
      </c>
      <c r="K548" s="45">
        <v>29670.53</v>
      </c>
      <c r="L548" s="45">
        <v>25145.66</v>
      </c>
      <c r="M548" s="45">
        <v>19106.04</v>
      </c>
      <c r="N548" s="45">
        <v>14471.02</v>
      </c>
      <c r="O548" s="45">
        <v>17127.82</v>
      </c>
      <c r="P548" s="119">
        <v>252928.40639366861</v>
      </c>
    </row>
    <row r="549" spans="1:16" s="2" customFormat="1">
      <c r="A549" s="46">
        <v>314600</v>
      </c>
      <c r="B549" s="47">
        <v>460</v>
      </c>
      <c r="C549" s="48" t="s">
        <v>333</v>
      </c>
      <c r="D549" s="49">
        <v>11950.89</v>
      </c>
      <c r="E549" s="49">
        <v>7556.8382714690897</v>
      </c>
      <c r="F549" s="49">
        <v>8769.61</v>
      </c>
      <c r="G549" s="49">
        <v>10156.74</v>
      </c>
      <c r="H549" s="49">
        <v>11155.82</v>
      </c>
      <c r="I549" s="49">
        <v>9712.74</v>
      </c>
      <c r="J549" s="49">
        <v>10874.74</v>
      </c>
      <c r="K549" s="49">
        <v>14128.83</v>
      </c>
      <c r="L549" s="49">
        <v>11974.12</v>
      </c>
      <c r="M549" s="49">
        <v>17159.47</v>
      </c>
      <c r="N549" s="49">
        <v>14471.02</v>
      </c>
      <c r="O549" s="49">
        <v>17127.82</v>
      </c>
      <c r="P549" s="120">
        <v>145038.6382714691</v>
      </c>
    </row>
    <row r="550" spans="1:16" s="2" customFormat="1">
      <c r="A550" s="42">
        <v>314610</v>
      </c>
      <c r="B550" s="43">
        <v>461</v>
      </c>
      <c r="C550" s="44" t="s">
        <v>334</v>
      </c>
      <c r="D550" s="45">
        <v>11950.89</v>
      </c>
      <c r="E550" s="45">
        <v>7572.0667987209499</v>
      </c>
      <c r="F550" s="45">
        <v>8769.61</v>
      </c>
      <c r="G550" s="45">
        <v>10156.74</v>
      </c>
      <c r="H550" s="45">
        <v>11155.82</v>
      </c>
      <c r="I550" s="45">
        <v>9712.74</v>
      </c>
      <c r="J550" s="45">
        <v>1228.4100000000001</v>
      </c>
      <c r="K550" s="45">
        <v>0</v>
      </c>
      <c r="L550" s="45">
        <v>0</v>
      </c>
      <c r="M550" s="45">
        <v>0</v>
      </c>
      <c r="N550" s="45">
        <v>0</v>
      </c>
      <c r="O550" s="45">
        <v>0</v>
      </c>
      <c r="P550" s="119">
        <v>60546.276798720952</v>
      </c>
    </row>
    <row r="551" spans="1:16" s="2" customFormat="1">
      <c r="A551" s="46">
        <v>314620</v>
      </c>
      <c r="B551" s="47">
        <v>462</v>
      </c>
      <c r="C551" s="48" t="s">
        <v>486</v>
      </c>
      <c r="D551" s="49">
        <v>0</v>
      </c>
      <c r="E551" s="49">
        <v>0</v>
      </c>
      <c r="F551" s="49">
        <v>0</v>
      </c>
      <c r="G551" s="49">
        <v>0</v>
      </c>
      <c r="H551" s="49">
        <v>0</v>
      </c>
      <c r="I551" s="49">
        <v>0</v>
      </c>
      <c r="J551" s="49">
        <v>0</v>
      </c>
      <c r="K551" s="49">
        <v>0</v>
      </c>
      <c r="L551" s="49">
        <v>0</v>
      </c>
      <c r="M551" s="49">
        <v>0</v>
      </c>
      <c r="N551" s="49">
        <v>0</v>
      </c>
      <c r="O551" s="49">
        <v>0</v>
      </c>
      <c r="P551" s="120">
        <v>0</v>
      </c>
    </row>
    <row r="552" spans="1:16" s="2" customFormat="1">
      <c r="A552" s="42">
        <v>314625</v>
      </c>
      <c r="B552" s="43">
        <v>823</v>
      </c>
      <c r="C552" s="44" t="s">
        <v>335</v>
      </c>
      <c r="D552" s="45">
        <v>0</v>
      </c>
      <c r="E552" s="45">
        <v>0</v>
      </c>
      <c r="F552" s="45">
        <v>0</v>
      </c>
      <c r="G552" s="45">
        <v>0</v>
      </c>
      <c r="H552" s="45">
        <v>0</v>
      </c>
      <c r="I552" s="45">
        <v>0</v>
      </c>
      <c r="J552" s="45">
        <v>0</v>
      </c>
      <c r="K552" s="45">
        <v>0</v>
      </c>
      <c r="L552" s="45">
        <v>0</v>
      </c>
      <c r="M552" s="45">
        <v>15389.86</v>
      </c>
      <c r="N552" s="45">
        <v>14471.02</v>
      </c>
      <c r="O552" s="45">
        <v>17127.82</v>
      </c>
      <c r="P552" s="119">
        <v>46988.7</v>
      </c>
    </row>
    <row r="553" spans="1:16" s="2" customFormat="1">
      <c r="A553" s="46">
        <v>314630</v>
      </c>
      <c r="B553" s="47">
        <v>463</v>
      </c>
      <c r="C553" s="48" t="s">
        <v>752</v>
      </c>
      <c r="D553" s="49">
        <v>0</v>
      </c>
      <c r="E553" s="49">
        <v>0</v>
      </c>
      <c r="F553" s="49">
        <v>0</v>
      </c>
      <c r="G553" s="49">
        <v>0</v>
      </c>
      <c r="H553" s="49">
        <v>0</v>
      </c>
      <c r="I553" s="49">
        <v>0</v>
      </c>
      <c r="J553" s="49">
        <v>0</v>
      </c>
      <c r="K553" s="49">
        <v>0</v>
      </c>
      <c r="L553" s="49">
        <v>0</v>
      </c>
      <c r="M553" s="49">
        <v>0</v>
      </c>
      <c r="N553" s="49">
        <v>0</v>
      </c>
      <c r="O553" s="49">
        <v>0</v>
      </c>
      <c r="P553" s="120">
        <v>0</v>
      </c>
    </row>
    <row r="554" spans="1:16" s="2" customFormat="1">
      <c r="A554" s="42">
        <v>314640</v>
      </c>
      <c r="B554" s="43">
        <v>464</v>
      </c>
      <c r="C554" s="44" t="s">
        <v>336</v>
      </c>
      <c r="D554" s="45">
        <v>0</v>
      </c>
      <c r="E554" s="45">
        <v>0</v>
      </c>
      <c r="F554" s="45">
        <v>0</v>
      </c>
      <c r="G554" s="45">
        <v>0</v>
      </c>
      <c r="H554" s="45">
        <v>0</v>
      </c>
      <c r="I554" s="45">
        <v>0</v>
      </c>
      <c r="J554" s="45">
        <v>0</v>
      </c>
      <c r="K554" s="45">
        <v>0</v>
      </c>
      <c r="L554" s="45">
        <v>0</v>
      </c>
      <c r="M554" s="45">
        <v>0</v>
      </c>
      <c r="N554" s="45">
        <v>0</v>
      </c>
      <c r="O554" s="45">
        <v>0</v>
      </c>
      <c r="P554" s="119">
        <v>0</v>
      </c>
    </row>
    <row r="555" spans="1:16" s="2" customFormat="1">
      <c r="A555" s="46">
        <v>314650</v>
      </c>
      <c r="B555" s="47">
        <v>465</v>
      </c>
      <c r="C555" s="48" t="s">
        <v>337</v>
      </c>
      <c r="D555" s="49">
        <v>11950.89</v>
      </c>
      <c r="E555" s="49">
        <v>7573.1563800468102</v>
      </c>
      <c r="F555" s="49">
        <v>8769.61</v>
      </c>
      <c r="G555" s="49">
        <v>10156.74</v>
      </c>
      <c r="H555" s="49">
        <v>11155.82</v>
      </c>
      <c r="I555" s="49">
        <v>9712.74</v>
      </c>
      <c r="J555" s="49">
        <v>10874.74</v>
      </c>
      <c r="K555" s="49">
        <v>14128.83</v>
      </c>
      <c r="L555" s="49">
        <v>11974.12</v>
      </c>
      <c r="M555" s="49">
        <v>1769.61</v>
      </c>
      <c r="N555" s="49">
        <v>0</v>
      </c>
      <c r="O555" s="49">
        <v>0</v>
      </c>
      <c r="P555" s="120">
        <v>98066.256380046805</v>
      </c>
    </row>
    <row r="556" spans="1:16" s="2" customFormat="1">
      <c r="A556" s="42">
        <v>314655</v>
      </c>
      <c r="B556" s="43">
        <v>824</v>
      </c>
      <c r="C556" s="44" t="s">
        <v>338</v>
      </c>
      <c r="D556" s="45">
        <v>0</v>
      </c>
      <c r="E556" s="45">
        <v>0</v>
      </c>
      <c r="F556" s="45">
        <v>0</v>
      </c>
      <c r="G556" s="45">
        <v>0</v>
      </c>
      <c r="H556" s="45">
        <v>0</v>
      </c>
      <c r="I556" s="45">
        <v>0</v>
      </c>
      <c r="J556" s="45">
        <v>0</v>
      </c>
      <c r="K556" s="45">
        <v>0</v>
      </c>
      <c r="L556" s="45">
        <v>0</v>
      </c>
      <c r="M556" s="45">
        <v>0</v>
      </c>
      <c r="N556" s="45">
        <v>0</v>
      </c>
      <c r="O556" s="45">
        <v>0</v>
      </c>
      <c r="P556" s="119">
        <v>0</v>
      </c>
    </row>
    <row r="557" spans="1:16" s="2" customFormat="1">
      <c r="A557" s="46">
        <v>314660</v>
      </c>
      <c r="B557" s="47">
        <v>466</v>
      </c>
      <c r="C557" s="48" t="s">
        <v>339</v>
      </c>
      <c r="D557" s="49">
        <v>9392.4500000000007</v>
      </c>
      <c r="E557" s="49">
        <v>7573.15872144071</v>
      </c>
      <c r="F557" s="49">
        <v>8769.61</v>
      </c>
      <c r="G557" s="49">
        <v>10156.74</v>
      </c>
      <c r="H557" s="49">
        <v>11155.82</v>
      </c>
      <c r="I557" s="49">
        <v>9712.74</v>
      </c>
      <c r="J557" s="49">
        <v>10874.74</v>
      </c>
      <c r="K557" s="49">
        <v>14128.83</v>
      </c>
      <c r="L557" s="49">
        <v>11974.12</v>
      </c>
      <c r="M557" s="49">
        <v>1769.61</v>
      </c>
      <c r="N557" s="49">
        <v>0</v>
      </c>
      <c r="O557" s="49">
        <v>0</v>
      </c>
      <c r="P557" s="120">
        <v>95507.818721440708</v>
      </c>
    </row>
    <row r="558" spans="1:16" s="2" customFormat="1">
      <c r="A558" s="42">
        <v>314670</v>
      </c>
      <c r="B558" s="43">
        <v>467</v>
      </c>
      <c r="C558" s="44" t="s">
        <v>340</v>
      </c>
      <c r="D558" s="45">
        <v>11950.89</v>
      </c>
      <c r="E558" s="45">
        <v>7554.5387710798304</v>
      </c>
      <c r="F558" s="45">
        <v>8769.61</v>
      </c>
      <c r="G558" s="45">
        <v>10156.74</v>
      </c>
      <c r="H558" s="45">
        <v>11155.82</v>
      </c>
      <c r="I558" s="45">
        <v>9712.74</v>
      </c>
      <c r="J558" s="45">
        <v>10874.74</v>
      </c>
      <c r="K558" s="45">
        <v>14128.83</v>
      </c>
      <c r="L558" s="45">
        <v>11974.12</v>
      </c>
      <c r="M558" s="45">
        <v>17159.47</v>
      </c>
      <c r="N558" s="45">
        <v>14471.02</v>
      </c>
      <c r="O558" s="45">
        <v>17127.82</v>
      </c>
      <c r="P558" s="119">
        <v>145036.33877107984</v>
      </c>
    </row>
    <row r="559" spans="1:16" s="2" customFormat="1">
      <c r="A559" s="46">
        <v>314675</v>
      </c>
      <c r="B559" s="47">
        <v>750</v>
      </c>
      <c r="C559" s="48" t="s">
        <v>753</v>
      </c>
      <c r="D559" s="49">
        <v>0</v>
      </c>
      <c r="E559" s="49">
        <v>0</v>
      </c>
      <c r="F559" s="49">
        <v>0</v>
      </c>
      <c r="G559" s="49">
        <v>0</v>
      </c>
      <c r="H559" s="49">
        <v>0</v>
      </c>
      <c r="I559" s="49">
        <v>0</v>
      </c>
      <c r="J559" s="49">
        <v>0</v>
      </c>
      <c r="K559" s="49">
        <v>0</v>
      </c>
      <c r="L559" s="49">
        <v>0</v>
      </c>
      <c r="M559" s="49">
        <v>0</v>
      </c>
      <c r="N559" s="49">
        <v>0</v>
      </c>
      <c r="O559" s="49">
        <v>0</v>
      </c>
      <c r="P559" s="120">
        <v>0</v>
      </c>
    </row>
    <row r="560" spans="1:16" s="2" customFormat="1">
      <c r="A560" s="42">
        <v>314690</v>
      </c>
      <c r="B560" s="43">
        <v>469</v>
      </c>
      <c r="C560" s="44" t="s">
        <v>341</v>
      </c>
      <c r="D560" s="45">
        <v>11950.89</v>
      </c>
      <c r="E560" s="45">
        <v>7580.9288717449099</v>
      </c>
      <c r="F560" s="45">
        <v>8769.61</v>
      </c>
      <c r="G560" s="45">
        <v>10156.74</v>
      </c>
      <c r="H560" s="45">
        <v>11155.82</v>
      </c>
      <c r="I560" s="45">
        <v>9712.74</v>
      </c>
      <c r="J560" s="45">
        <v>10874.74</v>
      </c>
      <c r="K560" s="45">
        <v>14128.83</v>
      </c>
      <c r="L560" s="45">
        <v>11974.12</v>
      </c>
      <c r="M560" s="45">
        <v>17159.47</v>
      </c>
      <c r="N560" s="45">
        <v>14471.02</v>
      </c>
      <c r="O560" s="45">
        <v>17127.82</v>
      </c>
      <c r="P560" s="119">
        <v>145062.72887174491</v>
      </c>
    </row>
    <row r="561" spans="1:16" s="2" customFormat="1">
      <c r="A561" s="46">
        <v>314700</v>
      </c>
      <c r="B561" s="47">
        <v>470</v>
      </c>
      <c r="C561" s="48" t="s">
        <v>342</v>
      </c>
      <c r="D561" s="49">
        <v>11950.89</v>
      </c>
      <c r="E561" s="49">
        <v>7571.8840125576198</v>
      </c>
      <c r="F561" s="49">
        <v>8769.61</v>
      </c>
      <c r="G561" s="49">
        <v>10156.74</v>
      </c>
      <c r="H561" s="49">
        <v>11155.82</v>
      </c>
      <c r="I561" s="49">
        <v>9712.74</v>
      </c>
      <c r="J561" s="49">
        <v>10874.74</v>
      </c>
      <c r="K561" s="49">
        <v>14128.83</v>
      </c>
      <c r="L561" s="49">
        <v>11974.12</v>
      </c>
      <c r="M561" s="49">
        <v>17159.47</v>
      </c>
      <c r="N561" s="49">
        <v>14471.02</v>
      </c>
      <c r="O561" s="49">
        <v>17127.82</v>
      </c>
      <c r="P561" s="120">
        <v>145053.68401255761</v>
      </c>
    </row>
    <row r="562" spans="1:16" s="2" customFormat="1">
      <c r="A562" s="42">
        <v>314710</v>
      </c>
      <c r="B562" s="43">
        <v>471</v>
      </c>
      <c r="C562" s="44" t="s">
        <v>754</v>
      </c>
      <c r="D562" s="45">
        <v>23901.79</v>
      </c>
      <c r="E562" s="45">
        <v>15136.422153465001</v>
      </c>
      <c r="F562" s="45">
        <v>17539.23</v>
      </c>
      <c r="G562" s="45">
        <v>20313.47</v>
      </c>
      <c r="H562" s="45">
        <v>22311.64</v>
      </c>
      <c r="I562" s="45">
        <v>19425.48</v>
      </c>
      <c r="J562" s="45">
        <v>21749.47</v>
      </c>
      <c r="K562" s="45">
        <v>28257.65</v>
      </c>
      <c r="L562" s="45">
        <v>23948.240000000002</v>
      </c>
      <c r="M562" s="45">
        <v>34318.94</v>
      </c>
      <c r="N562" s="45">
        <v>28942.05</v>
      </c>
      <c r="O562" s="45">
        <v>34255.65</v>
      </c>
      <c r="P562" s="119">
        <v>290100.03215346497</v>
      </c>
    </row>
    <row r="563" spans="1:16" s="2" customFormat="1">
      <c r="A563" s="46">
        <v>314720</v>
      </c>
      <c r="B563" s="47">
        <v>472</v>
      </c>
      <c r="C563" s="48" t="s">
        <v>755</v>
      </c>
      <c r="D563" s="49">
        <v>23901.79</v>
      </c>
      <c r="E563" s="49">
        <v>15164.378641670401</v>
      </c>
      <c r="F563" s="49">
        <v>17539.23</v>
      </c>
      <c r="G563" s="49">
        <v>20313.47</v>
      </c>
      <c r="H563" s="49">
        <v>22311.64</v>
      </c>
      <c r="I563" s="49">
        <v>19425.48</v>
      </c>
      <c r="J563" s="49">
        <v>12103.15</v>
      </c>
      <c r="K563" s="49">
        <v>14128.83</v>
      </c>
      <c r="L563" s="49">
        <v>11974.12</v>
      </c>
      <c r="M563" s="49">
        <v>17159.47</v>
      </c>
      <c r="N563" s="49">
        <v>14471.02</v>
      </c>
      <c r="O563" s="49">
        <v>17127.82</v>
      </c>
      <c r="P563" s="120">
        <v>205620.39864167038</v>
      </c>
    </row>
    <row r="564" spans="1:16" s="2" customFormat="1">
      <c r="A564" s="42">
        <v>314730</v>
      </c>
      <c r="B564" s="43">
        <v>473</v>
      </c>
      <c r="C564" s="44" t="s">
        <v>756</v>
      </c>
      <c r="D564" s="45">
        <v>11950.89</v>
      </c>
      <c r="E564" s="45">
        <v>7585.40460902627</v>
      </c>
      <c r="F564" s="45">
        <v>8769.61</v>
      </c>
      <c r="G564" s="45">
        <v>10156.74</v>
      </c>
      <c r="H564" s="45">
        <v>11155.82</v>
      </c>
      <c r="I564" s="45">
        <v>9712.74</v>
      </c>
      <c r="J564" s="45">
        <v>10874.74</v>
      </c>
      <c r="K564" s="45">
        <v>14128.83</v>
      </c>
      <c r="L564" s="45">
        <v>11974.12</v>
      </c>
      <c r="M564" s="45">
        <v>17159.47</v>
      </c>
      <c r="N564" s="45">
        <v>14471.02</v>
      </c>
      <c r="O564" s="45">
        <v>17127.82</v>
      </c>
      <c r="P564" s="119">
        <v>145067.20460902626</v>
      </c>
    </row>
    <row r="565" spans="1:16" s="2" customFormat="1">
      <c r="A565" s="46">
        <v>314740</v>
      </c>
      <c r="B565" s="47">
        <v>474</v>
      </c>
      <c r="C565" s="48" t="s">
        <v>343</v>
      </c>
      <c r="D565" s="49">
        <v>0</v>
      </c>
      <c r="E565" s="49">
        <v>0</v>
      </c>
      <c r="F565" s="49">
        <v>0</v>
      </c>
      <c r="G565" s="49">
        <v>0</v>
      </c>
      <c r="H565" s="49">
        <v>0</v>
      </c>
      <c r="I565" s="49">
        <v>0</v>
      </c>
      <c r="J565" s="49">
        <v>0</v>
      </c>
      <c r="K565" s="49">
        <v>0</v>
      </c>
      <c r="L565" s="49">
        <v>0</v>
      </c>
      <c r="M565" s="49">
        <v>0</v>
      </c>
      <c r="N565" s="49">
        <v>0</v>
      </c>
      <c r="O565" s="49">
        <v>0</v>
      </c>
      <c r="P565" s="120">
        <v>0</v>
      </c>
    </row>
    <row r="566" spans="1:16" s="2" customFormat="1">
      <c r="A566" s="42">
        <v>314750</v>
      </c>
      <c r="B566" s="43">
        <v>475</v>
      </c>
      <c r="C566" s="44" t="s">
        <v>757</v>
      </c>
      <c r="D566" s="45">
        <v>0</v>
      </c>
      <c r="E566" s="45">
        <v>0</v>
      </c>
      <c r="F566" s="45">
        <v>0</v>
      </c>
      <c r="G566" s="45">
        <v>0</v>
      </c>
      <c r="H566" s="45">
        <v>0</v>
      </c>
      <c r="I566" s="45">
        <v>0</v>
      </c>
      <c r="J566" s="45">
        <v>0</v>
      </c>
      <c r="K566" s="45">
        <v>0</v>
      </c>
      <c r="L566" s="45">
        <v>0</v>
      </c>
      <c r="M566" s="45">
        <v>0</v>
      </c>
      <c r="N566" s="45">
        <v>0</v>
      </c>
      <c r="O566" s="45">
        <v>0</v>
      </c>
      <c r="P566" s="119">
        <v>0</v>
      </c>
    </row>
    <row r="567" spans="1:16" s="2" customFormat="1">
      <c r="A567" s="46">
        <v>314760</v>
      </c>
      <c r="B567" s="47">
        <v>476</v>
      </c>
      <c r="C567" s="48" t="s">
        <v>344</v>
      </c>
      <c r="D567" s="49">
        <v>11950.89</v>
      </c>
      <c r="E567" s="49">
        <v>7561.3381042193496</v>
      </c>
      <c r="F567" s="49">
        <v>8769.61</v>
      </c>
      <c r="G567" s="49">
        <v>10156.74</v>
      </c>
      <c r="H567" s="49">
        <v>11155.82</v>
      </c>
      <c r="I567" s="49">
        <v>9712.74</v>
      </c>
      <c r="J567" s="49">
        <v>10874.74</v>
      </c>
      <c r="K567" s="49">
        <v>14128.83</v>
      </c>
      <c r="L567" s="49">
        <v>11974.12</v>
      </c>
      <c r="M567" s="49">
        <v>1769.61</v>
      </c>
      <c r="N567" s="49">
        <v>0</v>
      </c>
      <c r="O567" s="49">
        <v>0</v>
      </c>
      <c r="P567" s="120">
        <v>98054.438104219342</v>
      </c>
    </row>
    <row r="568" spans="1:16" s="2" customFormat="1">
      <c r="A568" s="42">
        <v>314770</v>
      </c>
      <c r="B568" s="43">
        <v>477</v>
      </c>
      <c r="C568" s="44" t="s">
        <v>345</v>
      </c>
      <c r="D568" s="45">
        <v>11950.89</v>
      </c>
      <c r="E568" s="45">
        <v>7584.3582690679796</v>
      </c>
      <c r="F568" s="45">
        <v>8769.61</v>
      </c>
      <c r="G568" s="45">
        <v>10156.74</v>
      </c>
      <c r="H568" s="45">
        <v>11155.82</v>
      </c>
      <c r="I568" s="45">
        <v>9712.74</v>
      </c>
      <c r="J568" s="45">
        <v>10874.74</v>
      </c>
      <c r="K568" s="45">
        <v>14128.83</v>
      </c>
      <c r="L568" s="45">
        <v>11974.12</v>
      </c>
      <c r="M568" s="45">
        <v>17159.47</v>
      </c>
      <c r="N568" s="45">
        <v>14471.02</v>
      </c>
      <c r="O568" s="45">
        <v>17127.82</v>
      </c>
      <c r="P568" s="119">
        <v>145066.15826906799</v>
      </c>
    </row>
    <row r="569" spans="1:16" s="2" customFormat="1">
      <c r="A569" s="46">
        <v>314780</v>
      </c>
      <c r="B569" s="47">
        <v>478</v>
      </c>
      <c r="C569" s="48" t="s">
        <v>758</v>
      </c>
      <c r="D569" s="49">
        <v>9392.4500000000007</v>
      </c>
      <c r="E569" s="49">
        <v>7573.1606032595</v>
      </c>
      <c r="F569" s="49">
        <v>8769.61</v>
      </c>
      <c r="G569" s="49">
        <v>10156.74</v>
      </c>
      <c r="H569" s="49">
        <v>11155.82</v>
      </c>
      <c r="I569" s="49">
        <v>9712.74</v>
      </c>
      <c r="J569" s="49">
        <v>1228.4100000000001</v>
      </c>
      <c r="K569" s="49">
        <v>0</v>
      </c>
      <c r="L569" s="49">
        <v>0</v>
      </c>
      <c r="M569" s="49">
        <v>0</v>
      </c>
      <c r="N569" s="49">
        <v>0</v>
      </c>
      <c r="O569" s="49">
        <v>0</v>
      </c>
      <c r="P569" s="120">
        <v>57988.930603259505</v>
      </c>
    </row>
    <row r="570" spans="1:16" s="2" customFormat="1">
      <c r="A570" s="42">
        <v>314790</v>
      </c>
      <c r="B570" s="43">
        <v>479</v>
      </c>
      <c r="C570" s="44" t="s">
        <v>346</v>
      </c>
      <c r="D570" s="45">
        <v>11950.89</v>
      </c>
      <c r="E570" s="45">
        <v>7570.0099468954404</v>
      </c>
      <c r="F570" s="45">
        <v>8769.61</v>
      </c>
      <c r="G570" s="45">
        <v>10156.74</v>
      </c>
      <c r="H570" s="45">
        <v>11155.82</v>
      </c>
      <c r="I570" s="45">
        <v>9712.74</v>
      </c>
      <c r="J570" s="45">
        <v>10874.74</v>
      </c>
      <c r="K570" s="45">
        <v>14128.83</v>
      </c>
      <c r="L570" s="45">
        <v>11974.12</v>
      </c>
      <c r="M570" s="45">
        <v>32549.33</v>
      </c>
      <c r="N570" s="45">
        <v>28942.05</v>
      </c>
      <c r="O570" s="45">
        <v>34255.65</v>
      </c>
      <c r="P570" s="119">
        <v>192040.52994689543</v>
      </c>
    </row>
    <row r="571" spans="1:16" s="2" customFormat="1">
      <c r="A571" s="46">
        <v>314795</v>
      </c>
      <c r="B571" s="47">
        <v>825</v>
      </c>
      <c r="C571" s="48" t="s">
        <v>347</v>
      </c>
      <c r="D571" s="49">
        <v>9392.4500000000007</v>
      </c>
      <c r="E571" s="49">
        <v>7590.3800153030697</v>
      </c>
      <c r="F571" s="49">
        <v>8769.61</v>
      </c>
      <c r="G571" s="49">
        <v>10156.74</v>
      </c>
      <c r="H571" s="49">
        <v>11155.82</v>
      </c>
      <c r="I571" s="49">
        <v>9712.74</v>
      </c>
      <c r="J571" s="49">
        <v>10874.74</v>
      </c>
      <c r="K571" s="49">
        <v>14128.83</v>
      </c>
      <c r="L571" s="49">
        <v>11974.12</v>
      </c>
      <c r="M571" s="49">
        <v>17159.47</v>
      </c>
      <c r="N571" s="49">
        <v>14471.02</v>
      </c>
      <c r="O571" s="49">
        <v>17127.82</v>
      </c>
      <c r="P571" s="120">
        <v>142513.74001530308</v>
      </c>
    </row>
    <row r="572" spans="1:16" s="2" customFormat="1">
      <c r="A572" s="42">
        <v>314800</v>
      </c>
      <c r="B572" s="43">
        <v>480</v>
      </c>
      <c r="C572" s="44" t="s">
        <v>487</v>
      </c>
      <c r="D572" s="45">
        <v>0</v>
      </c>
      <c r="E572" s="45">
        <v>0</v>
      </c>
      <c r="F572" s="45">
        <v>0</v>
      </c>
      <c r="G572" s="45">
        <v>0</v>
      </c>
      <c r="H572" s="45">
        <v>0</v>
      </c>
      <c r="I572" s="45">
        <v>0</v>
      </c>
      <c r="J572" s="45">
        <v>0</v>
      </c>
      <c r="K572" s="45">
        <v>0</v>
      </c>
      <c r="L572" s="45">
        <v>0</v>
      </c>
      <c r="M572" s="45">
        <v>0</v>
      </c>
      <c r="N572" s="45">
        <v>0</v>
      </c>
      <c r="O572" s="45">
        <v>0</v>
      </c>
      <c r="P572" s="119">
        <v>0</v>
      </c>
    </row>
    <row r="573" spans="1:16" s="2" customFormat="1">
      <c r="A573" s="46">
        <v>314810</v>
      </c>
      <c r="B573" s="47">
        <v>481</v>
      </c>
      <c r="C573" s="48" t="s">
        <v>759</v>
      </c>
      <c r="D573" s="49">
        <v>0</v>
      </c>
      <c r="E573" s="49">
        <v>0</v>
      </c>
      <c r="F573" s="49">
        <v>0</v>
      </c>
      <c r="G573" s="49">
        <v>0</v>
      </c>
      <c r="H573" s="49">
        <v>0</v>
      </c>
      <c r="I573" s="49">
        <v>0</v>
      </c>
      <c r="J573" s="49">
        <v>0</v>
      </c>
      <c r="K573" s="49">
        <v>0</v>
      </c>
      <c r="L573" s="49">
        <v>0</v>
      </c>
      <c r="M573" s="49">
        <v>0</v>
      </c>
      <c r="N573" s="49">
        <v>0</v>
      </c>
      <c r="O573" s="49">
        <v>0</v>
      </c>
      <c r="P573" s="120">
        <v>0</v>
      </c>
    </row>
    <row r="574" spans="1:16" s="2" customFormat="1">
      <c r="A574" s="42">
        <v>314820</v>
      </c>
      <c r="B574" s="43">
        <v>482</v>
      </c>
      <c r="C574" s="44" t="s">
        <v>760</v>
      </c>
      <c r="D574" s="45">
        <v>9392.4500000000007</v>
      </c>
      <c r="E574" s="45">
        <v>7605.9757412102199</v>
      </c>
      <c r="F574" s="45">
        <v>8769.61</v>
      </c>
      <c r="G574" s="45">
        <v>10156.74</v>
      </c>
      <c r="H574" s="45">
        <v>11155.82</v>
      </c>
      <c r="I574" s="45">
        <v>9712.74</v>
      </c>
      <c r="J574" s="45">
        <v>10874.74</v>
      </c>
      <c r="K574" s="45">
        <v>14128.83</v>
      </c>
      <c r="L574" s="45">
        <v>11974.12</v>
      </c>
      <c r="M574" s="45">
        <v>1769.61</v>
      </c>
      <c r="N574" s="45">
        <v>0</v>
      </c>
      <c r="O574" s="45">
        <v>0</v>
      </c>
      <c r="P574" s="119">
        <v>95540.635741210222</v>
      </c>
    </row>
    <row r="575" spans="1:16" s="2" customFormat="1">
      <c r="A575" s="46">
        <v>314830</v>
      </c>
      <c r="B575" s="47">
        <v>483</v>
      </c>
      <c r="C575" s="48" t="s">
        <v>761</v>
      </c>
      <c r="D575" s="49">
        <v>9392.4500000000007</v>
      </c>
      <c r="E575" s="49">
        <v>7605.1662717938098</v>
      </c>
      <c r="F575" s="49">
        <v>8769.61</v>
      </c>
      <c r="G575" s="49">
        <v>10156.74</v>
      </c>
      <c r="H575" s="49">
        <v>11155.82</v>
      </c>
      <c r="I575" s="49">
        <v>9712.74</v>
      </c>
      <c r="J575" s="49">
        <v>10874.74</v>
      </c>
      <c r="K575" s="49">
        <v>14128.83</v>
      </c>
      <c r="L575" s="49">
        <v>11974.12</v>
      </c>
      <c r="M575" s="49">
        <v>1769.61</v>
      </c>
      <c r="N575" s="49">
        <v>0</v>
      </c>
      <c r="O575" s="49">
        <v>0</v>
      </c>
      <c r="P575" s="120">
        <v>95539.826271793805</v>
      </c>
    </row>
    <row r="576" spans="1:16" s="2" customFormat="1">
      <c r="A576" s="42">
        <v>314840</v>
      </c>
      <c r="B576" s="43">
        <v>484</v>
      </c>
      <c r="C576" s="44" t="s">
        <v>348</v>
      </c>
      <c r="D576" s="45">
        <v>0</v>
      </c>
      <c r="E576" s="45">
        <v>0</v>
      </c>
      <c r="F576" s="45">
        <v>0</v>
      </c>
      <c r="G576" s="45">
        <v>0</v>
      </c>
      <c r="H576" s="45">
        <v>0</v>
      </c>
      <c r="I576" s="45">
        <v>0</v>
      </c>
      <c r="J576" s="45">
        <v>0</v>
      </c>
      <c r="K576" s="45">
        <v>0</v>
      </c>
      <c r="L576" s="45">
        <v>0</v>
      </c>
      <c r="M576" s="45">
        <v>0</v>
      </c>
      <c r="N576" s="45">
        <v>0</v>
      </c>
      <c r="O576" s="45">
        <v>0</v>
      </c>
      <c r="P576" s="119">
        <v>0</v>
      </c>
    </row>
    <row r="577" spans="1:16" s="2" customFormat="1">
      <c r="A577" s="46">
        <v>314850</v>
      </c>
      <c r="B577" s="47">
        <v>485</v>
      </c>
      <c r="C577" s="48" t="s">
        <v>762</v>
      </c>
      <c r="D577" s="49">
        <v>0</v>
      </c>
      <c r="E577" s="49">
        <v>0</v>
      </c>
      <c r="F577" s="49">
        <v>0</v>
      </c>
      <c r="G577" s="49">
        <v>0</v>
      </c>
      <c r="H577" s="49">
        <v>0</v>
      </c>
      <c r="I577" s="49">
        <v>0</v>
      </c>
      <c r="J577" s="49">
        <v>0</v>
      </c>
      <c r="K577" s="49">
        <v>0</v>
      </c>
      <c r="L577" s="49">
        <v>0</v>
      </c>
      <c r="M577" s="49">
        <v>0</v>
      </c>
      <c r="N577" s="49">
        <v>0</v>
      </c>
      <c r="O577" s="49">
        <v>0</v>
      </c>
      <c r="P577" s="120">
        <v>0</v>
      </c>
    </row>
    <row r="578" spans="1:16" s="2" customFormat="1">
      <c r="A578" s="42">
        <v>314860</v>
      </c>
      <c r="B578" s="43">
        <v>486</v>
      </c>
      <c r="C578" s="44" t="s">
        <v>763</v>
      </c>
      <c r="D578" s="45">
        <v>0</v>
      </c>
      <c r="E578" s="45">
        <v>0</v>
      </c>
      <c r="F578" s="45">
        <v>0</v>
      </c>
      <c r="G578" s="45">
        <v>0</v>
      </c>
      <c r="H578" s="45">
        <v>0</v>
      </c>
      <c r="I578" s="45">
        <v>0</v>
      </c>
      <c r="J578" s="45">
        <v>0</v>
      </c>
      <c r="K578" s="45">
        <v>0</v>
      </c>
      <c r="L578" s="45">
        <v>0</v>
      </c>
      <c r="M578" s="45">
        <v>0</v>
      </c>
      <c r="N578" s="45">
        <v>0</v>
      </c>
      <c r="O578" s="45">
        <v>0</v>
      </c>
      <c r="P578" s="119">
        <v>0</v>
      </c>
    </row>
    <row r="579" spans="1:16" s="2" customFormat="1">
      <c r="A579" s="46">
        <v>314870</v>
      </c>
      <c r="B579" s="47">
        <v>487</v>
      </c>
      <c r="C579" s="48" t="s">
        <v>349</v>
      </c>
      <c r="D579" s="49">
        <v>11950.89</v>
      </c>
      <c r="E579" s="49">
        <v>7584.7623463106102</v>
      </c>
      <c r="F579" s="49">
        <v>8769.61</v>
      </c>
      <c r="G579" s="49">
        <v>1776.3</v>
      </c>
      <c r="H579" s="49">
        <v>0</v>
      </c>
      <c r="I579" s="49">
        <v>0</v>
      </c>
      <c r="J579" s="49">
        <v>0</v>
      </c>
      <c r="K579" s="49">
        <v>0</v>
      </c>
      <c r="L579" s="49">
        <v>0</v>
      </c>
      <c r="M579" s="49">
        <v>0</v>
      </c>
      <c r="N579" s="49">
        <v>0</v>
      </c>
      <c r="O579" s="49">
        <v>0</v>
      </c>
      <c r="P579" s="120">
        <v>30081.562346310609</v>
      </c>
    </row>
    <row r="580" spans="1:16" s="2" customFormat="1">
      <c r="A580" s="42">
        <v>314875</v>
      </c>
      <c r="B580" s="43">
        <v>826</v>
      </c>
      <c r="C580" s="44" t="s">
        <v>350</v>
      </c>
      <c r="D580" s="45">
        <v>0</v>
      </c>
      <c r="E580" s="45">
        <v>0</v>
      </c>
      <c r="F580" s="45">
        <v>0</v>
      </c>
      <c r="G580" s="45">
        <v>0</v>
      </c>
      <c r="H580" s="45">
        <v>0</v>
      </c>
      <c r="I580" s="45">
        <v>0</v>
      </c>
      <c r="J580" s="45">
        <v>0</v>
      </c>
      <c r="K580" s="45">
        <v>0</v>
      </c>
      <c r="L580" s="45">
        <v>0</v>
      </c>
      <c r="M580" s="45">
        <v>0</v>
      </c>
      <c r="N580" s="45">
        <v>0</v>
      </c>
      <c r="O580" s="45">
        <v>0</v>
      </c>
      <c r="P580" s="119">
        <v>0</v>
      </c>
    </row>
    <row r="581" spans="1:16" s="2" customFormat="1">
      <c r="A581" s="46">
        <v>314880</v>
      </c>
      <c r="B581" s="47">
        <v>488</v>
      </c>
      <c r="C581" s="48" t="s">
        <v>513</v>
      </c>
      <c r="D581" s="49">
        <v>10331.69</v>
      </c>
      <c r="E581" s="49">
        <v>8308.5519825560405</v>
      </c>
      <c r="F581" s="49">
        <v>9646.57</v>
      </c>
      <c r="G581" s="49">
        <v>11172.41</v>
      </c>
      <c r="H581" s="49">
        <v>12271.4</v>
      </c>
      <c r="I581" s="49">
        <v>10684.01</v>
      </c>
      <c r="J581" s="49">
        <v>1351.25</v>
      </c>
      <c r="K581" s="49">
        <v>0</v>
      </c>
      <c r="L581" s="49">
        <v>0</v>
      </c>
      <c r="M581" s="49">
        <v>0</v>
      </c>
      <c r="N581" s="49">
        <v>0</v>
      </c>
      <c r="O581" s="49">
        <v>0</v>
      </c>
      <c r="P581" s="120">
        <v>63765.881982556049</v>
      </c>
    </row>
    <row r="582" spans="1:16" s="2" customFormat="1">
      <c r="A582" s="42">
        <v>314890</v>
      </c>
      <c r="B582" s="43">
        <v>489</v>
      </c>
      <c r="C582" s="44" t="s">
        <v>764</v>
      </c>
      <c r="D582" s="45">
        <v>0</v>
      </c>
      <c r="E582" s="45">
        <v>0</v>
      </c>
      <c r="F582" s="45">
        <v>0</v>
      </c>
      <c r="G582" s="45">
        <v>0</v>
      </c>
      <c r="H582" s="45">
        <v>0</v>
      </c>
      <c r="I582" s="45">
        <v>0</v>
      </c>
      <c r="J582" s="45">
        <v>0</v>
      </c>
      <c r="K582" s="45">
        <v>0</v>
      </c>
      <c r="L582" s="45">
        <v>0</v>
      </c>
      <c r="M582" s="45">
        <v>0</v>
      </c>
      <c r="N582" s="45">
        <v>0</v>
      </c>
      <c r="O582" s="45">
        <v>0</v>
      </c>
      <c r="P582" s="119">
        <v>0</v>
      </c>
    </row>
    <row r="583" spans="1:16" s="2" customFormat="1">
      <c r="A583" s="46">
        <v>314900</v>
      </c>
      <c r="B583" s="47">
        <v>490</v>
      </c>
      <c r="C583" s="48" t="s">
        <v>351</v>
      </c>
      <c r="D583" s="49">
        <v>9392.4500000000007</v>
      </c>
      <c r="E583" s="49">
        <v>7611.3477779361801</v>
      </c>
      <c r="F583" s="49">
        <v>8769.61</v>
      </c>
      <c r="G583" s="49">
        <v>10156.74</v>
      </c>
      <c r="H583" s="49">
        <v>11155.82</v>
      </c>
      <c r="I583" s="49">
        <v>9712.74</v>
      </c>
      <c r="J583" s="49">
        <v>1228.4100000000001</v>
      </c>
      <c r="K583" s="49">
        <v>0</v>
      </c>
      <c r="L583" s="49">
        <v>0</v>
      </c>
      <c r="M583" s="49">
        <v>0</v>
      </c>
      <c r="N583" s="49">
        <v>0</v>
      </c>
      <c r="O583" s="49">
        <v>0</v>
      </c>
      <c r="P583" s="120">
        <v>58027.117777936182</v>
      </c>
    </row>
    <row r="584" spans="1:16" s="2" customFormat="1">
      <c r="A584" s="42">
        <v>314910</v>
      </c>
      <c r="B584" s="43">
        <v>491</v>
      </c>
      <c r="C584" s="44" t="s">
        <v>352</v>
      </c>
      <c r="D584" s="45">
        <v>19724.14</v>
      </c>
      <c r="E584" s="45">
        <v>15948.1731504446</v>
      </c>
      <c r="F584" s="45">
        <v>18416.189999999999</v>
      </c>
      <c r="G584" s="45">
        <v>21329.14</v>
      </c>
      <c r="H584" s="45">
        <v>23427.22</v>
      </c>
      <c r="I584" s="45">
        <v>20396.75</v>
      </c>
      <c r="J584" s="45">
        <v>22836.95</v>
      </c>
      <c r="K584" s="45">
        <v>29670.53</v>
      </c>
      <c r="L584" s="45">
        <v>25145.66</v>
      </c>
      <c r="M584" s="45">
        <v>36034.879999999997</v>
      </c>
      <c r="N584" s="45">
        <v>30389.15</v>
      </c>
      <c r="O584" s="45">
        <v>35968.43</v>
      </c>
      <c r="P584" s="119">
        <v>299287.21315044462</v>
      </c>
    </row>
    <row r="585" spans="1:16" s="2" customFormat="1">
      <c r="A585" s="46">
        <v>314915</v>
      </c>
      <c r="B585" s="47">
        <v>751</v>
      </c>
      <c r="C585" s="48" t="s">
        <v>765</v>
      </c>
      <c r="D585" s="49">
        <v>0</v>
      </c>
      <c r="E585" s="49">
        <v>0</v>
      </c>
      <c r="F585" s="49">
        <v>0</v>
      </c>
      <c r="G585" s="49">
        <v>0</v>
      </c>
      <c r="H585" s="49">
        <v>0</v>
      </c>
      <c r="I585" s="49">
        <v>0</v>
      </c>
      <c r="J585" s="49">
        <v>0</v>
      </c>
      <c r="K585" s="49">
        <v>0</v>
      </c>
      <c r="L585" s="49">
        <v>0</v>
      </c>
      <c r="M585" s="49">
        <v>0</v>
      </c>
      <c r="N585" s="49">
        <v>0</v>
      </c>
      <c r="O585" s="49">
        <v>0</v>
      </c>
      <c r="P585" s="120">
        <v>0</v>
      </c>
    </row>
    <row r="586" spans="1:16" s="2" customFormat="1">
      <c r="A586" s="42">
        <v>314920</v>
      </c>
      <c r="B586" s="43">
        <v>492</v>
      </c>
      <c r="C586" s="44" t="s">
        <v>766</v>
      </c>
      <c r="D586" s="45">
        <v>18784.900000000001</v>
      </c>
      <c r="E586" s="45">
        <v>15146.313000444101</v>
      </c>
      <c r="F586" s="45">
        <v>17539.23</v>
      </c>
      <c r="G586" s="45">
        <v>20313.47</v>
      </c>
      <c r="H586" s="45">
        <v>22311.64</v>
      </c>
      <c r="I586" s="45">
        <v>19425.48</v>
      </c>
      <c r="J586" s="45">
        <v>21749.47</v>
      </c>
      <c r="K586" s="45">
        <v>28257.65</v>
      </c>
      <c r="L586" s="45">
        <v>23948.240000000002</v>
      </c>
      <c r="M586" s="45">
        <v>3539.21</v>
      </c>
      <c r="N586" s="45">
        <v>0</v>
      </c>
      <c r="O586" s="45">
        <v>0</v>
      </c>
      <c r="P586" s="119">
        <v>191015.60300044407</v>
      </c>
    </row>
    <row r="587" spans="1:16" s="2" customFormat="1">
      <c r="A587" s="46">
        <v>314930</v>
      </c>
      <c r="B587" s="47">
        <v>493</v>
      </c>
      <c r="C587" s="48" t="s">
        <v>353</v>
      </c>
      <c r="D587" s="49">
        <v>11950.89</v>
      </c>
      <c r="E587" s="49">
        <v>7569.1258736590298</v>
      </c>
      <c r="F587" s="49">
        <v>8769.61</v>
      </c>
      <c r="G587" s="49">
        <v>10156.74</v>
      </c>
      <c r="H587" s="49">
        <v>11155.82</v>
      </c>
      <c r="I587" s="49">
        <v>9712.74</v>
      </c>
      <c r="J587" s="49">
        <v>10874.74</v>
      </c>
      <c r="K587" s="49">
        <v>14128.83</v>
      </c>
      <c r="L587" s="49">
        <v>11974.12</v>
      </c>
      <c r="M587" s="49">
        <v>17159.47</v>
      </c>
      <c r="N587" s="49">
        <v>14471.02</v>
      </c>
      <c r="O587" s="49">
        <v>17127.82</v>
      </c>
      <c r="P587" s="120">
        <v>145050.92587365903</v>
      </c>
    </row>
    <row r="588" spans="1:16" s="2" customFormat="1">
      <c r="A588" s="42">
        <v>314940</v>
      </c>
      <c r="B588" s="43">
        <v>494</v>
      </c>
      <c r="C588" s="44" t="s">
        <v>354</v>
      </c>
      <c r="D588" s="45">
        <v>9392.4500000000007</v>
      </c>
      <c r="E588" s="45">
        <v>7573.1602535726497</v>
      </c>
      <c r="F588" s="45">
        <v>8769.61</v>
      </c>
      <c r="G588" s="45">
        <v>10156.74</v>
      </c>
      <c r="H588" s="45">
        <v>11155.82</v>
      </c>
      <c r="I588" s="45">
        <v>9712.74</v>
      </c>
      <c r="J588" s="45">
        <v>1228.4100000000001</v>
      </c>
      <c r="K588" s="45">
        <v>0</v>
      </c>
      <c r="L588" s="45">
        <v>0</v>
      </c>
      <c r="M588" s="45">
        <v>0</v>
      </c>
      <c r="N588" s="45">
        <v>0</v>
      </c>
      <c r="O588" s="45">
        <v>0</v>
      </c>
      <c r="P588" s="119">
        <v>57988.930253572653</v>
      </c>
    </row>
    <row r="589" spans="1:16" s="2" customFormat="1">
      <c r="A589" s="46">
        <v>314950</v>
      </c>
      <c r="B589" s="47">
        <v>495</v>
      </c>
      <c r="C589" s="48" t="s">
        <v>355</v>
      </c>
      <c r="D589" s="49">
        <v>9392.4500000000007</v>
      </c>
      <c r="E589" s="49">
        <v>7617.72360222104</v>
      </c>
      <c r="F589" s="49">
        <v>8769.61</v>
      </c>
      <c r="G589" s="49">
        <v>10156.74</v>
      </c>
      <c r="H589" s="49">
        <v>11155.82</v>
      </c>
      <c r="I589" s="49">
        <v>9712.74</v>
      </c>
      <c r="J589" s="49">
        <v>10874.74</v>
      </c>
      <c r="K589" s="49">
        <v>14128.83</v>
      </c>
      <c r="L589" s="49">
        <v>11974.12</v>
      </c>
      <c r="M589" s="49">
        <v>1769.61</v>
      </c>
      <c r="N589" s="49">
        <v>0</v>
      </c>
      <c r="O589" s="49">
        <v>0</v>
      </c>
      <c r="P589" s="120">
        <v>95552.383602221031</v>
      </c>
    </row>
    <row r="590" spans="1:16" s="2" customFormat="1">
      <c r="A590" s="42">
        <v>314960</v>
      </c>
      <c r="B590" s="43">
        <v>496</v>
      </c>
      <c r="C590" s="44" t="s">
        <v>356</v>
      </c>
      <c r="D590" s="45">
        <v>0</v>
      </c>
      <c r="E590" s="45">
        <v>0</v>
      </c>
      <c r="F590" s="45">
        <v>0</v>
      </c>
      <c r="G590" s="45">
        <v>0</v>
      </c>
      <c r="H590" s="45">
        <v>0</v>
      </c>
      <c r="I590" s="45">
        <v>0</v>
      </c>
      <c r="J590" s="45">
        <v>0</v>
      </c>
      <c r="K590" s="45">
        <v>0</v>
      </c>
      <c r="L590" s="45">
        <v>0</v>
      </c>
      <c r="M590" s="45">
        <v>0</v>
      </c>
      <c r="N590" s="45">
        <v>0</v>
      </c>
      <c r="O590" s="45">
        <v>0</v>
      </c>
      <c r="P590" s="119">
        <v>0</v>
      </c>
    </row>
    <row r="591" spans="1:16" s="2" customFormat="1">
      <c r="A591" s="46">
        <v>314970</v>
      </c>
      <c r="B591" s="47">
        <v>497</v>
      </c>
      <c r="C591" s="48" t="s">
        <v>767</v>
      </c>
      <c r="D591" s="49">
        <v>11950.89</v>
      </c>
      <c r="E591" s="49">
        <v>7602.8227105835604</v>
      </c>
      <c r="F591" s="49">
        <v>8769.61</v>
      </c>
      <c r="G591" s="49">
        <v>10156.74</v>
      </c>
      <c r="H591" s="49">
        <v>11155.82</v>
      </c>
      <c r="I591" s="49">
        <v>9712.74</v>
      </c>
      <c r="J591" s="49">
        <v>10874.74</v>
      </c>
      <c r="K591" s="49">
        <v>14128.83</v>
      </c>
      <c r="L591" s="49">
        <v>11974.12</v>
      </c>
      <c r="M591" s="49">
        <v>17159.47</v>
      </c>
      <c r="N591" s="49">
        <v>14471.02</v>
      </c>
      <c r="O591" s="49">
        <v>17127.82</v>
      </c>
      <c r="P591" s="120">
        <v>145084.62271058356</v>
      </c>
    </row>
    <row r="592" spans="1:16" s="2" customFormat="1">
      <c r="A592" s="42">
        <v>314980</v>
      </c>
      <c r="B592" s="43">
        <v>498</v>
      </c>
      <c r="C592" s="44" t="s">
        <v>357</v>
      </c>
      <c r="D592" s="45">
        <v>21343.34</v>
      </c>
      <c r="E592" s="45">
        <v>15140.3769246014</v>
      </c>
      <c r="F592" s="45">
        <v>17539.23</v>
      </c>
      <c r="G592" s="45">
        <v>20313.47</v>
      </c>
      <c r="H592" s="45">
        <v>22311.64</v>
      </c>
      <c r="I592" s="45">
        <v>19425.48</v>
      </c>
      <c r="J592" s="45">
        <v>21749.47</v>
      </c>
      <c r="K592" s="45">
        <v>28257.65</v>
      </c>
      <c r="L592" s="45">
        <v>23948.240000000002</v>
      </c>
      <c r="M592" s="45">
        <v>34318.94</v>
      </c>
      <c r="N592" s="45">
        <v>28942.05</v>
      </c>
      <c r="O592" s="45">
        <v>34255.65</v>
      </c>
      <c r="P592" s="119">
        <v>287545.53692460136</v>
      </c>
    </row>
    <row r="593" spans="1:16" s="2" customFormat="1">
      <c r="A593" s="46">
        <v>314990</v>
      </c>
      <c r="B593" s="47">
        <v>499</v>
      </c>
      <c r="C593" s="48" t="s">
        <v>768</v>
      </c>
      <c r="D593" s="49">
        <v>11950.89</v>
      </c>
      <c r="E593" s="49">
        <v>7580.5038958106597</v>
      </c>
      <c r="F593" s="49">
        <v>8769.61</v>
      </c>
      <c r="G593" s="49">
        <v>10156.74</v>
      </c>
      <c r="H593" s="49">
        <v>11155.82</v>
      </c>
      <c r="I593" s="49">
        <v>9712.74</v>
      </c>
      <c r="J593" s="49">
        <v>10874.74</v>
      </c>
      <c r="K593" s="49">
        <v>14128.83</v>
      </c>
      <c r="L593" s="49">
        <v>11974.12</v>
      </c>
      <c r="M593" s="49">
        <v>17159.47</v>
      </c>
      <c r="N593" s="49">
        <v>14471.02</v>
      </c>
      <c r="O593" s="49">
        <v>17127.82</v>
      </c>
      <c r="P593" s="120">
        <v>145062.30389581065</v>
      </c>
    </row>
    <row r="594" spans="1:16" s="2" customFormat="1">
      <c r="A594" s="42">
        <v>314995</v>
      </c>
      <c r="B594" s="43">
        <v>827</v>
      </c>
      <c r="C594" s="44" t="s">
        <v>358</v>
      </c>
      <c r="D594" s="45">
        <v>11950.89</v>
      </c>
      <c r="E594" s="45">
        <v>7594.9697359669199</v>
      </c>
      <c r="F594" s="45">
        <v>8769.61</v>
      </c>
      <c r="G594" s="45">
        <v>10156.74</v>
      </c>
      <c r="H594" s="45">
        <v>11155.82</v>
      </c>
      <c r="I594" s="45">
        <v>9712.74</v>
      </c>
      <c r="J594" s="45">
        <v>10874.74</v>
      </c>
      <c r="K594" s="45">
        <v>14128.83</v>
      </c>
      <c r="L594" s="45">
        <v>11974.12</v>
      </c>
      <c r="M594" s="45">
        <v>17159.47</v>
      </c>
      <c r="N594" s="45">
        <v>14471.02</v>
      </c>
      <c r="O594" s="45">
        <v>17127.82</v>
      </c>
      <c r="P594" s="119">
        <v>145076.76973596693</v>
      </c>
    </row>
    <row r="595" spans="1:16" s="2" customFormat="1">
      <c r="A595" s="46">
        <v>315000</v>
      </c>
      <c r="B595" s="47">
        <v>500</v>
      </c>
      <c r="C595" s="48" t="s">
        <v>359</v>
      </c>
      <c r="D595" s="49">
        <v>0</v>
      </c>
      <c r="E595" s="49">
        <v>0</v>
      </c>
      <c r="F595" s="49">
        <v>0</v>
      </c>
      <c r="G595" s="49">
        <v>0</v>
      </c>
      <c r="H595" s="49">
        <v>0</v>
      </c>
      <c r="I595" s="49">
        <v>0</v>
      </c>
      <c r="J595" s="49">
        <v>0</v>
      </c>
      <c r="K595" s="49">
        <v>0</v>
      </c>
      <c r="L595" s="49">
        <v>0</v>
      </c>
      <c r="M595" s="49">
        <v>0</v>
      </c>
      <c r="N595" s="49">
        <v>0</v>
      </c>
      <c r="O595" s="49">
        <v>0</v>
      </c>
      <c r="P595" s="120">
        <v>0</v>
      </c>
    </row>
    <row r="596" spans="1:16" s="2" customFormat="1">
      <c r="A596" s="42">
        <v>315010</v>
      </c>
      <c r="B596" s="43">
        <v>501</v>
      </c>
      <c r="C596" s="44" t="s">
        <v>360</v>
      </c>
      <c r="D596" s="45">
        <v>9392.4500000000007</v>
      </c>
      <c r="E596" s="45">
        <v>7573.1613613278796</v>
      </c>
      <c r="F596" s="45">
        <v>8769.61</v>
      </c>
      <c r="G596" s="45">
        <v>10156.74</v>
      </c>
      <c r="H596" s="45">
        <v>11155.82</v>
      </c>
      <c r="I596" s="45">
        <v>9712.74</v>
      </c>
      <c r="J596" s="45">
        <v>1228.4100000000001</v>
      </c>
      <c r="K596" s="45">
        <v>0</v>
      </c>
      <c r="L596" s="45">
        <v>0</v>
      </c>
      <c r="M596" s="45">
        <v>0</v>
      </c>
      <c r="N596" s="45">
        <v>0</v>
      </c>
      <c r="O596" s="45">
        <v>0</v>
      </c>
      <c r="P596" s="119">
        <v>57988.931361327879</v>
      </c>
    </row>
    <row r="597" spans="1:16" s="2" customFormat="1">
      <c r="A597" s="46">
        <v>315015</v>
      </c>
      <c r="B597" s="47">
        <v>828</v>
      </c>
      <c r="C597" s="48" t="s">
        <v>488</v>
      </c>
      <c r="D597" s="49">
        <v>23901.79</v>
      </c>
      <c r="E597" s="49">
        <v>15239.842690803</v>
      </c>
      <c r="F597" s="49">
        <v>17539.23</v>
      </c>
      <c r="G597" s="49">
        <v>20313.47</v>
      </c>
      <c r="H597" s="49">
        <v>22311.64</v>
      </c>
      <c r="I597" s="49">
        <v>19425.48</v>
      </c>
      <c r="J597" s="49">
        <v>21749.47</v>
      </c>
      <c r="K597" s="49">
        <v>28257.65</v>
      </c>
      <c r="L597" s="49">
        <v>23948.240000000002</v>
      </c>
      <c r="M597" s="49">
        <v>34318.94</v>
      </c>
      <c r="N597" s="49">
        <v>28942.05</v>
      </c>
      <c r="O597" s="49">
        <v>34255.65</v>
      </c>
      <c r="P597" s="120">
        <v>290203.45269080298</v>
      </c>
    </row>
    <row r="598" spans="1:16" s="2" customFormat="1">
      <c r="A598" s="42">
        <v>315020</v>
      </c>
      <c r="B598" s="43">
        <v>502</v>
      </c>
      <c r="C598" s="44" t="s">
        <v>489</v>
      </c>
      <c r="D598" s="45">
        <v>0</v>
      </c>
      <c r="E598" s="45">
        <v>0</v>
      </c>
      <c r="F598" s="45">
        <v>0</v>
      </c>
      <c r="G598" s="45">
        <v>0</v>
      </c>
      <c r="H598" s="45">
        <v>0</v>
      </c>
      <c r="I598" s="45">
        <v>0</v>
      </c>
      <c r="J598" s="45">
        <v>0</v>
      </c>
      <c r="K598" s="45">
        <v>0</v>
      </c>
      <c r="L598" s="45">
        <v>0</v>
      </c>
      <c r="M598" s="45">
        <v>0</v>
      </c>
      <c r="N598" s="45">
        <v>0</v>
      </c>
      <c r="O598" s="45">
        <v>0</v>
      </c>
      <c r="P598" s="119">
        <v>0</v>
      </c>
    </row>
    <row r="599" spans="1:16" s="2" customFormat="1">
      <c r="A599" s="46">
        <v>315030</v>
      </c>
      <c r="B599" s="47">
        <v>503</v>
      </c>
      <c r="C599" s="48" t="s">
        <v>514</v>
      </c>
      <c r="D599" s="49">
        <v>9392.4500000000007</v>
      </c>
      <c r="E599" s="49">
        <v>7573.1638176856804</v>
      </c>
      <c r="F599" s="49">
        <v>8769.61</v>
      </c>
      <c r="G599" s="49">
        <v>10156.74</v>
      </c>
      <c r="H599" s="49">
        <v>11155.82</v>
      </c>
      <c r="I599" s="49">
        <v>9712.74</v>
      </c>
      <c r="J599" s="49">
        <v>10874.74</v>
      </c>
      <c r="K599" s="49">
        <v>14128.83</v>
      </c>
      <c r="L599" s="49">
        <v>11974.12</v>
      </c>
      <c r="M599" s="49">
        <v>17159.47</v>
      </c>
      <c r="N599" s="49">
        <v>14471.02</v>
      </c>
      <c r="O599" s="49">
        <v>17127.82</v>
      </c>
      <c r="P599" s="120">
        <v>142496.52381768569</v>
      </c>
    </row>
    <row r="600" spans="1:16" s="2" customFormat="1">
      <c r="A600" s="42">
        <v>315040</v>
      </c>
      <c r="B600" s="43">
        <v>504</v>
      </c>
      <c r="C600" s="44" t="s">
        <v>524</v>
      </c>
      <c r="D600" s="45">
        <v>11950.89</v>
      </c>
      <c r="E600" s="45">
        <v>7602.3974429951304</v>
      </c>
      <c r="F600" s="45">
        <v>8769.61</v>
      </c>
      <c r="G600" s="45">
        <v>10156.74</v>
      </c>
      <c r="H600" s="45">
        <v>11155.82</v>
      </c>
      <c r="I600" s="45">
        <v>9712.74</v>
      </c>
      <c r="J600" s="45">
        <v>10874.74</v>
      </c>
      <c r="K600" s="45">
        <v>14128.83</v>
      </c>
      <c r="L600" s="45">
        <v>11974.12</v>
      </c>
      <c r="M600" s="45">
        <v>17159.47</v>
      </c>
      <c r="N600" s="45">
        <v>14471.02</v>
      </c>
      <c r="O600" s="45">
        <v>17127.82</v>
      </c>
      <c r="P600" s="119">
        <v>145084.19744299512</v>
      </c>
    </row>
    <row r="601" spans="1:16" s="2" customFormat="1">
      <c r="A601" s="46">
        <v>315050</v>
      </c>
      <c r="B601" s="47">
        <v>505</v>
      </c>
      <c r="C601" s="48" t="s">
        <v>361</v>
      </c>
      <c r="D601" s="49">
        <v>23901.79</v>
      </c>
      <c r="E601" s="49">
        <v>15169.0107547178</v>
      </c>
      <c r="F601" s="49">
        <v>17539.23</v>
      </c>
      <c r="G601" s="49">
        <v>20313.47</v>
      </c>
      <c r="H601" s="49">
        <v>22311.64</v>
      </c>
      <c r="I601" s="49">
        <v>19425.48</v>
      </c>
      <c r="J601" s="49">
        <v>21749.47</v>
      </c>
      <c r="K601" s="49">
        <v>28257.65</v>
      </c>
      <c r="L601" s="49">
        <v>23948.240000000002</v>
      </c>
      <c r="M601" s="49">
        <v>34318.94</v>
      </c>
      <c r="N601" s="49">
        <v>28942.05</v>
      </c>
      <c r="O601" s="49">
        <v>34255.65</v>
      </c>
      <c r="P601" s="120">
        <v>290132.62075471779</v>
      </c>
    </row>
    <row r="602" spans="1:16" s="2" customFormat="1">
      <c r="A602" s="42">
        <v>315053</v>
      </c>
      <c r="B602" s="43">
        <v>829</v>
      </c>
      <c r="C602" s="44" t="s">
        <v>769</v>
      </c>
      <c r="D602" s="45">
        <v>11950.89</v>
      </c>
      <c r="E602" s="45">
        <v>7611.0498628883397</v>
      </c>
      <c r="F602" s="45">
        <v>8769.61</v>
      </c>
      <c r="G602" s="45">
        <v>10156.74</v>
      </c>
      <c r="H602" s="45">
        <v>11155.82</v>
      </c>
      <c r="I602" s="45">
        <v>9712.74</v>
      </c>
      <c r="J602" s="45">
        <v>10874.74</v>
      </c>
      <c r="K602" s="45">
        <v>14128.83</v>
      </c>
      <c r="L602" s="45">
        <v>11974.12</v>
      </c>
      <c r="M602" s="45">
        <v>17159.47</v>
      </c>
      <c r="N602" s="45">
        <v>14471.02</v>
      </c>
      <c r="O602" s="45">
        <v>17127.82</v>
      </c>
      <c r="P602" s="119">
        <v>145092.84986288834</v>
      </c>
    </row>
    <row r="603" spans="1:16" s="2" customFormat="1">
      <c r="A603" s="46">
        <v>315057</v>
      </c>
      <c r="B603" s="47">
        <v>830</v>
      </c>
      <c r="C603" s="48" t="s">
        <v>770</v>
      </c>
      <c r="D603" s="49">
        <v>0</v>
      </c>
      <c r="E603" s="49">
        <v>0</v>
      </c>
      <c r="F603" s="49">
        <v>0</v>
      </c>
      <c r="G603" s="49">
        <v>0</v>
      </c>
      <c r="H603" s="49">
        <v>0</v>
      </c>
      <c r="I603" s="49">
        <v>0</v>
      </c>
      <c r="J603" s="49">
        <v>0</v>
      </c>
      <c r="K603" s="49">
        <v>0</v>
      </c>
      <c r="L603" s="49">
        <v>0</v>
      </c>
      <c r="M603" s="49">
        <v>0</v>
      </c>
      <c r="N603" s="49">
        <v>0</v>
      </c>
      <c r="O603" s="49">
        <v>0</v>
      </c>
      <c r="P603" s="120">
        <v>0</v>
      </c>
    </row>
    <row r="604" spans="1:16" s="2" customFormat="1">
      <c r="A604" s="42">
        <v>315060</v>
      </c>
      <c r="B604" s="43">
        <v>506</v>
      </c>
      <c r="C604" s="44" t="s">
        <v>362</v>
      </c>
      <c r="D604" s="45">
        <v>11950.89</v>
      </c>
      <c r="E604" s="45">
        <v>7564.8696287217699</v>
      </c>
      <c r="F604" s="45">
        <v>8769.61</v>
      </c>
      <c r="G604" s="45">
        <v>10156.74</v>
      </c>
      <c r="H604" s="45">
        <v>11155.82</v>
      </c>
      <c r="I604" s="45">
        <v>9712.74</v>
      </c>
      <c r="J604" s="45">
        <v>10874.74</v>
      </c>
      <c r="K604" s="45">
        <v>14128.83</v>
      </c>
      <c r="L604" s="45">
        <v>11974.12</v>
      </c>
      <c r="M604" s="45">
        <v>17159.47</v>
      </c>
      <c r="N604" s="45">
        <v>14471.02</v>
      </c>
      <c r="O604" s="45">
        <v>17127.82</v>
      </c>
      <c r="P604" s="119">
        <v>145046.66962872178</v>
      </c>
    </row>
    <row r="605" spans="1:16" s="2" customFormat="1">
      <c r="A605" s="46">
        <v>315070</v>
      </c>
      <c r="B605" s="47">
        <v>507</v>
      </c>
      <c r="C605" s="48" t="s">
        <v>363</v>
      </c>
      <c r="D605" s="49">
        <v>25096.880000000001</v>
      </c>
      <c r="E605" s="49">
        <v>15893.1942020305</v>
      </c>
      <c r="F605" s="49">
        <v>18416.189999999999</v>
      </c>
      <c r="G605" s="49">
        <v>21329.14</v>
      </c>
      <c r="H605" s="49">
        <v>23427.22</v>
      </c>
      <c r="I605" s="49">
        <v>20396.75</v>
      </c>
      <c r="J605" s="49">
        <v>22836.95</v>
      </c>
      <c r="K605" s="49">
        <v>29670.53</v>
      </c>
      <c r="L605" s="49">
        <v>25145.66</v>
      </c>
      <c r="M605" s="49">
        <v>36034.879999999997</v>
      </c>
      <c r="N605" s="49">
        <v>30389.15</v>
      </c>
      <c r="O605" s="49">
        <v>35968.43</v>
      </c>
      <c r="P605" s="120">
        <v>304604.97420203051</v>
      </c>
    </row>
    <row r="606" spans="1:16" s="2" customFormat="1">
      <c r="A606" s="42">
        <v>315080</v>
      </c>
      <c r="B606" s="43">
        <v>508</v>
      </c>
      <c r="C606" s="44" t="s">
        <v>364</v>
      </c>
      <c r="D606" s="45">
        <v>11950.89</v>
      </c>
      <c r="E606" s="45">
        <v>7590.5903977649104</v>
      </c>
      <c r="F606" s="45">
        <v>8769.61</v>
      </c>
      <c r="G606" s="45">
        <v>10156.74</v>
      </c>
      <c r="H606" s="45">
        <v>11155.82</v>
      </c>
      <c r="I606" s="45">
        <v>9712.74</v>
      </c>
      <c r="J606" s="45">
        <v>10874.74</v>
      </c>
      <c r="K606" s="45">
        <v>14128.83</v>
      </c>
      <c r="L606" s="45">
        <v>11974.12</v>
      </c>
      <c r="M606" s="45">
        <v>1769.61</v>
      </c>
      <c r="N606" s="45">
        <v>0</v>
      </c>
      <c r="O606" s="45">
        <v>0</v>
      </c>
      <c r="P606" s="119">
        <v>98083.690397764905</v>
      </c>
    </row>
    <row r="607" spans="1:16" s="2" customFormat="1">
      <c r="A607" s="46">
        <v>315090</v>
      </c>
      <c r="B607" s="47">
        <v>509</v>
      </c>
      <c r="C607" s="48" t="s">
        <v>771</v>
      </c>
      <c r="D607" s="49">
        <v>10331.69</v>
      </c>
      <c r="E607" s="49">
        <v>8367.1573393636609</v>
      </c>
      <c r="F607" s="49">
        <v>9646.57</v>
      </c>
      <c r="G607" s="49">
        <v>11172.41</v>
      </c>
      <c r="H607" s="49">
        <v>12271.4</v>
      </c>
      <c r="I607" s="49">
        <v>10684.01</v>
      </c>
      <c r="J607" s="49">
        <v>1351.25</v>
      </c>
      <c r="K607" s="49">
        <v>0</v>
      </c>
      <c r="L607" s="49">
        <v>0</v>
      </c>
      <c r="M607" s="49">
        <v>0</v>
      </c>
      <c r="N607" s="49">
        <v>0</v>
      </c>
      <c r="O607" s="49">
        <v>0</v>
      </c>
      <c r="P607" s="120">
        <v>63824.487339363666</v>
      </c>
    </row>
    <row r="608" spans="1:16" s="2" customFormat="1">
      <c r="A608" s="42">
        <v>315100</v>
      </c>
      <c r="B608" s="43">
        <v>510</v>
      </c>
      <c r="C608" s="44" t="s">
        <v>365</v>
      </c>
      <c r="D608" s="45">
        <v>10331.69</v>
      </c>
      <c r="E608" s="45">
        <v>8376.7022433663406</v>
      </c>
      <c r="F608" s="45">
        <v>9646.57</v>
      </c>
      <c r="G608" s="45">
        <v>11172.41</v>
      </c>
      <c r="H608" s="45">
        <v>12271.4</v>
      </c>
      <c r="I608" s="45">
        <v>10684.01</v>
      </c>
      <c r="J608" s="45">
        <v>11962.21</v>
      </c>
      <c r="K608" s="45">
        <v>15541.71</v>
      </c>
      <c r="L608" s="45">
        <v>13171.53</v>
      </c>
      <c r="M608" s="45">
        <v>1946.57</v>
      </c>
      <c r="N608" s="45">
        <v>0</v>
      </c>
      <c r="O608" s="45">
        <v>0</v>
      </c>
      <c r="P608" s="119">
        <v>105104.80224336634</v>
      </c>
    </row>
    <row r="609" spans="1:16" s="2" customFormat="1">
      <c r="A609" s="46">
        <v>315110</v>
      </c>
      <c r="B609" s="47">
        <v>511</v>
      </c>
      <c r="C609" s="48" t="s">
        <v>366</v>
      </c>
      <c r="D609" s="49">
        <v>11950.89</v>
      </c>
      <c r="E609" s="49">
        <v>7583.9319851311102</v>
      </c>
      <c r="F609" s="49">
        <v>8769.61</v>
      </c>
      <c r="G609" s="49">
        <v>10156.74</v>
      </c>
      <c r="H609" s="49">
        <v>11155.82</v>
      </c>
      <c r="I609" s="49">
        <v>9712.74</v>
      </c>
      <c r="J609" s="49">
        <v>10874.74</v>
      </c>
      <c r="K609" s="49">
        <v>14128.83</v>
      </c>
      <c r="L609" s="49">
        <v>11974.12</v>
      </c>
      <c r="M609" s="49">
        <v>17159.47</v>
      </c>
      <c r="N609" s="49">
        <v>14471.02</v>
      </c>
      <c r="O609" s="49">
        <v>17127.82</v>
      </c>
      <c r="P609" s="120">
        <v>145065.7319851311</v>
      </c>
    </row>
    <row r="610" spans="1:16" s="2" customFormat="1">
      <c r="A610" s="42">
        <v>315120</v>
      </c>
      <c r="B610" s="43">
        <v>512</v>
      </c>
      <c r="C610" s="44" t="s">
        <v>367</v>
      </c>
      <c r="D610" s="45">
        <v>0</v>
      </c>
      <c r="E610" s="45">
        <v>0</v>
      </c>
      <c r="F610" s="45">
        <v>0</v>
      </c>
      <c r="G610" s="45">
        <v>0</v>
      </c>
      <c r="H610" s="45">
        <v>0</v>
      </c>
      <c r="I610" s="45">
        <v>0</v>
      </c>
      <c r="J610" s="45">
        <v>0</v>
      </c>
      <c r="K610" s="45">
        <v>0</v>
      </c>
      <c r="L610" s="45">
        <v>0</v>
      </c>
      <c r="M610" s="45">
        <v>0</v>
      </c>
      <c r="N610" s="45">
        <v>0</v>
      </c>
      <c r="O610" s="45">
        <v>0</v>
      </c>
      <c r="P610" s="119">
        <v>0</v>
      </c>
    </row>
    <row r="611" spans="1:16" s="2" customFormat="1">
      <c r="A611" s="46">
        <v>315130</v>
      </c>
      <c r="B611" s="47">
        <v>513</v>
      </c>
      <c r="C611" s="48" t="s">
        <v>772</v>
      </c>
      <c r="D611" s="49">
        <v>13145.98</v>
      </c>
      <c r="E611" s="49">
        <v>8354.4591079284401</v>
      </c>
      <c r="F611" s="49">
        <v>9646.57</v>
      </c>
      <c r="G611" s="49">
        <v>11172.41</v>
      </c>
      <c r="H611" s="49">
        <v>12271.4</v>
      </c>
      <c r="I611" s="49">
        <v>10684.01</v>
      </c>
      <c r="J611" s="49">
        <v>11962.21</v>
      </c>
      <c r="K611" s="49">
        <v>15541.71</v>
      </c>
      <c r="L611" s="49">
        <v>13171.53</v>
      </c>
      <c r="M611" s="49">
        <v>18875.419999999998</v>
      </c>
      <c r="N611" s="49">
        <v>15918.12</v>
      </c>
      <c r="O611" s="49">
        <v>18840.61</v>
      </c>
      <c r="P611" s="120">
        <v>159584.42910792842</v>
      </c>
    </row>
    <row r="612" spans="1:16" s="2" customFormat="1">
      <c r="A612" s="42">
        <v>315140</v>
      </c>
      <c r="B612" s="43">
        <v>514</v>
      </c>
      <c r="C612" s="44" t="s">
        <v>368</v>
      </c>
      <c r="D612" s="45">
        <v>0</v>
      </c>
      <c r="E612" s="45">
        <v>0</v>
      </c>
      <c r="F612" s="45">
        <v>0</v>
      </c>
      <c r="G612" s="45">
        <v>0</v>
      </c>
      <c r="H612" s="45">
        <v>0</v>
      </c>
      <c r="I612" s="45">
        <v>0</v>
      </c>
      <c r="J612" s="45">
        <v>0</v>
      </c>
      <c r="K612" s="45">
        <v>0</v>
      </c>
      <c r="L612" s="45">
        <v>0</v>
      </c>
      <c r="M612" s="45">
        <v>0</v>
      </c>
      <c r="N612" s="45">
        <v>0</v>
      </c>
      <c r="O612" s="45">
        <v>0</v>
      </c>
      <c r="P612" s="119">
        <v>0</v>
      </c>
    </row>
    <row r="613" spans="1:16" s="2" customFormat="1">
      <c r="A613" s="46">
        <v>315150</v>
      </c>
      <c r="B613" s="47">
        <v>515</v>
      </c>
      <c r="C613" s="48" t="s">
        <v>369</v>
      </c>
      <c r="D613" s="49">
        <v>0</v>
      </c>
      <c r="E613" s="49">
        <v>0</v>
      </c>
      <c r="F613" s="49">
        <v>0</v>
      </c>
      <c r="G613" s="49">
        <v>0</v>
      </c>
      <c r="H613" s="49">
        <v>0</v>
      </c>
      <c r="I613" s="49">
        <v>0</v>
      </c>
      <c r="J613" s="49">
        <v>0</v>
      </c>
      <c r="K613" s="49">
        <v>0</v>
      </c>
      <c r="L613" s="49">
        <v>0</v>
      </c>
      <c r="M613" s="49">
        <v>0</v>
      </c>
      <c r="N613" s="49">
        <v>0</v>
      </c>
      <c r="O613" s="49">
        <v>0</v>
      </c>
      <c r="P613" s="120">
        <v>0</v>
      </c>
    </row>
    <row r="614" spans="1:16" s="2" customFormat="1">
      <c r="A614" s="42">
        <v>315160</v>
      </c>
      <c r="B614" s="43">
        <v>516</v>
      </c>
      <c r="C614" s="44" t="s">
        <v>370</v>
      </c>
      <c r="D614" s="45">
        <v>13145.98</v>
      </c>
      <c r="E614" s="45">
        <v>8335.1727332194605</v>
      </c>
      <c r="F614" s="45">
        <v>9646.57</v>
      </c>
      <c r="G614" s="45">
        <v>11172.41</v>
      </c>
      <c r="H614" s="45">
        <v>12271.4</v>
      </c>
      <c r="I614" s="45">
        <v>10684.01</v>
      </c>
      <c r="J614" s="45">
        <v>11962.21</v>
      </c>
      <c r="K614" s="45">
        <v>15541.71</v>
      </c>
      <c r="L614" s="45">
        <v>13171.53</v>
      </c>
      <c r="M614" s="45">
        <v>18875.419999999998</v>
      </c>
      <c r="N614" s="45">
        <v>15918.12</v>
      </c>
      <c r="O614" s="45">
        <v>18840.61</v>
      </c>
      <c r="P614" s="119">
        <v>159565.14273321949</v>
      </c>
    </row>
    <row r="615" spans="1:16" s="2" customFormat="1">
      <c r="A615" s="46">
        <v>315170</v>
      </c>
      <c r="B615" s="47">
        <v>517</v>
      </c>
      <c r="C615" s="48" t="s">
        <v>773</v>
      </c>
      <c r="D615" s="49">
        <v>11950.89</v>
      </c>
      <c r="E615" s="49">
        <v>7558.0416170359904</v>
      </c>
      <c r="F615" s="49">
        <v>8769.61</v>
      </c>
      <c r="G615" s="49">
        <v>10156.74</v>
      </c>
      <c r="H615" s="49">
        <v>11155.82</v>
      </c>
      <c r="I615" s="49">
        <v>9712.74</v>
      </c>
      <c r="J615" s="49">
        <v>10874.74</v>
      </c>
      <c r="K615" s="49">
        <v>14128.83</v>
      </c>
      <c r="L615" s="49">
        <v>11974.12</v>
      </c>
      <c r="M615" s="49">
        <v>17159.47</v>
      </c>
      <c r="N615" s="49">
        <v>14471.02</v>
      </c>
      <c r="O615" s="49">
        <v>17127.82</v>
      </c>
      <c r="P615" s="120">
        <v>145039.841617036</v>
      </c>
    </row>
    <row r="616" spans="1:16" s="2" customFormat="1">
      <c r="A616" s="42">
        <v>315180</v>
      </c>
      <c r="B616" s="43">
        <v>518</v>
      </c>
      <c r="C616" s="44" t="s">
        <v>774</v>
      </c>
      <c r="D616" s="45">
        <v>0</v>
      </c>
      <c r="E616" s="45">
        <v>0</v>
      </c>
      <c r="F616" s="45">
        <v>0</v>
      </c>
      <c r="G616" s="45">
        <v>0</v>
      </c>
      <c r="H616" s="45">
        <v>0</v>
      </c>
      <c r="I616" s="45">
        <v>0</v>
      </c>
      <c r="J616" s="45">
        <v>0</v>
      </c>
      <c r="K616" s="45">
        <v>0</v>
      </c>
      <c r="L616" s="45">
        <v>0</v>
      </c>
      <c r="M616" s="45">
        <v>0</v>
      </c>
      <c r="N616" s="45">
        <v>0</v>
      </c>
      <c r="O616" s="45">
        <v>0</v>
      </c>
      <c r="P616" s="119">
        <v>0</v>
      </c>
    </row>
    <row r="617" spans="1:16" s="2" customFormat="1">
      <c r="A617" s="46">
        <v>315190</v>
      </c>
      <c r="B617" s="47">
        <v>519</v>
      </c>
      <c r="C617" s="48" t="s">
        <v>371</v>
      </c>
      <c r="D617" s="49">
        <v>9392.4500000000007</v>
      </c>
      <c r="E617" s="49">
        <v>7573.1723373539598</v>
      </c>
      <c r="F617" s="49">
        <v>8769.61</v>
      </c>
      <c r="G617" s="49">
        <v>10156.74</v>
      </c>
      <c r="H617" s="49">
        <v>11155.82</v>
      </c>
      <c r="I617" s="49">
        <v>9712.74</v>
      </c>
      <c r="J617" s="49">
        <v>10874.74</v>
      </c>
      <c r="K617" s="49">
        <v>14128.83</v>
      </c>
      <c r="L617" s="49">
        <v>11974.12</v>
      </c>
      <c r="M617" s="49">
        <v>1769.61</v>
      </c>
      <c r="N617" s="49">
        <v>0</v>
      </c>
      <c r="O617" s="49">
        <v>0</v>
      </c>
      <c r="P617" s="120">
        <v>95507.832337353961</v>
      </c>
    </row>
    <row r="618" spans="1:16" s="2" customFormat="1">
      <c r="A618" s="42">
        <v>315200</v>
      </c>
      <c r="B618" s="43">
        <v>520</v>
      </c>
      <c r="C618" s="44" t="s">
        <v>775</v>
      </c>
      <c r="D618" s="45">
        <v>0</v>
      </c>
      <c r="E618" s="45">
        <v>0</v>
      </c>
      <c r="F618" s="45">
        <v>0</v>
      </c>
      <c r="G618" s="45">
        <v>0</v>
      </c>
      <c r="H618" s="45">
        <v>0</v>
      </c>
      <c r="I618" s="45">
        <v>0</v>
      </c>
      <c r="J618" s="45">
        <v>0</v>
      </c>
      <c r="K618" s="45">
        <v>0</v>
      </c>
      <c r="L618" s="45">
        <v>0</v>
      </c>
      <c r="M618" s="45">
        <v>0</v>
      </c>
      <c r="N618" s="45">
        <v>0</v>
      </c>
      <c r="O618" s="45">
        <v>0</v>
      </c>
      <c r="P618" s="119">
        <v>0</v>
      </c>
    </row>
    <row r="619" spans="1:16" s="2" customFormat="1">
      <c r="A619" s="46">
        <v>315210</v>
      </c>
      <c r="B619" s="47">
        <v>521</v>
      </c>
      <c r="C619" s="48" t="s">
        <v>372</v>
      </c>
      <c r="D619" s="49">
        <v>11950.89</v>
      </c>
      <c r="E619" s="49">
        <v>7558.7692090519304</v>
      </c>
      <c r="F619" s="49">
        <v>8769.61</v>
      </c>
      <c r="G619" s="49">
        <v>10156.74</v>
      </c>
      <c r="H619" s="49">
        <v>11155.82</v>
      </c>
      <c r="I619" s="49">
        <v>9712.74</v>
      </c>
      <c r="J619" s="49">
        <v>10874.74</v>
      </c>
      <c r="K619" s="49">
        <v>14128.83</v>
      </c>
      <c r="L619" s="49">
        <v>11974.12</v>
      </c>
      <c r="M619" s="49">
        <v>17159.47</v>
      </c>
      <c r="N619" s="49">
        <v>14471.02</v>
      </c>
      <c r="O619" s="49">
        <v>17127.82</v>
      </c>
      <c r="P619" s="120">
        <v>145040.56920905193</v>
      </c>
    </row>
    <row r="620" spans="1:16" s="2" customFormat="1">
      <c r="A620" s="42">
        <v>315213</v>
      </c>
      <c r="B620" s="43">
        <v>831</v>
      </c>
      <c r="C620" s="44" t="s">
        <v>373</v>
      </c>
      <c r="D620" s="45">
        <v>11950.89</v>
      </c>
      <c r="E620" s="45">
        <v>7608.2798655081897</v>
      </c>
      <c r="F620" s="45">
        <v>8769.61</v>
      </c>
      <c r="G620" s="45">
        <v>10156.74</v>
      </c>
      <c r="H620" s="45">
        <v>11155.82</v>
      </c>
      <c r="I620" s="45">
        <v>9712.74</v>
      </c>
      <c r="J620" s="45">
        <v>10874.74</v>
      </c>
      <c r="K620" s="45">
        <v>14128.83</v>
      </c>
      <c r="L620" s="45">
        <v>11974.12</v>
      </c>
      <c r="M620" s="45">
        <v>17159.47</v>
      </c>
      <c r="N620" s="45">
        <v>14471.02</v>
      </c>
      <c r="O620" s="45">
        <v>17127.82</v>
      </c>
      <c r="P620" s="119">
        <v>145090.07986550819</v>
      </c>
    </row>
    <row r="621" spans="1:16" s="2" customFormat="1">
      <c r="A621" s="46">
        <v>315217</v>
      </c>
      <c r="B621" s="47">
        <v>832</v>
      </c>
      <c r="C621" s="48" t="s">
        <v>525</v>
      </c>
      <c r="D621" s="49">
        <v>0</v>
      </c>
      <c r="E621" s="49">
        <v>0</v>
      </c>
      <c r="F621" s="49">
        <v>0</v>
      </c>
      <c r="G621" s="49">
        <v>0</v>
      </c>
      <c r="H621" s="49">
        <v>0</v>
      </c>
      <c r="I621" s="49">
        <v>0</v>
      </c>
      <c r="J621" s="49">
        <v>0</v>
      </c>
      <c r="K621" s="49">
        <v>0</v>
      </c>
      <c r="L621" s="49">
        <v>0</v>
      </c>
      <c r="M621" s="49">
        <v>0</v>
      </c>
      <c r="N621" s="49">
        <v>0</v>
      </c>
      <c r="O621" s="49">
        <v>0</v>
      </c>
      <c r="P621" s="120">
        <v>0</v>
      </c>
    </row>
    <row r="622" spans="1:16" s="2" customFormat="1">
      <c r="A622" s="42">
        <v>315220</v>
      </c>
      <c r="B622" s="43">
        <v>522</v>
      </c>
      <c r="C622" s="44" t="s">
        <v>374</v>
      </c>
      <c r="D622" s="45">
        <v>0</v>
      </c>
      <c r="E622" s="45">
        <v>0</v>
      </c>
      <c r="F622" s="45">
        <v>0</v>
      </c>
      <c r="G622" s="45">
        <v>0</v>
      </c>
      <c r="H622" s="45">
        <v>0</v>
      </c>
      <c r="I622" s="45">
        <v>0</v>
      </c>
      <c r="J622" s="45">
        <v>0</v>
      </c>
      <c r="K622" s="45">
        <v>0</v>
      </c>
      <c r="L622" s="45">
        <v>0</v>
      </c>
      <c r="M622" s="45">
        <v>0</v>
      </c>
      <c r="N622" s="45">
        <v>0</v>
      </c>
      <c r="O622" s="45">
        <v>0</v>
      </c>
      <c r="P622" s="119">
        <v>0</v>
      </c>
    </row>
    <row r="623" spans="1:16" s="2" customFormat="1">
      <c r="A623" s="46">
        <v>315230</v>
      </c>
      <c r="B623" s="47">
        <v>523</v>
      </c>
      <c r="C623" s="48" t="s">
        <v>375</v>
      </c>
      <c r="D623" s="49">
        <v>0</v>
      </c>
      <c r="E623" s="49">
        <v>0</v>
      </c>
      <c r="F623" s="49">
        <v>0</v>
      </c>
      <c r="G623" s="49">
        <v>0</v>
      </c>
      <c r="H623" s="49">
        <v>0</v>
      </c>
      <c r="I623" s="49">
        <v>0</v>
      </c>
      <c r="J623" s="49">
        <v>0</v>
      </c>
      <c r="K623" s="49">
        <v>0</v>
      </c>
      <c r="L623" s="49">
        <v>0</v>
      </c>
      <c r="M623" s="49">
        <v>0</v>
      </c>
      <c r="N623" s="49">
        <v>0</v>
      </c>
      <c r="O623" s="49">
        <v>0</v>
      </c>
      <c r="P623" s="120">
        <v>0</v>
      </c>
    </row>
    <row r="624" spans="1:16" s="2" customFormat="1">
      <c r="A624" s="42">
        <v>315240</v>
      </c>
      <c r="B624" s="43">
        <v>524</v>
      </c>
      <c r="C624" s="44" t="s">
        <v>776</v>
      </c>
      <c r="D624" s="45">
        <v>0</v>
      </c>
      <c r="E624" s="45">
        <v>0</v>
      </c>
      <c r="F624" s="45">
        <v>0</v>
      </c>
      <c r="G624" s="45">
        <v>0</v>
      </c>
      <c r="H624" s="45">
        <v>0</v>
      </c>
      <c r="I624" s="45">
        <v>0</v>
      </c>
      <c r="J624" s="45">
        <v>0</v>
      </c>
      <c r="K624" s="45">
        <v>0</v>
      </c>
      <c r="L624" s="45">
        <v>0</v>
      </c>
      <c r="M624" s="45">
        <v>0</v>
      </c>
      <c r="N624" s="45">
        <v>0</v>
      </c>
      <c r="O624" s="45">
        <v>0</v>
      </c>
      <c r="P624" s="119">
        <v>0</v>
      </c>
    </row>
    <row r="625" spans="1:16" s="2" customFormat="1">
      <c r="A625" s="46">
        <v>315250</v>
      </c>
      <c r="B625" s="47">
        <v>525</v>
      </c>
      <c r="C625" s="48" t="s">
        <v>376</v>
      </c>
      <c r="D625" s="49">
        <v>23901.79</v>
      </c>
      <c r="E625" s="49">
        <v>15144.278586767001</v>
      </c>
      <c r="F625" s="49">
        <v>17539.23</v>
      </c>
      <c r="G625" s="49">
        <v>20313.47</v>
      </c>
      <c r="H625" s="49">
        <v>22311.64</v>
      </c>
      <c r="I625" s="49">
        <v>19425.48</v>
      </c>
      <c r="J625" s="49">
        <v>21749.47</v>
      </c>
      <c r="K625" s="49">
        <v>28257.65</v>
      </c>
      <c r="L625" s="49">
        <v>23948.240000000002</v>
      </c>
      <c r="M625" s="49">
        <v>34318.94</v>
      </c>
      <c r="N625" s="49">
        <v>28942.05</v>
      </c>
      <c r="O625" s="49">
        <v>34255.65</v>
      </c>
      <c r="P625" s="120">
        <v>290107.88858676696</v>
      </c>
    </row>
    <row r="626" spans="1:16" s="2" customFormat="1">
      <c r="A626" s="42">
        <v>315260</v>
      </c>
      <c r="B626" s="43">
        <v>526</v>
      </c>
      <c r="C626" s="44" t="s">
        <v>377</v>
      </c>
      <c r="D626" s="45">
        <v>9392.4500000000007</v>
      </c>
      <c r="E626" s="45">
        <v>7563.3256415676797</v>
      </c>
      <c r="F626" s="45">
        <v>8769.61</v>
      </c>
      <c r="G626" s="45">
        <v>10156.74</v>
      </c>
      <c r="H626" s="45">
        <v>11155.82</v>
      </c>
      <c r="I626" s="45">
        <v>9712.74</v>
      </c>
      <c r="J626" s="45">
        <v>10874.74</v>
      </c>
      <c r="K626" s="45">
        <v>14128.83</v>
      </c>
      <c r="L626" s="45">
        <v>11974.12</v>
      </c>
      <c r="M626" s="45">
        <v>17159.47</v>
      </c>
      <c r="N626" s="45">
        <v>14471.02</v>
      </c>
      <c r="O626" s="45">
        <v>17127.82</v>
      </c>
      <c r="P626" s="119">
        <v>142486.68564156769</v>
      </c>
    </row>
    <row r="627" spans="1:16" s="2" customFormat="1">
      <c r="A627" s="46">
        <v>315270</v>
      </c>
      <c r="B627" s="47">
        <v>527</v>
      </c>
      <c r="C627" s="48" t="s">
        <v>378</v>
      </c>
      <c r="D627" s="49">
        <v>25096.880000000001</v>
      </c>
      <c r="E627" s="49">
        <v>15953.958260944401</v>
      </c>
      <c r="F627" s="49">
        <v>18416.189999999999</v>
      </c>
      <c r="G627" s="49">
        <v>21329.14</v>
      </c>
      <c r="H627" s="49">
        <v>23427.22</v>
      </c>
      <c r="I627" s="49">
        <v>20396.75</v>
      </c>
      <c r="J627" s="49">
        <v>22836.95</v>
      </c>
      <c r="K627" s="49">
        <v>29670.53</v>
      </c>
      <c r="L627" s="49">
        <v>25145.66</v>
      </c>
      <c r="M627" s="49">
        <v>36034.879999999997</v>
      </c>
      <c r="N627" s="49">
        <v>30389.15</v>
      </c>
      <c r="O627" s="49">
        <v>35968.43</v>
      </c>
      <c r="P627" s="120">
        <v>304665.73826094443</v>
      </c>
    </row>
    <row r="628" spans="1:16" s="2" customFormat="1">
      <c r="A628" s="42">
        <v>315280</v>
      </c>
      <c r="B628" s="43">
        <v>528</v>
      </c>
      <c r="C628" s="44" t="s">
        <v>379</v>
      </c>
      <c r="D628" s="45">
        <v>23901.79</v>
      </c>
      <c r="E628" s="45">
        <v>15154.254666319899</v>
      </c>
      <c r="F628" s="45">
        <v>17539.23</v>
      </c>
      <c r="G628" s="45">
        <v>20313.47</v>
      </c>
      <c r="H628" s="45">
        <v>22311.64</v>
      </c>
      <c r="I628" s="45">
        <v>19425.48</v>
      </c>
      <c r="J628" s="45">
        <v>21749.47</v>
      </c>
      <c r="K628" s="45">
        <v>28257.65</v>
      </c>
      <c r="L628" s="45">
        <v>23948.240000000002</v>
      </c>
      <c r="M628" s="45">
        <v>34318.94</v>
      </c>
      <c r="N628" s="45">
        <v>28942.05</v>
      </c>
      <c r="O628" s="45">
        <v>34255.65</v>
      </c>
      <c r="P628" s="119">
        <v>290117.86466631986</v>
      </c>
    </row>
    <row r="629" spans="1:16" s="2" customFormat="1">
      <c r="A629" s="46">
        <v>315290</v>
      </c>
      <c r="B629" s="47">
        <v>529</v>
      </c>
      <c r="C629" s="48" t="s">
        <v>777</v>
      </c>
      <c r="D629" s="49">
        <v>13145.98</v>
      </c>
      <c r="E629" s="49">
        <v>8319.6173412220796</v>
      </c>
      <c r="F629" s="49">
        <v>9646.57</v>
      </c>
      <c r="G629" s="49">
        <v>11172.41</v>
      </c>
      <c r="H629" s="49">
        <v>12271.4</v>
      </c>
      <c r="I629" s="49">
        <v>10684.01</v>
      </c>
      <c r="J629" s="49">
        <v>11962.21</v>
      </c>
      <c r="K629" s="49">
        <v>15541.71</v>
      </c>
      <c r="L629" s="49">
        <v>13171.53</v>
      </c>
      <c r="M629" s="49">
        <v>18875.419999999998</v>
      </c>
      <c r="N629" s="49">
        <v>15918.12</v>
      </c>
      <c r="O629" s="49">
        <v>18840.61</v>
      </c>
      <c r="P629" s="120">
        <v>159549.5873412221</v>
      </c>
    </row>
    <row r="630" spans="1:16" s="2" customFormat="1">
      <c r="A630" s="42">
        <v>315300</v>
      </c>
      <c r="B630" s="43">
        <v>530</v>
      </c>
      <c r="C630" s="44" t="s">
        <v>380</v>
      </c>
      <c r="D630" s="45">
        <v>9392.4500000000007</v>
      </c>
      <c r="E630" s="45">
        <v>7573.15854681989</v>
      </c>
      <c r="F630" s="45">
        <v>8769.61</v>
      </c>
      <c r="G630" s="45">
        <v>10156.74</v>
      </c>
      <c r="H630" s="45">
        <v>11155.82</v>
      </c>
      <c r="I630" s="45">
        <v>9712.74</v>
      </c>
      <c r="J630" s="45">
        <v>10874.74</v>
      </c>
      <c r="K630" s="45">
        <v>14128.83</v>
      </c>
      <c r="L630" s="45">
        <v>11974.12</v>
      </c>
      <c r="M630" s="45">
        <v>1769.61</v>
      </c>
      <c r="N630" s="45">
        <v>0</v>
      </c>
      <c r="O630" s="45">
        <v>0</v>
      </c>
      <c r="P630" s="119">
        <v>95507.818546819894</v>
      </c>
    </row>
    <row r="631" spans="1:16" s="2" customFormat="1">
      <c r="A631" s="46">
        <v>315310</v>
      </c>
      <c r="B631" s="47">
        <v>531</v>
      </c>
      <c r="C631" s="48" t="s">
        <v>381</v>
      </c>
      <c r="D631" s="49">
        <v>9392.4500000000007</v>
      </c>
      <c r="E631" s="49">
        <v>7573.1686912621699</v>
      </c>
      <c r="F631" s="49">
        <v>8769.61</v>
      </c>
      <c r="G631" s="49">
        <v>10156.74</v>
      </c>
      <c r="H631" s="49">
        <v>11155.82</v>
      </c>
      <c r="I631" s="49">
        <v>9712.74</v>
      </c>
      <c r="J631" s="49">
        <v>10874.74</v>
      </c>
      <c r="K631" s="49">
        <v>14128.83</v>
      </c>
      <c r="L631" s="49">
        <v>11974.12</v>
      </c>
      <c r="M631" s="49">
        <v>1769.61</v>
      </c>
      <c r="N631" s="49">
        <v>0</v>
      </c>
      <c r="O631" s="49">
        <v>0</v>
      </c>
      <c r="P631" s="120">
        <v>95507.82869126217</v>
      </c>
    </row>
    <row r="632" spans="1:16" s="2" customFormat="1">
      <c r="A632" s="42">
        <v>315320</v>
      </c>
      <c r="B632" s="43">
        <v>532</v>
      </c>
      <c r="C632" s="44" t="s">
        <v>382</v>
      </c>
      <c r="D632" s="45">
        <v>0</v>
      </c>
      <c r="E632" s="45">
        <v>0</v>
      </c>
      <c r="F632" s="45">
        <v>0</v>
      </c>
      <c r="G632" s="45">
        <v>0</v>
      </c>
      <c r="H632" s="45">
        <v>0</v>
      </c>
      <c r="I632" s="45">
        <v>0</v>
      </c>
      <c r="J632" s="45">
        <v>0</v>
      </c>
      <c r="K632" s="45">
        <v>0</v>
      </c>
      <c r="L632" s="45">
        <v>0</v>
      </c>
      <c r="M632" s="45">
        <v>0</v>
      </c>
      <c r="N632" s="45">
        <v>0</v>
      </c>
      <c r="O632" s="45">
        <v>0</v>
      </c>
      <c r="P632" s="119">
        <v>0</v>
      </c>
    </row>
    <row r="633" spans="1:16" s="2" customFormat="1">
      <c r="A633" s="46">
        <v>315330</v>
      </c>
      <c r="B633" s="47">
        <v>533</v>
      </c>
      <c r="C633" s="48" t="s">
        <v>383</v>
      </c>
      <c r="D633" s="49">
        <v>0</v>
      </c>
      <c r="E633" s="49">
        <v>0</v>
      </c>
      <c r="F633" s="49">
        <v>0</v>
      </c>
      <c r="G633" s="49">
        <v>0</v>
      </c>
      <c r="H633" s="49">
        <v>0</v>
      </c>
      <c r="I633" s="49">
        <v>0</v>
      </c>
      <c r="J633" s="49">
        <v>0</v>
      </c>
      <c r="K633" s="49">
        <v>0</v>
      </c>
      <c r="L633" s="49">
        <v>0</v>
      </c>
      <c r="M633" s="49">
        <v>0</v>
      </c>
      <c r="N633" s="49">
        <v>0</v>
      </c>
      <c r="O633" s="49">
        <v>0</v>
      </c>
      <c r="P633" s="120">
        <v>0</v>
      </c>
    </row>
    <row r="634" spans="1:16" s="2" customFormat="1">
      <c r="A634" s="42">
        <v>315340</v>
      </c>
      <c r="B634" s="43">
        <v>534</v>
      </c>
      <c r="C634" s="44" t="s">
        <v>778</v>
      </c>
      <c r="D634" s="45">
        <v>0</v>
      </c>
      <c r="E634" s="45">
        <v>0</v>
      </c>
      <c r="F634" s="45">
        <v>0</v>
      </c>
      <c r="G634" s="45">
        <v>0</v>
      </c>
      <c r="H634" s="45">
        <v>0</v>
      </c>
      <c r="I634" s="45">
        <v>0</v>
      </c>
      <c r="J634" s="45">
        <v>0</v>
      </c>
      <c r="K634" s="45">
        <v>0</v>
      </c>
      <c r="L634" s="45">
        <v>0</v>
      </c>
      <c r="M634" s="45">
        <v>0</v>
      </c>
      <c r="N634" s="45">
        <v>0</v>
      </c>
      <c r="O634" s="45">
        <v>0</v>
      </c>
      <c r="P634" s="119">
        <v>0</v>
      </c>
    </row>
    <row r="635" spans="1:16" s="2" customFormat="1">
      <c r="A635" s="46">
        <v>315350</v>
      </c>
      <c r="B635" s="47">
        <v>535</v>
      </c>
      <c r="C635" s="48" t="s">
        <v>779</v>
      </c>
      <c r="D635" s="49">
        <v>0</v>
      </c>
      <c r="E635" s="49">
        <v>0</v>
      </c>
      <c r="F635" s="49">
        <v>0</v>
      </c>
      <c r="G635" s="49">
        <v>0</v>
      </c>
      <c r="H635" s="49">
        <v>0</v>
      </c>
      <c r="I635" s="49">
        <v>0</v>
      </c>
      <c r="J635" s="49">
        <v>0</v>
      </c>
      <c r="K635" s="49">
        <v>0</v>
      </c>
      <c r="L635" s="49">
        <v>0</v>
      </c>
      <c r="M635" s="49">
        <v>0</v>
      </c>
      <c r="N635" s="49">
        <v>0</v>
      </c>
      <c r="O635" s="49">
        <v>0</v>
      </c>
      <c r="P635" s="120">
        <v>0</v>
      </c>
    </row>
    <row r="636" spans="1:16" s="2" customFormat="1">
      <c r="A636" s="42">
        <v>315360</v>
      </c>
      <c r="B636" s="43">
        <v>536</v>
      </c>
      <c r="C636" s="44" t="s">
        <v>780</v>
      </c>
      <c r="D636" s="45">
        <v>11950.89</v>
      </c>
      <c r="E636" s="45">
        <v>7590.4485057393704</v>
      </c>
      <c r="F636" s="45">
        <v>8769.61</v>
      </c>
      <c r="G636" s="45">
        <v>10156.74</v>
      </c>
      <c r="H636" s="45">
        <v>11155.82</v>
      </c>
      <c r="I636" s="45">
        <v>9712.74</v>
      </c>
      <c r="J636" s="45">
        <v>1228.4100000000001</v>
      </c>
      <c r="K636" s="45">
        <v>0</v>
      </c>
      <c r="L636" s="45">
        <v>0</v>
      </c>
      <c r="M636" s="45">
        <v>0</v>
      </c>
      <c r="N636" s="45">
        <v>0</v>
      </c>
      <c r="O636" s="45">
        <v>0</v>
      </c>
      <c r="P636" s="119">
        <v>60564.658505739368</v>
      </c>
    </row>
    <row r="637" spans="1:16" s="2" customFormat="1">
      <c r="A637" s="46">
        <v>315370</v>
      </c>
      <c r="B637" s="47">
        <v>537</v>
      </c>
      <c r="C637" s="48" t="s">
        <v>384</v>
      </c>
      <c r="D637" s="49">
        <v>0</v>
      </c>
      <c r="E637" s="49">
        <v>0</v>
      </c>
      <c r="F637" s="49">
        <v>0</v>
      </c>
      <c r="G637" s="49">
        <v>0</v>
      </c>
      <c r="H637" s="49">
        <v>0</v>
      </c>
      <c r="I637" s="49">
        <v>0</v>
      </c>
      <c r="J637" s="49">
        <v>0</v>
      </c>
      <c r="K637" s="49">
        <v>0</v>
      </c>
      <c r="L637" s="49">
        <v>0</v>
      </c>
      <c r="M637" s="49">
        <v>0</v>
      </c>
      <c r="N637" s="49">
        <v>0</v>
      </c>
      <c r="O637" s="49">
        <v>0</v>
      </c>
      <c r="P637" s="120">
        <v>0</v>
      </c>
    </row>
    <row r="638" spans="1:16" s="2" customFormat="1">
      <c r="A638" s="42">
        <v>315380</v>
      </c>
      <c r="B638" s="43">
        <v>538</v>
      </c>
      <c r="C638" s="44" t="s">
        <v>385</v>
      </c>
      <c r="D638" s="45">
        <v>9392.4500000000007</v>
      </c>
      <c r="E638" s="45">
        <v>7573.1598469170704</v>
      </c>
      <c r="F638" s="45">
        <v>8769.61</v>
      </c>
      <c r="G638" s="45">
        <v>10156.74</v>
      </c>
      <c r="H638" s="45">
        <v>11155.82</v>
      </c>
      <c r="I638" s="45">
        <v>9712.74</v>
      </c>
      <c r="J638" s="45">
        <v>1228.4100000000001</v>
      </c>
      <c r="K638" s="45">
        <v>0</v>
      </c>
      <c r="L638" s="45">
        <v>0</v>
      </c>
      <c r="M638" s="45">
        <v>0</v>
      </c>
      <c r="N638" s="45">
        <v>0</v>
      </c>
      <c r="O638" s="45">
        <v>0</v>
      </c>
      <c r="P638" s="119">
        <v>57988.929846917075</v>
      </c>
    </row>
    <row r="639" spans="1:16" s="2" customFormat="1">
      <c r="A639" s="46">
        <v>315390</v>
      </c>
      <c r="B639" s="47">
        <v>539</v>
      </c>
      <c r="C639" s="48" t="s">
        <v>386</v>
      </c>
      <c r="D639" s="49">
        <v>11950.89</v>
      </c>
      <c r="E639" s="49">
        <v>7593.0959900716398</v>
      </c>
      <c r="F639" s="49">
        <v>8769.61</v>
      </c>
      <c r="G639" s="49">
        <v>10156.74</v>
      </c>
      <c r="H639" s="49">
        <v>11155.82</v>
      </c>
      <c r="I639" s="49">
        <v>9712.74</v>
      </c>
      <c r="J639" s="49">
        <v>10874.74</v>
      </c>
      <c r="K639" s="49">
        <v>14128.83</v>
      </c>
      <c r="L639" s="49">
        <v>11974.12</v>
      </c>
      <c r="M639" s="49">
        <v>17159.47</v>
      </c>
      <c r="N639" s="49">
        <v>14471.02</v>
      </c>
      <c r="O639" s="49">
        <v>17127.82</v>
      </c>
      <c r="P639" s="120">
        <v>145074.89599007164</v>
      </c>
    </row>
    <row r="640" spans="1:16" s="2" customFormat="1">
      <c r="A640" s="42">
        <v>315400</v>
      </c>
      <c r="B640" s="43">
        <v>540</v>
      </c>
      <c r="C640" s="44" t="s">
        <v>387</v>
      </c>
      <c r="D640" s="45">
        <v>0</v>
      </c>
      <c r="E640" s="45">
        <v>0</v>
      </c>
      <c r="F640" s="45">
        <v>0</v>
      </c>
      <c r="G640" s="45">
        <v>0</v>
      </c>
      <c r="H640" s="45">
        <v>0</v>
      </c>
      <c r="I640" s="45">
        <v>0</v>
      </c>
      <c r="J640" s="45">
        <v>0</v>
      </c>
      <c r="K640" s="45">
        <v>0</v>
      </c>
      <c r="L640" s="45">
        <v>0</v>
      </c>
      <c r="M640" s="45">
        <v>0</v>
      </c>
      <c r="N640" s="45">
        <v>0</v>
      </c>
      <c r="O640" s="45">
        <v>0</v>
      </c>
      <c r="P640" s="119">
        <v>0</v>
      </c>
    </row>
    <row r="641" spans="1:16" s="2" customFormat="1">
      <c r="A641" s="46">
        <v>315410</v>
      </c>
      <c r="B641" s="47">
        <v>541</v>
      </c>
      <c r="C641" s="48" t="s">
        <v>388</v>
      </c>
      <c r="D641" s="49">
        <v>11950.89</v>
      </c>
      <c r="E641" s="49">
        <v>7603.1927023304297</v>
      </c>
      <c r="F641" s="49">
        <v>8769.61</v>
      </c>
      <c r="G641" s="49">
        <v>10156.74</v>
      </c>
      <c r="H641" s="49">
        <v>11155.82</v>
      </c>
      <c r="I641" s="49">
        <v>9712.74</v>
      </c>
      <c r="J641" s="49">
        <v>10874.74</v>
      </c>
      <c r="K641" s="49">
        <v>14128.83</v>
      </c>
      <c r="L641" s="49">
        <v>11974.12</v>
      </c>
      <c r="M641" s="49">
        <v>17159.47</v>
      </c>
      <c r="N641" s="49">
        <v>14471.02</v>
      </c>
      <c r="O641" s="49">
        <v>17127.82</v>
      </c>
      <c r="P641" s="120">
        <v>145084.99270233043</v>
      </c>
    </row>
    <row r="642" spans="1:16" s="2" customFormat="1">
      <c r="A642" s="42">
        <v>315415</v>
      </c>
      <c r="B642" s="43">
        <v>833</v>
      </c>
      <c r="C642" s="44" t="s">
        <v>389</v>
      </c>
      <c r="D642" s="45">
        <v>0</v>
      </c>
      <c r="E642" s="45">
        <v>0</v>
      </c>
      <c r="F642" s="45">
        <v>0</v>
      </c>
      <c r="G642" s="45">
        <v>0</v>
      </c>
      <c r="H642" s="45">
        <v>0</v>
      </c>
      <c r="I642" s="45">
        <v>0</v>
      </c>
      <c r="J642" s="45">
        <v>0</v>
      </c>
      <c r="K642" s="45">
        <v>0</v>
      </c>
      <c r="L642" s="45">
        <v>0</v>
      </c>
      <c r="M642" s="45">
        <v>0</v>
      </c>
      <c r="N642" s="45">
        <v>0</v>
      </c>
      <c r="O642" s="45">
        <v>0</v>
      </c>
      <c r="P642" s="119">
        <v>0</v>
      </c>
    </row>
    <row r="643" spans="1:16" s="2" customFormat="1">
      <c r="A643" s="46">
        <v>315420</v>
      </c>
      <c r="B643" s="47">
        <v>542</v>
      </c>
      <c r="C643" s="48" t="s">
        <v>390</v>
      </c>
      <c r="D643" s="49">
        <v>23901.79</v>
      </c>
      <c r="E643" s="49">
        <v>15195.184179131</v>
      </c>
      <c r="F643" s="49">
        <v>17539.23</v>
      </c>
      <c r="G643" s="49">
        <v>11933.03</v>
      </c>
      <c r="H643" s="49">
        <v>11155.82</v>
      </c>
      <c r="I643" s="49">
        <v>9712.74</v>
      </c>
      <c r="J643" s="49">
        <v>10874.74</v>
      </c>
      <c r="K643" s="49">
        <v>14128.83</v>
      </c>
      <c r="L643" s="49">
        <v>11974.12</v>
      </c>
      <c r="M643" s="49">
        <v>17159.47</v>
      </c>
      <c r="N643" s="49">
        <v>14471.02</v>
      </c>
      <c r="O643" s="49">
        <v>17127.82</v>
      </c>
      <c r="P643" s="120">
        <v>175173.79417913101</v>
      </c>
    </row>
    <row r="644" spans="1:16" s="2" customFormat="1">
      <c r="A644" s="42">
        <v>315430</v>
      </c>
      <c r="B644" s="43">
        <v>543</v>
      </c>
      <c r="C644" s="44" t="s">
        <v>391</v>
      </c>
      <c r="D644" s="45">
        <v>24161.08</v>
      </c>
      <c r="E644" s="45">
        <v>17453.804789484901</v>
      </c>
      <c r="F644" s="45">
        <v>20170.11</v>
      </c>
      <c r="G644" s="45">
        <v>23360.49</v>
      </c>
      <c r="H644" s="45">
        <v>25658.39</v>
      </c>
      <c r="I644" s="45">
        <v>22339.3</v>
      </c>
      <c r="J644" s="45">
        <v>25011.9</v>
      </c>
      <c r="K644" s="45">
        <v>32496.3</v>
      </c>
      <c r="L644" s="45">
        <v>27540.48</v>
      </c>
      <c r="M644" s="45">
        <v>39466.78</v>
      </c>
      <c r="N644" s="45">
        <v>33283.35</v>
      </c>
      <c r="O644" s="45">
        <v>39393.99</v>
      </c>
      <c r="P644" s="119">
        <v>330335.97478948487</v>
      </c>
    </row>
    <row r="645" spans="1:16" s="2" customFormat="1">
      <c r="A645" s="46">
        <v>315440</v>
      </c>
      <c r="B645" s="47">
        <v>544</v>
      </c>
      <c r="C645" s="48" t="s">
        <v>392</v>
      </c>
      <c r="D645" s="49">
        <v>9392.4500000000007</v>
      </c>
      <c r="E645" s="49">
        <v>7600.8932780493296</v>
      </c>
      <c r="F645" s="49">
        <v>8769.61</v>
      </c>
      <c r="G645" s="49">
        <v>10156.74</v>
      </c>
      <c r="H645" s="49">
        <v>11155.82</v>
      </c>
      <c r="I645" s="49">
        <v>9712.74</v>
      </c>
      <c r="J645" s="49">
        <v>1228.4100000000001</v>
      </c>
      <c r="K645" s="49">
        <v>0</v>
      </c>
      <c r="L645" s="49">
        <v>0</v>
      </c>
      <c r="M645" s="49">
        <v>0</v>
      </c>
      <c r="N645" s="49">
        <v>0</v>
      </c>
      <c r="O645" s="49">
        <v>0</v>
      </c>
      <c r="P645" s="120">
        <v>58016.663278049331</v>
      </c>
    </row>
    <row r="646" spans="1:16" s="2" customFormat="1">
      <c r="A646" s="42">
        <v>315445</v>
      </c>
      <c r="B646" s="43">
        <v>754</v>
      </c>
      <c r="C646" s="44" t="s">
        <v>393</v>
      </c>
      <c r="D646" s="45">
        <v>0</v>
      </c>
      <c r="E646" s="45">
        <v>0</v>
      </c>
      <c r="F646" s="45">
        <v>0</v>
      </c>
      <c r="G646" s="45">
        <v>0</v>
      </c>
      <c r="H646" s="45">
        <v>0</v>
      </c>
      <c r="I646" s="45">
        <v>0</v>
      </c>
      <c r="J646" s="45">
        <v>0</v>
      </c>
      <c r="K646" s="45">
        <v>0</v>
      </c>
      <c r="L646" s="45">
        <v>0</v>
      </c>
      <c r="M646" s="45">
        <v>0</v>
      </c>
      <c r="N646" s="45">
        <v>0</v>
      </c>
      <c r="O646" s="45">
        <v>0</v>
      </c>
      <c r="P646" s="119">
        <v>0</v>
      </c>
    </row>
    <row r="647" spans="1:16" s="2" customFormat="1">
      <c r="A647" s="46">
        <v>315450</v>
      </c>
      <c r="B647" s="47">
        <v>545</v>
      </c>
      <c r="C647" s="48" t="s">
        <v>526</v>
      </c>
      <c r="D647" s="49">
        <v>0</v>
      </c>
      <c r="E647" s="49">
        <v>0</v>
      </c>
      <c r="F647" s="49">
        <v>0</v>
      </c>
      <c r="G647" s="49">
        <v>0</v>
      </c>
      <c r="H647" s="49">
        <v>0</v>
      </c>
      <c r="I647" s="49">
        <v>0</v>
      </c>
      <c r="J647" s="49">
        <v>0</v>
      </c>
      <c r="K647" s="49">
        <v>0</v>
      </c>
      <c r="L647" s="49">
        <v>0</v>
      </c>
      <c r="M647" s="49">
        <v>0</v>
      </c>
      <c r="N647" s="49">
        <v>0</v>
      </c>
      <c r="O647" s="49">
        <v>0</v>
      </c>
      <c r="P647" s="120">
        <v>0</v>
      </c>
    </row>
    <row r="648" spans="1:16" s="2" customFormat="1">
      <c r="A648" s="42">
        <v>315460</v>
      </c>
      <c r="B648" s="43">
        <v>546</v>
      </c>
      <c r="C648" s="44" t="s">
        <v>781</v>
      </c>
      <c r="D648" s="45">
        <v>11950.89</v>
      </c>
      <c r="E648" s="45">
        <v>7547.7582729754204</v>
      </c>
      <c r="F648" s="45">
        <v>8769.61</v>
      </c>
      <c r="G648" s="45">
        <v>10156.74</v>
      </c>
      <c r="H648" s="45">
        <v>11155.82</v>
      </c>
      <c r="I648" s="45">
        <v>9712.74</v>
      </c>
      <c r="J648" s="45">
        <v>10874.74</v>
      </c>
      <c r="K648" s="45">
        <v>14128.83</v>
      </c>
      <c r="L648" s="45">
        <v>11974.12</v>
      </c>
      <c r="M648" s="45">
        <v>17159.47</v>
      </c>
      <c r="N648" s="45">
        <v>14471.02</v>
      </c>
      <c r="O648" s="45">
        <v>17127.82</v>
      </c>
      <c r="P648" s="119">
        <v>145029.55827297541</v>
      </c>
    </row>
    <row r="649" spans="1:16" s="2" customFormat="1">
      <c r="A649" s="46">
        <v>315470</v>
      </c>
      <c r="B649" s="47">
        <v>547</v>
      </c>
      <c r="C649" s="48" t="s">
        <v>782</v>
      </c>
      <c r="D649" s="49">
        <v>10331.69</v>
      </c>
      <c r="E649" s="49">
        <v>8330.4834602731207</v>
      </c>
      <c r="F649" s="49">
        <v>9646.57</v>
      </c>
      <c r="G649" s="49">
        <v>11172.41</v>
      </c>
      <c r="H649" s="49">
        <v>12271.4</v>
      </c>
      <c r="I649" s="49">
        <v>10684.01</v>
      </c>
      <c r="J649" s="49">
        <v>11962.21</v>
      </c>
      <c r="K649" s="49">
        <v>15541.71</v>
      </c>
      <c r="L649" s="49">
        <v>13171.53</v>
      </c>
      <c r="M649" s="49">
        <v>18875.419999999998</v>
      </c>
      <c r="N649" s="49">
        <v>15918.12</v>
      </c>
      <c r="O649" s="49">
        <v>18840.61</v>
      </c>
      <c r="P649" s="120">
        <v>156746.16346027312</v>
      </c>
    </row>
    <row r="650" spans="1:16" s="2" customFormat="1">
      <c r="A650" s="42">
        <v>315480</v>
      </c>
      <c r="B650" s="43">
        <v>548</v>
      </c>
      <c r="C650" s="44" t="s">
        <v>394</v>
      </c>
      <c r="D650" s="45">
        <v>11950.89</v>
      </c>
      <c r="E650" s="45">
        <v>7575.1086331532597</v>
      </c>
      <c r="F650" s="45">
        <v>8769.61</v>
      </c>
      <c r="G650" s="45">
        <v>10156.74</v>
      </c>
      <c r="H650" s="45">
        <v>11155.82</v>
      </c>
      <c r="I650" s="45">
        <v>9712.74</v>
      </c>
      <c r="J650" s="45">
        <v>1228.4100000000001</v>
      </c>
      <c r="K650" s="45">
        <v>0</v>
      </c>
      <c r="L650" s="45">
        <v>0</v>
      </c>
      <c r="M650" s="45">
        <v>0</v>
      </c>
      <c r="N650" s="45">
        <v>0</v>
      </c>
      <c r="O650" s="45">
        <v>0</v>
      </c>
      <c r="P650" s="119">
        <v>60549.318633153263</v>
      </c>
    </row>
    <row r="651" spans="1:16" s="2" customFormat="1">
      <c r="A651" s="46">
        <v>315490</v>
      </c>
      <c r="B651" s="47">
        <v>549</v>
      </c>
      <c r="C651" s="48" t="s">
        <v>395</v>
      </c>
      <c r="D651" s="49">
        <v>13145.98</v>
      </c>
      <c r="E651" s="49">
        <v>8342.9305615799894</v>
      </c>
      <c r="F651" s="49">
        <v>9646.57</v>
      </c>
      <c r="G651" s="49">
        <v>11172.41</v>
      </c>
      <c r="H651" s="49">
        <v>12271.4</v>
      </c>
      <c r="I651" s="49">
        <v>10684.01</v>
      </c>
      <c r="J651" s="49">
        <v>11962.21</v>
      </c>
      <c r="K651" s="49">
        <v>15541.71</v>
      </c>
      <c r="L651" s="49">
        <v>13171.53</v>
      </c>
      <c r="M651" s="49">
        <v>18875.419999999998</v>
      </c>
      <c r="N651" s="49">
        <v>15918.12</v>
      </c>
      <c r="O651" s="49">
        <v>18840.61</v>
      </c>
      <c r="P651" s="120">
        <v>159572.90056157997</v>
      </c>
    </row>
    <row r="652" spans="1:16" s="2" customFormat="1">
      <c r="A652" s="42">
        <v>315500</v>
      </c>
      <c r="B652" s="43">
        <v>550</v>
      </c>
      <c r="C652" s="44" t="s">
        <v>396</v>
      </c>
      <c r="D652" s="45">
        <v>10331.69</v>
      </c>
      <c r="E652" s="45">
        <v>8330.4762267825499</v>
      </c>
      <c r="F652" s="45">
        <v>9646.57</v>
      </c>
      <c r="G652" s="45">
        <v>11172.41</v>
      </c>
      <c r="H652" s="45">
        <v>12271.4</v>
      </c>
      <c r="I652" s="45">
        <v>10684.01</v>
      </c>
      <c r="J652" s="45">
        <v>1351.25</v>
      </c>
      <c r="K652" s="45">
        <v>0</v>
      </c>
      <c r="L652" s="45">
        <v>0</v>
      </c>
      <c r="M652" s="45">
        <v>0</v>
      </c>
      <c r="N652" s="45">
        <v>0</v>
      </c>
      <c r="O652" s="45">
        <v>0</v>
      </c>
      <c r="P652" s="119">
        <v>63787.806226782559</v>
      </c>
    </row>
    <row r="653" spans="1:16" s="2" customFormat="1">
      <c r="A653" s="46">
        <v>315510</v>
      </c>
      <c r="B653" s="47">
        <v>551</v>
      </c>
      <c r="C653" s="48" t="s">
        <v>515</v>
      </c>
      <c r="D653" s="49">
        <v>9392.4500000000007</v>
      </c>
      <c r="E653" s="49">
        <v>7609.2282931809495</v>
      </c>
      <c r="F653" s="49">
        <v>8769.61</v>
      </c>
      <c r="G653" s="49">
        <v>10156.74</v>
      </c>
      <c r="H653" s="49">
        <v>11155.82</v>
      </c>
      <c r="I653" s="49">
        <v>9712.74</v>
      </c>
      <c r="J653" s="49">
        <v>10874.74</v>
      </c>
      <c r="K653" s="49">
        <v>14128.83</v>
      </c>
      <c r="L653" s="49">
        <v>11974.12</v>
      </c>
      <c r="M653" s="49">
        <v>1769.61</v>
      </c>
      <c r="N653" s="49">
        <v>0</v>
      </c>
      <c r="O653" s="49">
        <v>0</v>
      </c>
      <c r="P653" s="120">
        <v>95543.888293180949</v>
      </c>
    </row>
    <row r="654" spans="1:16" s="2" customFormat="1">
      <c r="A654" s="42">
        <v>315520</v>
      </c>
      <c r="B654" s="43">
        <v>552</v>
      </c>
      <c r="C654" s="44" t="s">
        <v>397</v>
      </c>
      <c r="D654" s="45">
        <v>10331.69</v>
      </c>
      <c r="E654" s="45">
        <v>8330.4897159157408</v>
      </c>
      <c r="F654" s="45">
        <v>9646.57</v>
      </c>
      <c r="G654" s="45">
        <v>11172.41</v>
      </c>
      <c r="H654" s="45">
        <v>12271.4</v>
      </c>
      <c r="I654" s="45">
        <v>10684.01</v>
      </c>
      <c r="J654" s="45">
        <v>11962.21</v>
      </c>
      <c r="K654" s="45">
        <v>15541.71</v>
      </c>
      <c r="L654" s="45">
        <v>13171.53</v>
      </c>
      <c r="M654" s="45">
        <v>1946.57</v>
      </c>
      <c r="N654" s="45">
        <v>0</v>
      </c>
      <c r="O654" s="45">
        <v>0</v>
      </c>
      <c r="P654" s="119">
        <v>105058.58971591573</v>
      </c>
    </row>
    <row r="655" spans="1:16" s="2" customFormat="1">
      <c r="A655" s="46">
        <v>315530</v>
      </c>
      <c r="B655" s="47">
        <v>553</v>
      </c>
      <c r="C655" s="48" t="s">
        <v>398</v>
      </c>
      <c r="D655" s="49">
        <v>9392.4500000000007</v>
      </c>
      <c r="E655" s="49">
        <v>7557.2270909675799</v>
      </c>
      <c r="F655" s="49">
        <v>8769.61</v>
      </c>
      <c r="G655" s="49">
        <v>10156.74</v>
      </c>
      <c r="H655" s="49">
        <v>11155.82</v>
      </c>
      <c r="I655" s="49">
        <v>9712.74</v>
      </c>
      <c r="J655" s="49">
        <v>10874.74</v>
      </c>
      <c r="K655" s="49">
        <v>14128.83</v>
      </c>
      <c r="L655" s="49">
        <v>11974.12</v>
      </c>
      <c r="M655" s="49">
        <v>17159.47</v>
      </c>
      <c r="N655" s="49">
        <v>14471.02</v>
      </c>
      <c r="O655" s="49">
        <v>17127.82</v>
      </c>
      <c r="P655" s="120">
        <v>142480.58709096757</v>
      </c>
    </row>
    <row r="656" spans="1:16" s="2" customFormat="1">
      <c r="A656" s="42">
        <v>315540</v>
      </c>
      <c r="B656" s="43">
        <v>554</v>
      </c>
      <c r="C656" s="44" t="s">
        <v>399</v>
      </c>
      <c r="D656" s="45">
        <v>11950.89</v>
      </c>
      <c r="E656" s="45">
        <v>7592.4366287672401</v>
      </c>
      <c r="F656" s="45">
        <v>8769.61</v>
      </c>
      <c r="G656" s="45">
        <v>10156.74</v>
      </c>
      <c r="H656" s="45">
        <v>11155.82</v>
      </c>
      <c r="I656" s="45">
        <v>9712.74</v>
      </c>
      <c r="J656" s="45">
        <v>10874.74</v>
      </c>
      <c r="K656" s="45">
        <v>14128.83</v>
      </c>
      <c r="L656" s="45">
        <v>11974.12</v>
      </c>
      <c r="M656" s="45">
        <v>17159.47</v>
      </c>
      <c r="N656" s="45">
        <v>14471.02</v>
      </c>
      <c r="O656" s="45">
        <v>17127.82</v>
      </c>
      <c r="P656" s="119">
        <v>145074.23662876725</v>
      </c>
    </row>
    <row r="657" spans="1:16" s="2" customFormat="1">
      <c r="A657" s="46">
        <v>315550</v>
      </c>
      <c r="B657" s="47">
        <v>555</v>
      </c>
      <c r="C657" s="48" t="s">
        <v>783</v>
      </c>
      <c r="D657" s="49">
        <v>0</v>
      </c>
      <c r="E657" s="49">
        <v>0</v>
      </c>
      <c r="F657" s="49">
        <v>0</v>
      </c>
      <c r="G657" s="49">
        <v>0</v>
      </c>
      <c r="H657" s="49">
        <v>0</v>
      </c>
      <c r="I657" s="49">
        <v>0</v>
      </c>
      <c r="J657" s="49">
        <v>0</v>
      </c>
      <c r="K657" s="49">
        <v>0</v>
      </c>
      <c r="L657" s="49">
        <v>0</v>
      </c>
      <c r="M657" s="49">
        <v>0</v>
      </c>
      <c r="N657" s="49">
        <v>0</v>
      </c>
      <c r="O657" s="49">
        <v>0</v>
      </c>
      <c r="P657" s="120">
        <v>0</v>
      </c>
    </row>
    <row r="658" spans="1:16" s="2" customFormat="1">
      <c r="A658" s="42">
        <v>315560</v>
      </c>
      <c r="B658" s="43">
        <v>556</v>
      </c>
      <c r="C658" s="44" t="s">
        <v>490</v>
      </c>
      <c r="D658" s="45">
        <v>0</v>
      </c>
      <c r="E658" s="45">
        <v>0</v>
      </c>
      <c r="F658" s="45">
        <v>0</v>
      </c>
      <c r="G658" s="45">
        <v>0</v>
      </c>
      <c r="H658" s="45">
        <v>0</v>
      </c>
      <c r="I658" s="45">
        <v>0</v>
      </c>
      <c r="J658" s="45">
        <v>0</v>
      </c>
      <c r="K658" s="45">
        <v>0</v>
      </c>
      <c r="L658" s="45">
        <v>0</v>
      </c>
      <c r="M658" s="45">
        <v>0</v>
      </c>
      <c r="N658" s="45">
        <v>0</v>
      </c>
      <c r="O658" s="45">
        <v>0</v>
      </c>
      <c r="P658" s="119">
        <v>0</v>
      </c>
    </row>
    <row r="659" spans="1:16" s="2" customFormat="1">
      <c r="A659" s="46">
        <v>315570</v>
      </c>
      <c r="B659" s="47">
        <v>557</v>
      </c>
      <c r="C659" s="48" t="s">
        <v>400</v>
      </c>
      <c r="D659" s="49">
        <v>0</v>
      </c>
      <c r="E659" s="49">
        <v>0</v>
      </c>
      <c r="F659" s="49">
        <v>0</v>
      </c>
      <c r="G659" s="49">
        <v>0</v>
      </c>
      <c r="H659" s="49">
        <v>0</v>
      </c>
      <c r="I659" s="49">
        <v>0</v>
      </c>
      <c r="J659" s="49">
        <v>0</v>
      </c>
      <c r="K659" s="49">
        <v>0</v>
      </c>
      <c r="L659" s="49">
        <v>0</v>
      </c>
      <c r="M659" s="49">
        <v>0</v>
      </c>
      <c r="N659" s="49">
        <v>0</v>
      </c>
      <c r="O659" s="49">
        <v>0</v>
      </c>
      <c r="P659" s="120">
        <v>0</v>
      </c>
    </row>
    <row r="660" spans="1:16" s="2" customFormat="1">
      <c r="A660" s="42">
        <v>315580</v>
      </c>
      <c r="B660" s="43">
        <v>558</v>
      </c>
      <c r="C660" s="44" t="s">
        <v>401</v>
      </c>
      <c r="D660" s="45">
        <v>11950.89</v>
      </c>
      <c r="E660" s="45">
        <v>7584.9254877528401</v>
      </c>
      <c r="F660" s="45">
        <v>8769.61</v>
      </c>
      <c r="G660" s="45">
        <v>10156.74</v>
      </c>
      <c r="H660" s="45">
        <v>11155.82</v>
      </c>
      <c r="I660" s="45">
        <v>9712.74</v>
      </c>
      <c r="J660" s="45">
        <v>10874.74</v>
      </c>
      <c r="K660" s="45">
        <v>14128.83</v>
      </c>
      <c r="L660" s="45">
        <v>11974.12</v>
      </c>
      <c r="M660" s="45">
        <v>17159.47</v>
      </c>
      <c r="N660" s="45">
        <v>14471.02</v>
      </c>
      <c r="O660" s="45">
        <v>17127.82</v>
      </c>
      <c r="P660" s="119">
        <v>145066.72548775285</v>
      </c>
    </row>
    <row r="661" spans="1:16" s="2" customFormat="1">
      <c r="A661" s="46">
        <v>315590</v>
      </c>
      <c r="B661" s="47">
        <v>559</v>
      </c>
      <c r="C661" s="48" t="s">
        <v>402</v>
      </c>
      <c r="D661" s="49">
        <v>9392.4500000000007</v>
      </c>
      <c r="E661" s="49">
        <v>7587.9548685292502</v>
      </c>
      <c r="F661" s="49">
        <v>8769.61</v>
      </c>
      <c r="G661" s="49">
        <v>10156.74</v>
      </c>
      <c r="H661" s="49">
        <v>11155.82</v>
      </c>
      <c r="I661" s="49">
        <v>9712.74</v>
      </c>
      <c r="J661" s="49">
        <v>10874.74</v>
      </c>
      <c r="K661" s="49">
        <v>14128.83</v>
      </c>
      <c r="L661" s="49">
        <v>11974.12</v>
      </c>
      <c r="M661" s="49">
        <v>17159.47</v>
      </c>
      <c r="N661" s="49">
        <v>14471.02</v>
      </c>
      <c r="O661" s="49">
        <v>17127.82</v>
      </c>
      <c r="P661" s="120">
        <v>142511.31486852924</v>
      </c>
    </row>
    <row r="662" spans="1:16" s="2" customFormat="1">
      <c r="A662" s="42">
        <v>315600</v>
      </c>
      <c r="B662" s="43">
        <v>560</v>
      </c>
      <c r="C662" s="44" t="s">
        <v>403</v>
      </c>
      <c r="D662" s="45">
        <v>0</v>
      </c>
      <c r="E662" s="45">
        <v>0</v>
      </c>
      <c r="F662" s="45">
        <v>0</v>
      </c>
      <c r="G662" s="45">
        <v>0</v>
      </c>
      <c r="H662" s="45">
        <v>0</v>
      </c>
      <c r="I662" s="45">
        <v>0</v>
      </c>
      <c r="J662" s="45">
        <v>0</v>
      </c>
      <c r="K662" s="45">
        <v>0</v>
      </c>
      <c r="L662" s="45">
        <v>0</v>
      </c>
      <c r="M662" s="45">
        <v>0</v>
      </c>
      <c r="N662" s="45">
        <v>0</v>
      </c>
      <c r="O662" s="45">
        <v>0</v>
      </c>
      <c r="P662" s="119">
        <v>0</v>
      </c>
    </row>
    <row r="663" spans="1:16" s="2" customFormat="1">
      <c r="A663" s="46">
        <v>315610</v>
      </c>
      <c r="B663" s="47">
        <v>561</v>
      </c>
      <c r="C663" s="48" t="s">
        <v>784</v>
      </c>
      <c r="D663" s="49">
        <v>0</v>
      </c>
      <c r="E663" s="49">
        <v>0</v>
      </c>
      <c r="F663" s="49">
        <v>0</v>
      </c>
      <c r="G663" s="49">
        <v>0</v>
      </c>
      <c r="H663" s="49">
        <v>0</v>
      </c>
      <c r="I663" s="49">
        <v>0</v>
      </c>
      <c r="J663" s="49">
        <v>0</v>
      </c>
      <c r="K663" s="49">
        <v>0</v>
      </c>
      <c r="L663" s="49">
        <v>0</v>
      </c>
      <c r="M663" s="49">
        <v>0</v>
      </c>
      <c r="N663" s="49">
        <v>0</v>
      </c>
      <c r="O663" s="49">
        <v>0</v>
      </c>
      <c r="P663" s="120">
        <v>0</v>
      </c>
    </row>
    <row r="664" spans="1:16" s="2" customFormat="1">
      <c r="A664" s="42">
        <v>315620</v>
      </c>
      <c r="B664" s="43">
        <v>562</v>
      </c>
      <c r="C664" s="44" t="s">
        <v>491</v>
      </c>
      <c r="D664" s="45">
        <v>10331.69</v>
      </c>
      <c r="E664" s="45">
        <v>8372.9605338129004</v>
      </c>
      <c r="F664" s="45">
        <v>9646.57</v>
      </c>
      <c r="G664" s="45">
        <v>11172.41</v>
      </c>
      <c r="H664" s="45">
        <v>12271.4</v>
      </c>
      <c r="I664" s="45">
        <v>10684.01</v>
      </c>
      <c r="J664" s="45">
        <v>1351.25</v>
      </c>
      <c r="K664" s="45">
        <v>0</v>
      </c>
      <c r="L664" s="45">
        <v>0</v>
      </c>
      <c r="M664" s="45">
        <v>0</v>
      </c>
      <c r="N664" s="45">
        <v>0</v>
      </c>
      <c r="O664" s="45">
        <v>0</v>
      </c>
      <c r="P664" s="119">
        <v>63830.290533812906</v>
      </c>
    </row>
    <row r="665" spans="1:16" s="2" customFormat="1">
      <c r="A665" s="46">
        <v>315630</v>
      </c>
      <c r="B665" s="47">
        <v>563</v>
      </c>
      <c r="C665" s="48" t="s">
        <v>404</v>
      </c>
      <c r="D665" s="49">
        <v>9392.4500000000007</v>
      </c>
      <c r="E665" s="49">
        <v>7591.9563035178699</v>
      </c>
      <c r="F665" s="49">
        <v>8769.61</v>
      </c>
      <c r="G665" s="49">
        <v>10156.74</v>
      </c>
      <c r="H665" s="49">
        <v>11155.82</v>
      </c>
      <c r="I665" s="49">
        <v>9712.74</v>
      </c>
      <c r="J665" s="49">
        <v>10874.74</v>
      </c>
      <c r="K665" s="49">
        <v>14128.83</v>
      </c>
      <c r="L665" s="49">
        <v>11974.12</v>
      </c>
      <c r="M665" s="49">
        <v>1769.61</v>
      </c>
      <c r="N665" s="49">
        <v>0</v>
      </c>
      <c r="O665" s="49">
        <v>0</v>
      </c>
      <c r="P665" s="120">
        <v>95526.616303517862</v>
      </c>
    </row>
    <row r="666" spans="1:16" s="2" customFormat="1">
      <c r="A666" s="42">
        <v>315640</v>
      </c>
      <c r="B666" s="43">
        <v>564</v>
      </c>
      <c r="C666" s="44" t="s">
        <v>405</v>
      </c>
      <c r="D666" s="45">
        <v>0</v>
      </c>
      <c r="E666" s="45">
        <v>0</v>
      </c>
      <c r="F666" s="45">
        <v>0</v>
      </c>
      <c r="G666" s="45">
        <v>0</v>
      </c>
      <c r="H666" s="45">
        <v>0</v>
      </c>
      <c r="I666" s="45">
        <v>0</v>
      </c>
      <c r="J666" s="45">
        <v>0</v>
      </c>
      <c r="K666" s="45">
        <v>0</v>
      </c>
      <c r="L666" s="45">
        <v>0</v>
      </c>
      <c r="M666" s="45">
        <v>0</v>
      </c>
      <c r="N666" s="45">
        <v>0</v>
      </c>
      <c r="O666" s="45">
        <v>0</v>
      </c>
      <c r="P666" s="119">
        <v>0</v>
      </c>
    </row>
    <row r="667" spans="1:16" s="2" customFormat="1">
      <c r="A667" s="46">
        <v>315645</v>
      </c>
      <c r="B667" s="47">
        <v>834</v>
      </c>
      <c r="C667" s="48" t="s">
        <v>785</v>
      </c>
      <c r="D667" s="49">
        <v>9392.4500000000007</v>
      </c>
      <c r="E667" s="49">
        <v>7618.4445013147697</v>
      </c>
      <c r="F667" s="49">
        <v>8769.61</v>
      </c>
      <c r="G667" s="49">
        <v>10156.74</v>
      </c>
      <c r="H667" s="49">
        <v>11155.82</v>
      </c>
      <c r="I667" s="49">
        <v>9712.74</v>
      </c>
      <c r="J667" s="49">
        <v>10874.74</v>
      </c>
      <c r="K667" s="49">
        <v>14128.83</v>
      </c>
      <c r="L667" s="49">
        <v>11974.12</v>
      </c>
      <c r="M667" s="49">
        <v>1769.61</v>
      </c>
      <c r="N667" s="49">
        <v>0</v>
      </c>
      <c r="O667" s="49">
        <v>0</v>
      </c>
      <c r="P667" s="120">
        <v>95553.104501314767</v>
      </c>
    </row>
    <row r="668" spans="1:16" s="2" customFormat="1">
      <c r="A668" s="42">
        <v>315650</v>
      </c>
      <c r="B668" s="43">
        <v>565</v>
      </c>
      <c r="C668" s="44" t="s">
        <v>406</v>
      </c>
      <c r="D668" s="45">
        <v>0</v>
      </c>
      <c r="E668" s="45">
        <v>0</v>
      </c>
      <c r="F668" s="45">
        <v>0</v>
      </c>
      <c r="G668" s="45">
        <v>0</v>
      </c>
      <c r="H668" s="45">
        <v>0</v>
      </c>
      <c r="I668" s="45">
        <v>0</v>
      </c>
      <c r="J668" s="45">
        <v>0</v>
      </c>
      <c r="K668" s="45">
        <v>0</v>
      </c>
      <c r="L668" s="45">
        <v>0</v>
      </c>
      <c r="M668" s="45">
        <v>0</v>
      </c>
      <c r="N668" s="45">
        <v>0</v>
      </c>
      <c r="O668" s="45">
        <v>0</v>
      </c>
      <c r="P668" s="119">
        <v>0</v>
      </c>
    </row>
    <row r="669" spans="1:16" s="2" customFormat="1">
      <c r="A669" s="46">
        <v>315660</v>
      </c>
      <c r="B669" s="47">
        <v>566</v>
      </c>
      <c r="C669" s="48" t="s">
        <v>407</v>
      </c>
      <c r="D669" s="49">
        <v>0</v>
      </c>
      <c r="E669" s="49">
        <v>0</v>
      </c>
      <c r="F669" s="49">
        <v>0</v>
      </c>
      <c r="G669" s="49">
        <v>0</v>
      </c>
      <c r="H669" s="49">
        <v>0</v>
      </c>
      <c r="I669" s="49">
        <v>0</v>
      </c>
      <c r="J669" s="49">
        <v>0</v>
      </c>
      <c r="K669" s="49">
        <v>0</v>
      </c>
      <c r="L669" s="49">
        <v>0</v>
      </c>
      <c r="M669" s="49">
        <v>0</v>
      </c>
      <c r="N669" s="49">
        <v>0</v>
      </c>
      <c r="O669" s="49">
        <v>0</v>
      </c>
      <c r="P669" s="120">
        <v>0</v>
      </c>
    </row>
    <row r="670" spans="1:16" s="2" customFormat="1">
      <c r="A670" s="42">
        <v>315670</v>
      </c>
      <c r="B670" s="43">
        <v>567</v>
      </c>
      <c r="C670" s="44" t="s">
        <v>786</v>
      </c>
      <c r="D670" s="45">
        <v>0</v>
      </c>
      <c r="E670" s="45">
        <v>0</v>
      </c>
      <c r="F670" s="45">
        <v>0</v>
      </c>
      <c r="G670" s="45">
        <v>0</v>
      </c>
      <c r="H670" s="45">
        <v>0</v>
      </c>
      <c r="I670" s="45">
        <v>0</v>
      </c>
      <c r="J670" s="45">
        <v>0</v>
      </c>
      <c r="K670" s="45">
        <v>0</v>
      </c>
      <c r="L670" s="45">
        <v>0</v>
      </c>
      <c r="M670" s="45">
        <v>0</v>
      </c>
      <c r="N670" s="45">
        <v>0</v>
      </c>
      <c r="O670" s="45">
        <v>0</v>
      </c>
      <c r="P670" s="119">
        <v>0</v>
      </c>
    </row>
    <row r="671" spans="1:16" s="2" customFormat="1">
      <c r="A671" s="46">
        <v>315680</v>
      </c>
      <c r="B671" s="47">
        <v>568</v>
      </c>
      <c r="C671" s="48" t="s">
        <v>787</v>
      </c>
      <c r="D671" s="49">
        <v>0</v>
      </c>
      <c r="E671" s="49">
        <v>0</v>
      </c>
      <c r="F671" s="49">
        <v>0</v>
      </c>
      <c r="G671" s="49">
        <v>0</v>
      </c>
      <c r="H671" s="49">
        <v>0</v>
      </c>
      <c r="I671" s="49">
        <v>0</v>
      </c>
      <c r="J671" s="49">
        <v>0</v>
      </c>
      <c r="K671" s="49">
        <v>0</v>
      </c>
      <c r="L671" s="49">
        <v>0</v>
      </c>
      <c r="M671" s="49">
        <v>0</v>
      </c>
      <c r="N671" s="49">
        <v>0</v>
      </c>
      <c r="O671" s="49">
        <v>0</v>
      </c>
      <c r="P671" s="120">
        <v>0</v>
      </c>
    </row>
    <row r="672" spans="1:16" s="2" customFormat="1">
      <c r="A672" s="42">
        <v>315690</v>
      </c>
      <c r="B672" s="43">
        <v>569</v>
      </c>
      <c r="C672" s="44" t="s">
        <v>408</v>
      </c>
      <c r="D672" s="45">
        <v>13145.98</v>
      </c>
      <c r="E672" s="45">
        <v>8329.0212956864507</v>
      </c>
      <c r="F672" s="45">
        <v>9646.57</v>
      </c>
      <c r="G672" s="45">
        <v>11172.41</v>
      </c>
      <c r="H672" s="45">
        <v>12271.4</v>
      </c>
      <c r="I672" s="45">
        <v>10684.01</v>
      </c>
      <c r="J672" s="45">
        <v>11962.21</v>
      </c>
      <c r="K672" s="45">
        <v>15541.71</v>
      </c>
      <c r="L672" s="45">
        <v>13171.53</v>
      </c>
      <c r="M672" s="45">
        <v>18875.419999999998</v>
      </c>
      <c r="N672" s="45">
        <v>15918.12</v>
      </c>
      <c r="O672" s="45">
        <v>18840.61</v>
      </c>
      <c r="P672" s="119">
        <v>159558.99129568646</v>
      </c>
    </row>
    <row r="673" spans="1:16" s="2" customFormat="1">
      <c r="A673" s="46">
        <v>315700</v>
      </c>
      <c r="B673" s="47">
        <v>570</v>
      </c>
      <c r="C673" s="48" t="s">
        <v>409</v>
      </c>
      <c r="D673" s="49">
        <v>11950.89</v>
      </c>
      <c r="E673" s="49">
        <v>7574.4361698712401</v>
      </c>
      <c r="F673" s="49">
        <v>8769.61</v>
      </c>
      <c r="G673" s="49">
        <v>1776.3</v>
      </c>
      <c r="H673" s="49">
        <v>0</v>
      </c>
      <c r="I673" s="49">
        <v>0</v>
      </c>
      <c r="J673" s="49">
        <v>0</v>
      </c>
      <c r="K673" s="49">
        <v>0</v>
      </c>
      <c r="L673" s="49">
        <v>0</v>
      </c>
      <c r="M673" s="49">
        <v>0</v>
      </c>
      <c r="N673" s="49">
        <v>0</v>
      </c>
      <c r="O673" s="49">
        <v>0</v>
      </c>
      <c r="P673" s="120">
        <v>30071.236169871238</v>
      </c>
    </row>
    <row r="674" spans="1:16" s="2" customFormat="1">
      <c r="A674" s="42">
        <v>315710</v>
      </c>
      <c r="B674" s="43">
        <v>571</v>
      </c>
      <c r="C674" s="44" t="s">
        <v>455</v>
      </c>
      <c r="D674" s="45">
        <v>0</v>
      </c>
      <c r="E674" s="45">
        <v>0</v>
      </c>
      <c r="F674" s="45">
        <v>0</v>
      </c>
      <c r="G674" s="45">
        <v>0</v>
      </c>
      <c r="H674" s="45">
        <v>0</v>
      </c>
      <c r="I674" s="45">
        <v>0</v>
      </c>
      <c r="J674" s="45">
        <v>0</v>
      </c>
      <c r="K674" s="45">
        <v>0</v>
      </c>
      <c r="L674" s="45">
        <v>0</v>
      </c>
      <c r="M674" s="45">
        <v>0</v>
      </c>
      <c r="N674" s="45">
        <v>0</v>
      </c>
      <c r="O674" s="45">
        <v>0</v>
      </c>
      <c r="P674" s="119">
        <v>0</v>
      </c>
    </row>
    <row r="675" spans="1:16" s="2" customFormat="1">
      <c r="A675" s="46">
        <v>315720</v>
      </c>
      <c r="B675" s="47">
        <v>572</v>
      </c>
      <c r="C675" s="48" t="s">
        <v>788</v>
      </c>
      <c r="D675" s="49">
        <v>0</v>
      </c>
      <c r="E675" s="49">
        <v>0</v>
      </c>
      <c r="F675" s="49">
        <v>0</v>
      </c>
      <c r="G675" s="49">
        <v>0</v>
      </c>
      <c r="H675" s="49">
        <v>0</v>
      </c>
      <c r="I675" s="49">
        <v>0</v>
      </c>
      <c r="J675" s="49">
        <v>0</v>
      </c>
      <c r="K675" s="49">
        <v>0</v>
      </c>
      <c r="L675" s="49">
        <v>0</v>
      </c>
      <c r="M675" s="49">
        <v>0</v>
      </c>
      <c r="N675" s="49">
        <v>0</v>
      </c>
      <c r="O675" s="49">
        <v>0</v>
      </c>
      <c r="P675" s="120">
        <v>0</v>
      </c>
    </row>
    <row r="676" spans="1:16" s="2" customFormat="1">
      <c r="A676" s="42">
        <v>315725</v>
      </c>
      <c r="B676" s="43">
        <v>756</v>
      </c>
      <c r="C676" s="44" t="s">
        <v>789</v>
      </c>
      <c r="D676" s="45">
        <v>9392.4500000000007</v>
      </c>
      <c r="E676" s="45">
        <v>7619.4387725197203</v>
      </c>
      <c r="F676" s="45">
        <v>8769.61</v>
      </c>
      <c r="G676" s="45">
        <v>10156.74</v>
      </c>
      <c r="H676" s="45">
        <v>11155.82</v>
      </c>
      <c r="I676" s="45">
        <v>9712.74</v>
      </c>
      <c r="J676" s="45">
        <v>10874.74</v>
      </c>
      <c r="K676" s="45">
        <v>14128.83</v>
      </c>
      <c r="L676" s="45">
        <v>11974.12</v>
      </c>
      <c r="M676" s="45">
        <v>17159.47</v>
      </c>
      <c r="N676" s="45">
        <v>14471.02</v>
      </c>
      <c r="O676" s="45">
        <v>17127.82</v>
      </c>
      <c r="P676" s="119">
        <v>142542.79877251972</v>
      </c>
    </row>
    <row r="677" spans="1:16" s="2" customFormat="1">
      <c r="A677" s="46">
        <v>315727</v>
      </c>
      <c r="B677" s="47">
        <v>835</v>
      </c>
      <c r="C677" s="48" t="s">
        <v>790</v>
      </c>
      <c r="D677" s="49">
        <v>9392.4500000000007</v>
      </c>
      <c r="E677" s="49">
        <v>7616.3306799940301</v>
      </c>
      <c r="F677" s="49">
        <v>8769.61</v>
      </c>
      <c r="G677" s="49">
        <v>10156.74</v>
      </c>
      <c r="H677" s="49">
        <v>11155.82</v>
      </c>
      <c r="I677" s="49">
        <v>9712.74</v>
      </c>
      <c r="J677" s="49">
        <v>10874.74</v>
      </c>
      <c r="K677" s="49">
        <v>14128.83</v>
      </c>
      <c r="L677" s="49">
        <v>11974.12</v>
      </c>
      <c r="M677" s="49">
        <v>1769.61</v>
      </c>
      <c r="N677" s="49">
        <v>0</v>
      </c>
      <c r="O677" s="49">
        <v>0</v>
      </c>
      <c r="P677" s="120">
        <v>95550.990679994022</v>
      </c>
    </row>
    <row r="678" spans="1:16" s="2" customFormat="1">
      <c r="A678" s="42">
        <v>315730</v>
      </c>
      <c r="B678" s="43">
        <v>573</v>
      </c>
      <c r="C678" s="44" t="s">
        <v>791</v>
      </c>
      <c r="D678" s="45">
        <v>0</v>
      </c>
      <c r="E678" s="45">
        <v>0</v>
      </c>
      <c r="F678" s="45">
        <v>0</v>
      </c>
      <c r="G678" s="45">
        <v>9218.48</v>
      </c>
      <c r="H678" s="45">
        <v>12271.4</v>
      </c>
      <c r="I678" s="45">
        <v>10684.01</v>
      </c>
      <c r="J678" s="45">
        <v>11962.21</v>
      </c>
      <c r="K678" s="45">
        <v>15541.71</v>
      </c>
      <c r="L678" s="45">
        <v>13171.53</v>
      </c>
      <c r="M678" s="45">
        <v>1946.57</v>
      </c>
      <c r="N678" s="45">
        <v>0</v>
      </c>
      <c r="O678" s="45">
        <v>0</v>
      </c>
      <c r="P678" s="119">
        <v>74795.91</v>
      </c>
    </row>
    <row r="679" spans="1:16" s="2" customFormat="1">
      <c r="A679" s="46">
        <v>315733</v>
      </c>
      <c r="B679" s="47">
        <v>836</v>
      </c>
      <c r="C679" s="48" t="s">
        <v>544</v>
      </c>
      <c r="D679" s="49">
        <v>11950.89</v>
      </c>
      <c r="E679" s="49">
        <v>7609.9456490423299</v>
      </c>
      <c r="F679" s="49">
        <v>8769.61</v>
      </c>
      <c r="G679" s="49">
        <v>10994.78</v>
      </c>
      <c r="H679" s="49">
        <v>12271.4</v>
      </c>
      <c r="I679" s="49">
        <v>10684.01</v>
      </c>
      <c r="J679" s="49">
        <v>11962.21</v>
      </c>
      <c r="K679" s="49">
        <v>15541.71</v>
      </c>
      <c r="L679" s="49">
        <v>13171.53</v>
      </c>
      <c r="M679" s="49">
        <v>18875.419999999998</v>
      </c>
      <c r="N679" s="49">
        <v>15918.12</v>
      </c>
      <c r="O679" s="49">
        <v>18840.61</v>
      </c>
      <c r="P679" s="120">
        <v>156590.23564904236</v>
      </c>
    </row>
    <row r="680" spans="1:16" s="2" customFormat="1">
      <c r="A680" s="42">
        <v>315737</v>
      </c>
      <c r="B680" s="43">
        <v>837</v>
      </c>
      <c r="C680" s="44" t="s">
        <v>545</v>
      </c>
      <c r="D680" s="45">
        <v>0</v>
      </c>
      <c r="E680" s="45">
        <v>0</v>
      </c>
      <c r="F680" s="45">
        <v>0</v>
      </c>
      <c r="G680" s="45">
        <v>0</v>
      </c>
      <c r="H680" s="45">
        <v>0</v>
      </c>
      <c r="I680" s="45">
        <v>0</v>
      </c>
      <c r="J680" s="45">
        <v>0</v>
      </c>
      <c r="K680" s="45">
        <v>0</v>
      </c>
      <c r="L680" s="45">
        <v>0</v>
      </c>
      <c r="M680" s="45">
        <v>0</v>
      </c>
      <c r="N680" s="45">
        <v>0</v>
      </c>
      <c r="O680" s="45">
        <v>0</v>
      </c>
      <c r="P680" s="119">
        <v>0</v>
      </c>
    </row>
    <row r="681" spans="1:16" s="2" customFormat="1">
      <c r="A681" s="46">
        <v>315740</v>
      </c>
      <c r="B681" s="47">
        <v>574</v>
      </c>
      <c r="C681" s="48" t="s">
        <v>546</v>
      </c>
      <c r="D681" s="49">
        <v>10331.69</v>
      </c>
      <c r="E681" s="49">
        <v>8301.9442900100494</v>
      </c>
      <c r="F681" s="49">
        <v>9646.57</v>
      </c>
      <c r="G681" s="49">
        <v>11172.41</v>
      </c>
      <c r="H681" s="49">
        <v>12271.4</v>
      </c>
      <c r="I681" s="49">
        <v>10684.01</v>
      </c>
      <c r="J681" s="49">
        <v>1351.25</v>
      </c>
      <c r="K681" s="49">
        <v>0</v>
      </c>
      <c r="L681" s="49">
        <v>0</v>
      </c>
      <c r="M681" s="49">
        <v>0</v>
      </c>
      <c r="N681" s="49">
        <v>0</v>
      </c>
      <c r="O681" s="49">
        <v>0</v>
      </c>
      <c r="P681" s="120">
        <v>63759.274290010057</v>
      </c>
    </row>
    <row r="682" spans="1:16" s="2" customFormat="1">
      <c r="A682" s="42">
        <v>315750</v>
      </c>
      <c r="B682" s="43">
        <v>575</v>
      </c>
      <c r="C682" s="44" t="s">
        <v>792</v>
      </c>
      <c r="D682" s="45">
        <v>9392.4500000000007</v>
      </c>
      <c r="E682" s="45">
        <v>7606.1390975125096</v>
      </c>
      <c r="F682" s="45">
        <v>8769.61</v>
      </c>
      <c r="G682" s="45">
        <v>10156.74</v>
      </c>
      <c r="H682" s="45">
        <v>11155.82</v>
      </c>
      <c r="I682" s="45">
        <v>9712.74</v>
      </c>
      <c r="J682" s="45">
        <v>1228.4100000000001</v>
      </c>
      <c r="K682" s="45">
        <v>0</v>
      </c>
      <c r="L682" s="45">
        <v>0</v>
      </c>
      <c r="M682" s="45">
        <v>0</v>
      </c>
      <c r="N682" s="45">
        <v>0</v>
      </c>
      <c r="O682" s="45">
        <v>0</v>
      </c>
      <c r="P682" s="119">
        <v>58021.909097512515</v>
      </c>
    </row>
    <row r="683" spans="1:16" s="2" customFormat="1">
      <c r="A683" s="46">
        <v>315760</v>
      </c>
      <c r="B683" s="47">
        <v>576</v>
      </c>
      <c r="C683" s="48" t="s">
        <v>793</v>
      </c>
      <c r="D683" s="49">
        <v>0</v>
      </c>
      <c r="E683" s="49">
        <v>0</v>
      </c>
      <c r="F683" s="49">
        <v>0</v>
      </c>
      <c r="G683" s="49">
        <v>0</v>
      </c>
      <c r="H683" s="49">
        <v>0</v>
      </c>
      <c r="I683" s="49">
        <v>0</v>
      </c>
      <c r="J683" s="49">
        <v>0</v>
      </c>
      <c r="K683" s="49">
        <v>0</v>
      </c>
      <c r="L683" s="49">
        <v>0</v>
      </c>
      <c r="M683" s="49">
        <v>0</v>
      </c>
      <c r="N683" s="49">
        <v>0</v>
      </c>
      <c r="O683" s="49">
        <v>0</v>
      </c>
      <c r="P683" s="120">
        <v>0</v>
      </c>
    </row>
    <row r="684" spans="1:16" s="2" customFormat="1">
      <c r="A684" s="42">
        <v>315765</v>
      </c>
      <c r="B684" s="43">
        <v>838</v>
      </c>
      <c r="C684" s="44" t="s">
        <v>547</v>
      </c>
      <c r="D684" s="45">
        <v>9392.4500000000007</v>
      </c>
      <c r="E684" s="45">
        <v>7602.9643260120301</v>
      </c>
      <c r="F684" s="45">
        <v>8769.61</v>
      </c>
      <c r="G684" s="45">
        <v>10156.74</v>
      </c>
      <c r="H684" s="45">
        <v>11155.82</v>
      </c>
      <c r="I684" s="45">
        <v>9712.74</v>
      </c>
      <c r="J684" s="45">
        <v>1228.4100000000001</v>
      </c>
      <c r="K684" s="45">
        <v>0</v>
      </c>
      <c r="L684" s="45">
        <v>0</v>
      </c>
      <c r="M684" s="45">
        <v>0</v>
      </c>
      <c r="N684" s="45">
        <v>0</v>
      </c>
      <c r="O684" s="45">
        <v>0</v>
      </c>
      <c r="P684" s="119">
        <v>58018.734326012032</v>
      </c>
    </row>
    <row r="685" spans="1:16" s="2" customFormat="1">
      <c r="A685" s="46">
        <v>315770</v>
      </c>
      <c r="B685" s="47">
        <v>577</v>
      </c>
      <c r="C685" s="48" t="s">
        <v>548</v>
      </c>
      <c r="D685" s="49">
        <v>11950.89</v>
      </c>
      <c r="E685" s="49">
        <v>7576.3107665970401</v>
      </c>
      <c r="F685" s="49">
        <v>8769.61</v>
      </c>
      <c r="G685" s="49">
        <v>10156.74</v>
      </c>
      <c r="H685" s="49">
        <v>11155.82</v>
      </c>
      <c r="I685" s="49">
        <v>9712.74</v>
      </c>
      <c r="J685" s="49">
        <v>10874.74</v>
      </c>
      <c r="K685" s="49">
        <v>14128.83</v>
      </c>
      <c r="L685" s="49">
        <v>11974.12</v>
      </c>
      <c r="M685" s="49">
        <v>17159.47</v>
      </c>
      <c r="N685" s="49">
        <v>14471.02</v>
      </c>
      <c r="O685" s="49">
        <v>17127.82</v>
      </c>
      <c r="P685" s="120">
        <v>145058.11076659703</v>
      </c>
    </row>
    <row r="686" spans="1:16" s="2" customFormat="1">
      <c r="A686" s="42">
        <v>315780</v>
      </c>
      <c r="B686" s="43">
        <v>578</v>
      </c>
      <c r="C686" s="44" t="s">
        <v>549</v>
      </c>
      <c r="D686" s="45">
        <v>11950.89</v>
      </c>
      <c r="E686" s="45">
        <v>7571.3585303970303</v>
      </c>
      <c r="F686" s="45">
        <v>8769.61</v>
      </c>
      <c r="G686" s="45">
        <v>10156.74</v>
      </c>
      <c r="H686" s="45">
        <v>11155.82</v>
      </c>
      <c r="I686" s="45">
        <v>9712.74</v>
      </c>
      <c r="J686" s="45">
        <v>10874.74</v>
      </c>
      <c r="K686" s="45">
        <v>14128.83</v>
      </c>
      <c r="L686" s="45">
        <v>11974.12</v>
      </c>
      <c r="M686" s="45">
        <v>17159.47</v>
      </c>
      <c r="N686" s="45">
        <v>14471.02</v>
      </c>
      <c r="O686" s="45">
        <v>17127.82</v>
      </c>
      <c r="P686" s="119">
        <v>145053.15853039702</v>
      </c>
    </row>
    <row r="687" spans="1:16" s="2" customFormat="1">
      <c r="A687" s="46">
        <v>315790</v>
      </c>
      <c r="B687" s="47">
        <v>579</v>
      </c>
      <c r="C687" s="48" t="s">
        <v>550</v>
      </c>
      <c r="D687" s="49">
        <v>0</v>
      </c>
      <c r="E687" s="49">
        <v>0</v>
      </c>
      <c r="F687" s="49">
        <v>0</v>
      </c>
      <c r="G687" s="49">
        <v>0</v>
      </c>
      <c r="H687" s="49">
        <v>0</v>
      </c>
      <c r="I687" s="49">
        <v>0</v>
      </c>
      <c r="J687" s="49">
        <v>0</v>
      </c>
      <c r="K687" s="49">
        <v>0</v>
      </c>
      <c r="L687" s="49">
        <v>0</v>
      </c>
      <c r="M687" s="49">
        <v>0</v>
      </c>
      <c r="N687" s="49">
        <v>0</v>
      </c>
      <c r="O687" s="49">
        <v>0</v>
      </c>
      <c r="P687" s="120">
        <v>0</v>
      </c>
    </row>
    <row r="688" spans="1:16" s="2" customFormat="1">
      <c r="A688" s="42">
        <v>315800</v>
      </c>
      <c r="B688" s="43">
        <v>580</v>
      </c>
      <c r="C688" s="44" t="s">
        <v>794</v>
      </c>
      <c r="D688" s="45">
        <v>11950.89</v>
      </c>
      <c r="E688" s="45">
        <v>7596.7421707925796</v>
      </c>
      <c r="F688" s="45">
        <v>8769.61</v>
      </c>
      <c r="G688" s="45">
        <v>10156.74</v>
      </c>
      <c r="H688" s="45">
        <v>11155.82</v>
      </c>
      <c r="I688" s="45">
        <v>9712.74</v>
      </c>
      <c r="J688" s="45">
        <v>10874.74</v>
      </c>
      <c r="K688" s="45">
        <v>14128.83</v>
      </c>
      <c r="L688" s="45">
        <v>11974.12</v>
      </c>
      <c r="M688" s="45">
        <v>17159.47</v>
      </c>
      <c r="N688" s="45">
        <v>14471.02</v>
      </c>
      <c r="O688" s="45">
        <v>17127.82</v>
      </c>
      <c r="P688" s="119">
        <v>145078.54217079259</v>
      </c>
    </row>
    <row r="689" spans="1:16" s="2" customFormat="1">
      <c r="A689" s="46">
        <v>315810</v>
      </c>
      <c r="B689" s="47">
        <v>581</v>
      </c>
      <c r="C689" s="48" t="s">
        <v>551</v>
      </c>
      <c r="D689" s="49">
        <v>0</v>
      </c>
      <c r="E689" s="49">
        <v>0</v>
      </c>
      <c r="F689" s="49">
        <v>0</v>
      </c>
      <c r="G689" s="49">
        <v>0</v>
      </c>
      <c r="H689" s="49">
        <v>0</v>
      </c>
      <c r="I689" s="49">
        <v>0</v>
      </c>
      <c r="J689" s="49">
        <v>0</v>
      </c>
      <c r="K689" s="49">
        <v>0</v>
      </c>
      <c r="L689" s="49">
        <v>0</v>
      </c>
      <c r="M689" s="49">
        <v>0</v>
      </c>
      <c r="N689" s="49">
        <v>0</v>
      </c>
      <c r="O689" s="49">
        <v>0</v>
      </c>
      <c r="P689" s="120">
        <v>0</v>
      </c>
    </row>
    <row r="690" spans="1:16" s="2" customFormat="1">
      <c r="A690" s="42">
        <v>315820</v>
      </c>
      <c r="B690" s="43">
        <v>582</v>
      </c>
      <c r="C690" s="44" t="s">
        <v>795</v>
      </c>
      <c r="D690" s="45">
        <v>0</v>
      </c>
      <c r="E690" s="45">
        <v>0</v>
      </c>
      <c r="F690" s="45">
        <v>0</v>
      </c>
      <c r="G690" s="45">
        <v>0</v>
      </c>
      <c r="H690" s="45">
        <v>0</v>
      </c>
      <c r="I690" s="45">
        <v>0</v>
      </c>
      <c r="J690" s="45">
        <v>0</v>
      </c>
      <c r="K690" s="45">
        <v>0</v>
      </c>
      <c r="L690" s="45">
        <v>0</v>
      </c>
      <c r="M690" s="45">
        <v>0</v>
      </c>
      <c r="N690" s="45">
        <v>0</v>
      </c>
      <c r="O690" s="45">
        <v>0</v>
      </c>
      <c r="P690" s="119">
        <v>0</v>
      </c>
    </row>
    <row r="691" spans="1:16" s="2" customFormat="1">
      <c r="A691" s="46">
        <v>315830</v>
      </c>
      <c r="B691" s="47">
        <v>583</v>
      </c>
      <c r="C691" s="48" t="s">
        <v>456</v>
      </c>
      <c r="D691" s="49">
        <v>18784.900000000001</v>
      </c>
      <c r="E691" s="49">
        <v>15146.3288390544</v>
      </c>
      <c r="F691" s="49">
        <v>17539.23</v>
      </c>
      <c r="G691" s="49">
        <v>20313.47</v>
      </c>
      <c r="H691" s="49">
        <v>22311.64</v>
      </c>
      <c r="I691" s="49">
        <v>19425.48</v>
      </c>
      <c r="J691" s="49">
        <v>21749.47</v>
      </c>
      <c r="K691" s="49">
        <v>28257.65</v>
      </c>
      <c r="L691" s="49">
        <v>23948.240000000002</v>
      </c>
      <c r="M691" s="49">
        <v>34318.94</v>
      </c>
      <c r="N691" s="49">
        <v>28942.05</v>
      </c>
      <c r="O691" s="49">
        <v>34255.65</v>
      </c>
      <c r="P691" s="120">
        <v>284993.04883905436</v>
      </c>
    </row>
    <row r="692" spans="1:16" s="2" customFormat="1">
      <c r="A692" s="42">
        <v>315840</v>
      </c>
      <c r="B692" s="43">
        <v>584</v>
      </c>
      <c r="C692" s="44" t="s">
        <v>492</v>
      </c>
      <c r="D692" s="45">
        <v>9392.4500000000007</v>
      </c>
      <c r="E692" s="45">
        <v>7615.9208890075497</v>
      </c>
      <c r="F692" s="45">
        <v>8769.61</v>
      </c>
      <c r="G692" s="45">
        <v>10156.74</v>
      </c>
      <c r="H692" s="45">
        <v>11155.82</v>
      </c>
      <c r="I692" s="45">
        <v>9712.74</v>
      </c>
      <c r="J692" s="45">
        <v>10874.74</v>
      </c>
      <c r="K692" s="45">
        <v>14128.83</v>
      </c>
      <c r="L692" s="45">
        <v>11974.12</v>
      </c>
      <c r="M692" s="45">
        <v>1769.61</v>
      </c>
      <c r="N692" s="45">
        <v>0</v>
      </c>
      <c r="O692" s="45">
        <v>0</v>
      </c>
      <c r="P692" s="119">
        <v>95550.580889007542</v>
      </c>
    </row>
    <row r="693" spans="1:16" s="2" customFormat="1">
      <c r="A693" s="46">
        <v>315850</v>
      </c>
      <c r="B693" s="47">
        <v>585</v>
      </c>
      <c r="C693" s="48" t="s">
        <v>493</v>
      </c>
      <c r="D693" s="49">
        <v>9392.4500000000007</v>
      </c>
      <c r="E693" s="49">
        <v>7600.1785520392305</v>
      </c>
      <c r="F693" s="49">
        <v>8769.61</v>
      </c>
      <c r="G693" s="49">
        <v>10156.74</v>
      </c>
      <c r="H693" s="49">
        <v>11155.82</v>
      </c>
      <c r="I693" s="49">
        <v>9712.74</v>
      </c>
      <c r="J693" s="49">
        <v>10874.74</v>
      </c>
      <c r="K693" s="49">
        <v>14128.83</v>
      </c>
      <c r="L693" s="49">
        <v>11974.12</v>
      </c>
      <c r="M693" s="49">
        <v>17159.47</v>
      </c>
      <c r="N693" s="49">
        <v>14471.02</v>
      </c>
      <c r="O693" s="49">
        <v>17127.82</v>
      </c>
      <c r="P693" s="120">
        <v>142523.53855203924</v>
      </c>
    </row>
    <row r="694" spans="1:16" s="2" customFormat="1">
      <c r="A694" s="42">
        <v>315860</v>
      </c>
      <c r="B694" s="43">
        <v>586</v>
      </c>
      <c r="C694" s="44" t="s">
        <v>516</v>
      </c>
      <c r="D694" s="45">
        <v>9392.4500000000007</v>
      </c>
      <c r="E694" s="45">
        <v>7624.2482554109101</v>
      </c>
      <c r="F694" s="45">
        <v>8769.61</v>
      </c>
      <c r="G694" s="45">
        <v>10156.74</v>
      </c>
      <c r="H694" s="45">
        <v>11155.82</v>
      </c>
      <c r="I694" s="45">
        <v>9712.74</v>
      </c>
      <c r="J694" s="45">
        <v>1228.4100000000001</v>
      </c>
      <c r="K694" s="45">
        <v>0</v>
      </c>
      <c r="L694" s="45">
        <v>0</v>
      </c>
      <c r="M694" s="45">
        <v>0</v>
      </c>
      <c r="N694" s="45">
        <v>0</v>
      </c>
      <c r="O694" s="45">
        <v>0</v>
      </c>
      <c r="P694" s="119">
        <v>58040.018255410912</v>
      </c>
    </row>
    <row r="695" spans="1:16" s="2" customFormat="1">
      <c r="A695" s="46">
        <v>315870</v>
      </c>
      <c r="B695" s="47">
        <v>587</v>
      </c>
      <c r="C695" s="48" t="s">
        <v>796</v>
      </c>
      <c r="D695" s="49">
        <v>9392.4500000000007</v>
      </c>
      <c r="E695" s="49">
        <v>7573.1622642985103</v>
      </c>
      <c r="F695" s="49">
        <v>8769.61</v>
      </c>
      <c r="G695" s="49">
        <v>10156.74</v>
      </c>
      <c r="H695" s="49">
        <v>11155.82</v>
      </c>
      <c r="I695" s="49">
        <v>9712.74</v>
      </c>
      <c r="J695" s="49">
        <v>10874.74</v>
      </c>
      <c r="K695" s="49">
        <v>14128.83</v>
      </c>
      <c r="L695" s="49">
        <v>11974.12</v>
      </c>
      <c r="M695" s="49">
        <v>1769.61</v>
      </c>
      <c r="N695" s="49">
        <v>0</v>
      </c>
      <c r="O695" s="49">
        <v>0</v>
      </c>
      <c r="P695" s="120">
        <v>95507.822264298506</v>
      </c>
    </row>
    <row r="696" spans="1:16" s="2" customFormat="1">
      <c r="A696" s="42">
        <v>315880</v>
      </c>
      <c r="B696" s="43">
        <v>588</v>
      </c>
      <c r="C696" s="44" t="s">
        <v>797</v>
      </c>
      <c r="D696" s="45">
        <v>11950.89</v>
      </c>
      <c r="E696" s="45">
        <v>7573.1681285699497</v>
      </c>
      <c r="F696" s="45">
        <v>8769.61</v>
      </c>
      <c r="G696" s="45">
        <v>10156.74</v>
      </c>
      <c r="H696" s="45">
        <v>11155.82</v>
      </c>
      <c r="I696" s="45">
        <v>9712.74</v>
      </c>
      <c r="J696" s="45">
        <v>10874.74</v>
      </c>
      <c r="K696" s="45">
        <v>14128.83</v>
      </c>
      <c r="L696" s="45">
        <v>11974.12</v>
      </c>
      <c r="M696" s="45">
        <v>17159.47</v>
      </c>
      <c r="N696" s="45">
        <v>14471.02</v>
      </c>
      <c r="O696" s="45">
        <v>17127.82</v>
      </c>
      <c r="P696" s="119">
        <v>145054.96812856995</v>
      </c>
    </row>
    <row r="697" spans="1:16" s="2" customFormat="1">
      <c r="A697" s="46">
        <v>315890</v>
      </c>
      <c r="B697" s="47">
        <v>589</v>
      </c>
      <c r="C697" s="48" t="s">
        <v>798</v>
      </c>
      <c r="D697" s="49">
        <v>13145.98</v>
      </c>
      <c r="E697" s="49">
        <v>8340.5732408137192</v>
      </c>
      <c r="F697" s="49">
        <v>9646.57</v>
      </c>
      <c r="G697" s="49">
        <v>11172.41</v>
      </c>
      <c r="H697" s="49">
        <v>12271.4</v>
      </c>
      <c r="I697" s="49">
        <v>10684.01</v>
      </c>
      <c r="J697" s="49">
        <v>11962.21</v>
      </c>
      <c r="K697" s="49">
        <v>15541.71</v>
      </c>
      <c r="L697" s="49">
        <v>13171.53</v>
      </c>
      <c r="M697" s="49">
        <v>18875.419999999998</v>
      </c>
      <c r="N697" s="49">
        <v>15918.12</v>
      </c>
      <c r="O697" s="49">
        <v>18840.61</v>
      </c>
      <c r="P697" s="120">
        <v>159570.54324081371</v>
      </c>
    </row>
    <row r="698" spans="1:16" s="2" customFormat="1">
      <c r="A698" s="42">
        <v>315895</v>
      </c>
      <c r="B698" s="43">
        <v>758</v>
      </c>
      <c r="C698" s="44" t="s">
        <v>799</v>
      </c>
      <c r="D698" s="45">
        <v>0</v>
      </c>
      <c r="E698" s="45">
        <v>0</v>
      </c>
      <c r="F698" s="45">
        <v>0</v>
      </c>
      <c r="G698" s="45">
        <v>0</v>
      </c>
      <c r="H698" s="45">
        <v>0</v>
      </c>
      <c r="I698" s="45">
        <v>0</v>
      </c>
      <c r="J698" s="45">
        <v>0</v>
      </c>
      <c r="K698" s="45">
        <v>0</v>
      </c>
      <c r="L698" s="45">
        <v>0</v>
      </c>
      <c r="M698" s="45">
        <v>0</v>
      </c>
      <c r="N698" s="45">
        <v>0</v>
      </c>
      <c r="O698" s="45">
        <v>0</v>
      </c>
      <c r="P698" s="119">
        <v>0</v>
      </c>
    </row>
    <row r="699" spans="1:16" s="2" customFormat="1">
      <c r="A699" s="46">
        <v>315900</v>
      </c>
      <c r="B699" s="47">
        <v>590</v>
      </c>
      <c r="C699" s="48" t="s">
        <v>517</v>
      </c>
      <c r="D699" s="49">
        <v>9392.4500000000007</v>
      </c>
      <c r="E699" s="49">
        <v>7594.4893836883602</v>
      </c>
      <c r="F699" s="49">
        <v>8769.61</v>
      </c>
      <c r="G699" s="49">
        <v>10156.74</v>
      </c>
      <c r="H699" s="49">
        <v>11155.82</v>
      </c>
      <c r="I699" s="49">
        <v>9712.74</v>
      </c>
      <c r="J699" s="49">
        <v>10874.74</v>
      </c>
      <c r="K699" s="49">
        <v>14128.83</v>
      </c>
      <c r="L699" s="49">
        <v>11974.12</v>
      </c>
      <c r="M699" s="49">
        <v>17159.47</v>
      </c>
      <c r="N699" s="49">
        <v>14471.02</v>
      </c>
      <c r="O699" s="49">
        <v>17127.82</v>
      </c>
      <c r="P699" s="120">
        <v>142517.84938368836</v>
      </c>
    </row>
    <row r="700" spans="1:16" s="2" customFormat="1">
      <c r="A700" s="42">
        <v>315910</v>
      </c>
      <c r="B700" s="43">
        <v>591</v>
      </c>
      <c r="C700" s="44" t="s">
        <v>527</v>
      </c>
      <c r="D700" s="45">
        <v>10331.69</v>
      </c>
      <c r="E700" s="45">
        <v>8370.2725401671705</v>
      </c>
      <c r="F700" s="45">
        <v>9646.57</v>
      </c>
      <c r="G700" s="45">
        <v>11172.41</v>
      </c>
      <c r="H700" s="45">
        <v>12271.4</v>
      </c>
      <c r="I700" s="45">
        <v>10684.01</v>
      </c>
      <c r="J700" s="45">
        <v>1351.25</v>
      </c>
      <c r="K700" s="45">
        <v>0</v>
      </c>
      <c r="L700" s="45">
        <v>0</v>
      </c>
      <c r="M700" s="45">
        <v>0</v>
      </c>
      <c r="N700" s="45">
        <v>0</v>
      </c>
      <c r="O700" s="45">
        <v>0</v>
      </c>
      <c r="P700" s="119">
        <v>63827.60254016718</v>
      </c>
    </row>
    <row r="701" spans="1:16" s="2" customFormat="1">
      <c r="A701" s="46">
        <v>315920</v>
      </c>
      <c r="B701" s="47">
        <v>592</v>
      </c>
      <c r="C701" s="48" t="s">
        <v>552</v>
      </c>
      <c r="D701" s="49">
        <v>10331.69</v>
      </c>
      <c r="E701" s="49">
        <v>8319.1976018074092</v>
      </c>
      <c r="F701" s="49">
        <v>9646.57</v>
      </c>
      <c r="G701" s="49">
        <v>11172.41</v>
      </c>
      <c r="H701" s="49">
        <v>12271.4</v>
      </c>
      <c r="I701" s="49">
        <v>10684.01</v>
      </c>
      <c r="J701" s="49">
        <v>1351.25</v>
      </c>
      <c r="K701" s="49">
        <v>0</v>
      </c>
      <c r="L701" s="49">
        <v>0</v>
      </c>
      <c r="M701" s="49">
        <v>0</v>
      </c>
      <c r="N701" s="49">
        <v>0</v>
      </c>
      <c r="O701" s="49">
        <v>0</v>
      </c>
      <c r="P701" s="120">
        <v>63776.527601807407</v>
      </c>
    </row>
    <row r="702" spans="1:16" s="2" customFormat="1">
      <c r="A702" s="42">
        <v>315930</v>
      </c>
      <c r="B702" s="43">
        <v>595</v>
      </c>
      <c r="C702" s="44" t="s">
        <v>800</v>
      </c>
      <c r="D702" s="45">
        <v>11950.89</v>
      </c>
      <c r="E702" s="45">
        <v>7602.1941072162799</v>
      </c>
      <c r="F702" s="45">
        <v>8769.61</v>
      </c>
      <c r="G702" s="45">
        <v>10156.74</v>
      </c>
      <c r="H702" s="45">
        <v>11155.82</v>
      </c>
      <c r="I702" s="45">
        <v>9712.74</v>
      </c>
      <c r="J702" s="45">
        <v>10874.74</v>
      </c>
      <c r="K702" s="45">
        <v>14128.83</v>
      </c>
      <c r="L702" s="45">
        <v>11974.12</v>
      </c>
      <c r="M702" s="45">
        <v>17159.47</v>
      </c>
      <c r="N702" s="45">
        <v>14471.02</v>
      </c>
      <c r="O702" s="45">
        <v>17127.82</v>
      </c>
      <c r="P702" s="119">
        <v>145083.99410721628</v>
      </c>
    </row>
    <row r="703" spans="1:16" s="2" customFormat="1">
      <c r="A703" s="46">
        <v>315935</v>
      </c>
      <c r="B703" s="47">
        <v>757</v>
      </c>
      <c r="C703" s="48" t="s">
        <v>553</v>
      </c>
      <c r="D703" s="49">
        <v>11950.89</v>
      </c>
      <c r="E703" s="49">
        <v>7614.8939207304202</v>
      </c>
      <c r="F703" s="49">
        <v>8769.61</v>
      </c>
      <c r="G703" s="49">
        <v>10156.74</v>
      </c>
      <c r="H703" s="49">
        <v>11155.82</v>
      </c>
      <c r="I703" s="49">
        <v>9712.74</v>
      </c>
      <c r="J703" s="49">
        <v>10874.74</v>
      </c>
      <c r="K703" s="49">
        <v>14128.83</v>
      </c>
      <c r="L703" s="49">
        <v>11974.12</v>
      </c>
      <c r="M703" s="49">
        <v>17159.47</v>
      </c>
      <c r="N703" s="49">
        <v>14471.02</v>
      </c>
      <c r="O703" s="49">
        <v>17127.82</v>
      </c>
      <c r="P703" s="120">
        <v>145096.69392073041</v>
      </c>
    </row>
    <row r="704" spans="1:16" s="2" customFormat="1">
      <c r="A704" s="42">
        <v>315940</v>
      </c>
      <c r="B704" s="43">
        <v>593</v>
      </c>
      <c r="C704" s="44" t="s">
        <v>554</v>
      </c>
      <c r="D704" s="45">
        <v>9392.4500000000007</v>
      </c>
      <c r="E704" s="45">
        <v>7547.3833876753897</v>
      </c>
      <c r="F704" s="45">
        <v>8769.61</v>
      </c>
      <c r="G704" s="45">
        <v>10156.74</v>
      </c>
      <c r="H704" s="45">
        <v>11155.82</v>
      </c>
      <c r="I704" s="45">
        <v>9712.74</v>
      </c>
      <c r="J704" s="45">
        <v>10874.74</v>
      </c>
      <c r="K704" s="45">
        <v>14128.83</v>
      </c>
      <c r="L704" s="45">
        <v>11974.12</v>
      </c>
      <c r="M704" s="45">
        <v>17159.47</v>
      </c>
      <c r="N704" s="45">
        <v>14471.02</v>
      </c>
      <c r="O704" s="45">
        <v>17127.82</v>
      </c>
      <c r="P704" s="119">
        <v>142470.74338767538</v>
      </c>
    </row>
    <row r="705" spans="1:16" s="2" customFormat="1">
      <c r="A705" s="46">
        <v>315950</v>
      </c>
      <c r="B705" s="47">
        <v>594</v>
      </c>
      <c r="C705" s="48" t="s">
        <v>555</v>
      </c>
      <c r="D705" s="49">
        <v>0</v>
      </c>
      <c r="E705" s="49">
        <v>0</v>
      </c>
      <c r="F705" s="49">
        <v>0</v>
      </c>
      <c r="G705" s="49">
        <v>0</v>
      </c>
      <c r="H705" s="49">
        <v>0</v>
      </c>
      <c r="I705" s="49">
        <v>0</v>
      </c>
      <c r="J705" s="49">
        <v>0</v>
      </c>
      <c r="K705" s="49">
        <v>0</v>
      </c>
      <c r="L705" s="49">
        <v>0</v>
      </c>
      <c r="M705" s="49">
        <v>0</v>
      </c>
      <c r="N705" s="49">
        <v>0</v>
      </c>
      <c r="O705" s="49">
        <v>0</v>
      </c>
      <c r="P705" s="120">
        <v>0</v>
      </c>
    </row>
    <row r="706" spans="1:16" s="2" customFormat="1">
      <c r="A706" s="42">
        <v>315960</v>
      </c>
      <c r="B706" s="43">
        <v>596</v>
      </c>
      <c r="C706" s="44" t="s">
        <v>801</v>
      </c>
      <c r="D706" s="45">
        <v>25096.880000000001</v>
      </c>
      <c r="E706" s="45">
        <v>15880.3572164536</v>
      </c>
      <c r="F706" s="45">
        <v>18416.189999999999</v>
      </c>
      <c r="G706" s="45">
        <v>21329.14</v>
      </c>
      <c r="H706" s="45">
        <v>23427.22</v>
      </c>
      <c r="I706" s="45">
        <v>20396.75</v>
      </c>
      <c r="J706" s="45">
        <v>22836.95</v>
      </c>
      <c r="K706" s="45">
        <v>29670.53</v>
      </c>
      <c r="L706" s="45">
        <v>25145.66</v>
      </c>
      <c r="M706" s="45">
        <v>36034.879999999997</v>
      </c>
      <c r="N706" s="45">
        <v>30389.15</v>
      </c>
      <c r="O706" s="45">
        <v>35968.43</v>
      </c>
      <c r="P706" s="119">
        <v>304592.13721645362</v>
      </c>
    </row>
    <row r="707" spans="1:16" s="2" customFormat="1">
      <c r="A707" s="46">
        <v>315970</v>
      </c>
      <c r="B707" s="47">
        <v>597</v>
      </c>
      <c r="C707" s="48" t="s">
        <v>556</v>
      </c>
      <c r="D707" s="49">
        <v>9392.4500000000007</v>
      </c>
      <c r="E707" s="49">
        <v>7573.1609482804597</v>
      </c>
      <c r="F707" s="49">
        <v>8769.61</v>
      </c>
      <c r="G707" s="49">
        <v>10156.74</v>
      </c>
      <c r="H707" s="49">
        <v>11155.82</v>
      </c>
      <c r="I707" s="49">
        <v>9712.74</v>
      </c>
      <c r="J707" s="49">
        <v>10874.74</v>
      </c>
      <c r="K707" s="49">
        <v>14128.83</v>
      </c>
      <c r="L707" s="49">
        <v>11974.12</v>
      </c>
      <c r="M707" s="49">
        <v>1769.61</v>
      </c>
      <c r="N707" s="49">
        <v>0</v>
      </c>
      <c r="O707" s="49">
        <v>0</v>
      </c>
      <c r="P707" s="120">
        <v>95507.820948280452</v>
      </c>
    </row>
    <row r="708" spans="1:16" s="2" customFormat="1">
      <c r="A708" s="42">
        <v>315980</v>
      </c>
      <c r="B708" s="43">
        <v>598</v>
      </c>
      <c r="C708" s="44" t="s">
        <v>802</v>
      </c>
      <c r="D708" s="45">
        <v>11950.89</v>
      </c>
      <c r="E708" s="45">
        <v>7572.1552071322303</v>
      </c>
      <c r="F708" s="45">
        <v>8769.61</v>
      </c>
      <c r="G708" s="45">
        <v>10156.74</v>
      </c>
      <c r="H708" s="45">
        <v>11155.82</v>
      </c>
      <c r="I708" s="45">
        <v>9712.74</v>
      </c>
      <c r="J708" s="45">
        <v>10874.74</v>
      </c>
      <c r="K708" s="45">
        <v>14128.83</v>
      </c>
      <c r="L708" s="45">
        <v>11974.12</v>
      </c>
      <c r="M708" s="45">
        <v>17159.47</v>
      </c>
      <c r="N708" s="45">
        <v>14471.02</v>
      </c>
      <c r="O708" s="45">
        <v>17127.82</v>
      </c>
      <c r="P708" s="119">
        <v>145053.95520713224</v>
      </c>
    </row>
    <row r="709" spans="1:16" s="2" customFormat="1">
      <c r="A709" s="46">
        <v>315990</v>
      </c>
      <c r="B709" s="47">
        <v>599</v>
      </c>
      <c r="C709" s="48" t="s">
        <v>803</v>
      </c>
      <c r="D709" s="49">
        <v>23901.79</v>
      </c>
      <c r="E709" s="49">
        <v>15162.226996740699</v>
      </c>
      <c r="F709" s="49">
        <v>17539.23</v>
      </c>
      <c r="G709" s="49">
        <v>20313.47</v>
      </c>
      <c r="H709" s="49">
        <v>22311.64</v>
      </c>
      <c r="I709" s="49">
        <v>19425.48</v>
      </c>
      <c r="J709" s="49">
        <v>21749.47</v>
      </c>
      <c r="K709" s="49">
        <v>28257.65</v>
      </c>
      <c r="L709" s="49">
        <v>23948.240000000002</v>
      </c>
      <c r="M709" s="49">
        <v>34318.94</v>
      </c>
      <c r="N709" s="49">
        <v>28942.05</v>
      </c>
      <c r="O709" s="49">
        <v>34255.65</v>
      </c>
      <c r="P709" s="120">
        <v>290125.83699674066</v>
      </c>
    </row>
    <row r="710" spans="1:16" s="2" customFormat="1">
      <c r="A710" s="42">
        <v>316000</v>
      </c>
      <c r="B710" s="43">
        <v>600</v>
      </c>
      <c r="C710" s="44" t="s">
        <v>804</v>
      </c>
      <c r="D710" s="45">
        <v>9392.4500000000007</v>
      </c>
      <c r="E710" s="45">
        <v>7607.8711139018596</v>
      </c>
      <c r="F710" s="45">
        <v>8769.61</v>
      </c>
      <c r="G710" s="45">
        <v>10156.74</v>
      </c>
      <c r="H710" s="45">
        <v>11155.82</v>
      </c>
      <c r="I710" s="45">
        <v>9712.74</v>
      </c>
      <c r="J710" s="45">
        <v>10874.74</v>
      </c>
      <c r="K710" s="45">
        <v>14128.83</v>
      </c>
      <c r="L710" s="45">
        <v>11974.12</v>
      </c>
      <c r="M710" s="45">
        <v>1769.61</v>
      </c>
      <c r="N710" s="45">
        <v>0</v>
      </c>
      <c r="O710" s="45">
        <v>0</v>
      </c>
      <c r="P710" s="119">
        <v>95542.531113901859</v>
      </c>
    </row>
    <row r="711" spans="1:16" s="2" customFormat="1">
      <c r="A711" s="46">
        <v>316010</v>
      </c>
      <c r="B711" s="47">
        <v>601</v>
      </c>
      <c r="C711" s="48" t="s">
        <v>805</v>
      </c>
      <c r="D711" s="49">
        <v>10331.69</v>
      </c>
      <c r="E711" s="49">
        <v>8308.4515123326601</v>
      </c>
      <c r="F711" s="49">
        <v>9646.57</v>
      </c>
      <c r="G711" s="49">
        <v>11172.41</v>
      </c>
      <c r="H711" s="49">
        <v>12271.4</v>
      </c>
      <c r="I711" s="49">
        <v>10684.01</v>
      </c>
      <c r="J711" s="49">
        <v>11962.21</v>
      </c>
      <c r="K711" s="49">
        <v>15541.71</v>
      </c>
      <c r="L711" s="49">
        <v>13171.53</v>
      </c>
      <c r="M711" s="49">
        <v>1946.57</v>
      </c>
      <c r="N711" s="49">
        <v>0</v>
      </c>
      <c r="O711" s="49">
        <v>0</v>
      </c>
      <c r="P711" s="120">
        <v>105036.55151233266</v>
      </c>
    </row>
    <row r="712" spans="1:16" s="2" customFormat="1">
      <c r="A712" s="42">
        <v>316020</v>
      </c>
      <c r="B712" s="43">
        <v>602</v>
      </c>
      <c r="C712" s="44" t="s">
        <v>806</v>
      </c>
      <c r="D712" s="45">
        <v>0</v>
      </c>
      <c r="E712" s="45">
        <v>0</v>
      </c>
      <c r="F712" s="45">
        <v>0</v>
      </c>
      <c r="G712" s="45">
        <v>0</v>
      </c>
      <c r="H712" s="45">
        <v>0</v>
      </c>
      <c r="I712" s="45">
        <v>0</v>
      </c>
      <c r="J712" s="45">
        <v>0</v>
      </c>
      <c r="K712" s="45">
        <v>0</v>
      </c>
      <c r="L712" s="45">
        <v>0</v>
      </c>
      <c r="M712" s="45">
        <v>0</v>
      </c>
      <c r="N712" s="45">
        <v>0</v>
      </c>
      <c r="O712" s="45">
        <v>0</v>
      </c>
      <c r="P712" s="119">
        <v>0</v>
      </c>
    </row>
    <row r="713" spans="1:16" s="2" customFormat="1">
      <c r="A713" s="46">
        <v>316030</v>
      </c>
      <c r="B713" s="47">
        <v>603</v>
      </c>
      <c r="C713" s="48" t="s">
        <v>807</v>
      </c>
      <c r="D713" s="49">
        <v>0</v>
      </c>
      <c r="E713" s="49">
        <v>0</v>
      </c>
      <c r="F713" s="49">
        <v>0</v>
      </c>
      <c r="G713" s="49">
        <v>0</v>
      </c>
      <c r="H713" s="49">
        <v>0</v>
      </c>
      <c r="I713" s="49">
        <v>0</v>
      </c>
      <c r="J713" s="49">
        <v>0</v>
      </c>
      <c r="K713" s="49">
        <v>0</v>
      </c>
      <c r="L713" s="49">
        <v>0</v>
      </c>
      <c r="M713" s="49">
        <v>0</v>
      </c>
      <c r="N713" s="49">
        <v>0</v>
      </c>
      <c r="O713" s="49">
        <v>0</v>
      </c>
      <c r="P713" s="120">
        <v>0</v>
      </c>
    </row>
    <row r="714" spans="1:16" s="2" customFormat="1">
      <c r="A714" s="42">
        <v>316040</v>
      </c>
      <c r="B714" s="43">
        <v>604</v>
      </c>
      <c r="C714" s="44" t="s">
        <v>808</v>
      </c>
      <c r="D714" s="45">
        <v>0</v>
      </c>
      <c r="E714" s="45">
        <v>0</v>
      </c>
      <c r="F714" s="45">
        <v>0</v>
      </c>
      <c r="G714" s="45">
        <v>0</v>
      </c>
      <c r="H714" s="45">
        <v>0</v>
      </c>
      <c r="I714" s="45">
        <v>0</v>
      </c>
      <c r="J714" s="45">
        <v>0</v>
      </c>
      <c r="K714" s="45">
        <v>0</v>
      </c>
      <c r="L714" s="45">
        <v>0</v>
      </c>
      <c r="M714" s="45">
        <v>0</v>
      </c>
      <c r="N714" s="45">
        <v>0</v>
      </c>
      <c r="O714" s="45">
        <v>0</v>
      </c>
      <c r="P714" s="119">
        <v>0</v>
      </c>
    </row>
    <row r="715" spans="1:16" s="2" customFormat="1">
      <c r="A715" s="46">
        <v>316045</v>
      </c>
      <c r="B715" s="47">
        <v>839</v>
      </c>
      <c r="C715" s="48" t="s">
        <v>809</v>
      </c>
      <c r="D715" s="49">
        <v>0</v>
      </c>
      <c r="E715" s="49">
        <v>0</v>
      </c>
      <c r="F715" s="49">
        <v>0</v>
      </c>
      <c r="G715" s="49">
        <v>0</v>
      </c>
      <c r="H715" s="49">
        <v>0</v>
      </c>
      <c r="I715" s="49">
        <v>0</v>
      </c>
      <c r="J715" s="49">
        <v>0</v>
      </c>
      <c r="K715" s="49">
        <v>0</v>
      </c>
      <c r="L715" s="49">
        <v>0</v>
      </c>
      <c r="M715" s="49">
        <v>0</v>
      </c>
      <c r="N715" s="49">
        <v>0</v>
      </c>
      <c r="O715" s="49">
        <v>0</v>
      </c>
      <c r="P715" s="120">
        <v>0</v>
      </c>
    </row>
    <row r="716" spans="1:16" s="2" customFormat="1">
      <c r="A716" s="42">
        <v>316050</v>
      </c>
      <c r="B716" s="43">
        <v>605</v>
      </c>
      <c r="C716" s="44" t="s">
        <v>810</v>
      </c>
      <c r="D716" s="45">
        <v>0</v>
      </c>
      <c r="E716" s="45">
        <v>0</v>
      </c>
      <c r="F716" s="45">
        <v>0</v>
      </c>
      <c r="G716" s="45">
        <v>0</v>
      </c>
      <c r="H716" s="45">
        <v>0</v>
      </c>
      <c r="I716" s="45">
        <v>0</v>
      </c>
      <c r="J716" s="45">
        <v>0</v>
      </c>
      <c r="K716" s="45">
        <v>0</v>
      </c>
      <c r="L716" s="45">
        <v>0</v>
      </c>
      <c r="M716" s="45">
        <v>0</v>
      </c>
      <c r="N716" s="45">
        <v>0</v>
      </c>
      <c r="O716" s="45">
        <v>0</v>
      </c>
      <c r="P716" s="119">
        <v>0</v>
      </c>
    </row>
    <row r="717" spans="1:16" s="2" customFormat="1">
      <c r="A717" s="46">
        <v>316060</v>
      </c>
      <c r="B717" s="47">
        <v>606</v>
      </c>
      <c r="C717" s="48" t="s">
        <v>811</v>
      </c>
      <c r="D717" s="49">
        <v>0</v>
      </c>
      <c r="E717" s="49">
        <v>0</v>
      </c>
      <c r="F717" s="49">
        <v>0</v>
      </c>
      <c r="G717" s="49">
        <v>0</v>
      </c>
      <c r="H717" s="49">
        <v>0</v>
      </c>
      <c r="I717" s="49">
        <v>0</v>
      </c>
      <c r="J717" s="49">
        <v>0</v>
      </c>
      <c r="K717" s="49">
        <v>0</v>
      </c>
      <c r="L717" s="49">
        <v>0</v>
      </c>
      <c r="M717" s="49">
        <v>0</v>
      </c>
      <c r="N717" s="49">
        <v>0</v>
      </c>
      <c r="O717" s="49">
        <v>0</v>
      </c>
      <c r="P717" s="120">
        <v>0</v>
      </c>
    </row>
    <row r="718" spans="1:16" s="2" customFormat="1">
      <c r="A718" s="42">
        <v>316070</v>
      </c>
      <c r="B718" s="43">
        <v>607</v>
      </c>
      <c r="C718" s="44" t="s">
        <v>410</v>
      </c>
      <c r="D718" s="45">
        <v>11950.89</v>
      </c>
      <c r="E718" s="45">
        <v>7555.1563029012304</v>
      </c>
      <c r="F718" s="45">
        <v>8769.61</v>
      </c>
      <c r="G718" s="45">
        <v>10156.74</v>
      </c>
      <c r="H718" s="45">
        <v>11155.82</v>
      </c>
      <c r="I718" s="45">
        <v>9712.74</v>
      </c>
      <c r="J718" s="45">
        <v>10874.74</v>
      </c>
      <c r="K718" s="45">
        <v>14128.83</v>
      </c>
      <c r="L718" s="45">
        <v>11974.12</v>
      </c>
      <c r="M718" s="45">
        <v>17159.47</v>
      </c>
      <c r="N718" s="45">
        <v>14471.02</v>
      </c>
      <c r="O718" s="45">
        <v>17127.82</v>
      </c>
      <c r="P718" s="119">
        <v>145036.95630290124</v>
      </c>
    </row>
    <row r="719" spans="1:16" s="2" customFormat="1">
      <c r="A719" s="46">
        <v>316080</v>
      </c>
      <c r="B719" s="47">
        <v>608</v>
      </c>
      <c r="C719" s="48" t="s">
        <v>528</v>
      </c>
      <c r="D719" s="49">
        <v>0</v>
      </c>
      <c r="E719" s="49">
        <v>0</v>
      </c>
      <c r="F719" s="49">
        <v>0</v>
      </c>
      <c r="G719" s="49">
        <v>0</v>
      </c>
      <c r="H719" s="49">
        <v>0</v>
      </c>
      <c r="I719" s="49">
        <v>0</v>
      </c>
      <c r="J719" s="49">
        <v>0</v>
      </c>
      <c r="K719" s="49">
        <v>0</v>
      </c>
      <c r="L719" s="49">
        <v>0</v>
      </c>
      <c r="M719" s="49">
        <v>0</v>
      </c>
      <c r="N719" s="49">
        <v>0</v>
      </c>
      <c r="O719" s="49">
        <v>0</v>
      </c>
      <c r="P719" s="120">
        <v>0</v>
      </c>
    </row>
    <row r="720" spans="1:16" s="2" customFormat="1">
      <c r="A720" s="42">
        <v>316090</v>
      </c>
      <c r="B720" s="43">
        <v>609</v>
      </c>
      <c r="C720" s="44" t="s">
        <v>812</v>
      </c>
      <c r="D720" s="45">
        <v>9392.4500000000007</v>
      </c>
      <c r="E720" s="45">
        <v>7625.6156150005299</v>
      </c>
      <c r="F720" s="45">
        <v>8769.61</v>
      </c>
      <c r="G720" s="45">
        <v>10156.74</v>
      </c>
      <c r="H720" s="45">
        <v>11155.82</v>
      </c>
      <c r="I720" s="45">
        <v>9712.74</v>
      </c>
      <c r="J720" s="45">
        <v>10874.74</v>
      </c>
      <c r="K720" s="45">
        <v>14128.83</v>
      </c>
      <c r="L720" s="45">
        <v>11974.12</v>
      </c>
      <c r="M720" s="45">
        <v>1769.61</v>
      </c>
      <c r="N720" s="45">
        <v>0</v>
      </c>
      <c r="O720" s="45">
        <v>0</v>
      </c>
      <c r="P720" s="119">
        <v>95560.27561500053</v>
      </c>
    </row>
    <row r="721" spans="1:16" s="2" customFormat="1">
      <c r="A721" s="46">
        <v>316095</v>
      </c>
      <c r="B721" s="47">
        <v>840</v>
      </c>
      <c r="C721" s="48" t="s">
        <v>529</v>
      </c>
      <c r="D721" s="49">
        <v>0</v>
      </c>
      <c r="E721" s="49">
        <v>0</v>
      </c>
      <c r="F721" s="49">
        <v>0</v>
      </c>
      <c r="G721" s="49">
        <v>0</v>
      </c>
      <c r="H721" s="49">
        <v>0</v>
      </c>
      <c r="I721" s="49">
        <v>0</v>
      </c>
      <c r="J721" s="49">
        <v>0</v>
      </c>
      <c r="K721" s="49">
        <v>0</v>
      </c>
      <c r="L721" s="49">
        <v>0</v>
      </c>
      <c r="M721" s="49">
        <v>15389.86</v>
      </c>
      <c r="N721" s="49">
        <v>14471.02</v>
      </c>
      <c r="O721" s="49">
        <v>17127.82</v>
      </c>
      <c r="P721" s="120">
        <v>46988.7</v>
      </c>
    </row>
    <row r="722" spans="1:16" s="2" customFormat="1">
      <c r="A722" s="42">
        <v>316100</v>
      </c>
      <c r="B722" s="43">
        <v>610</v>
      </c>
      <c r="C722" s="44" t="s">
        <v>530</v>
      </c>
      <c r="D722" s="45">
        <v>0</v>
      </c>
      <c r="E722" s="45">
        <v>0</v>
      </c>
      <c r="F722" s="45">
        <v>0</v>
      </c>
      <c r="G722" s="45">
        <v>0</v>
      </c>
      <c r="H722" s="45">
        <v>0</v>
      </c>
      <c r="I722" s="45">
        <v>0</v>
      </c>
      <c r="J722" s="45">
        <v>0</v>
      </c>
      <c r="K722" s="45">
        <v>0</v>
      </c>
      <c r="L722" s="45">
        <v>0</v>
      </c>
      <c r="M722" s="45">
        <v>0</v>
      </c>
      <c r="N722" s="45">
        <v>0</v>
      </c>
      <c r="O722" s="45">
        <v>0</v>
      </c>
      <c r="P722" s="119">
        <v>0</v>
      </c>
    </row>
    <row r="723" spans="1:16" s="2" customFormat="1">
      <c r="A723" s="46">
        <v>316105</v>
      </c>
      <c r="B723" s="47">
        <v>841</v>
      </c>
      <c r="C723" s="48" t="s">
        <v>813</v>
      </c>
      <c r="D723" s="49">
        <v>0</v>
      </c>
      <c r="E723" s="49">
        <v>0</v>
      </c>
      <c r="F723" s="49">
        <v>0</v>
      </c>
      <c r="G723" s="49">
        <v>0</v>
      </c>
      <c r="H723" s="49">
        <v>0</v>
      </c>
      <c r="I723" s="49">
        <v>0</v>
      </c>
      <c r="J723" s="49">
        <v>0</v>
      </c>
      <c r="K723" s="49">
        <v>0</v>
      </c>
      <c r="L723" s="49">
        <v>0</v>
      </c>
      <c r="M723" s="49">
        <v>15389.86</v>
      </c>
      <c r="N723" s="49">
        <v>14471.02</v>
      </c>
      <c r="O723" s="49">
        <v>17127.82</v>
      </c>
      <c r="P723" s="120">
        <v>46988.7</v>
      </c>
    </row>
    <row r="724" spans="1:16" s="2" customFormat="1">
      <c r="A724" s="42">
        <v>316110</v>
      </c>
      <c r="B724" s="43">
        <v>611</v>
      </c>
      <c r="C724" s="44" t="s">
        <v>531</v>
      </c>
      <c r="D724" s="45">
        <v>0</v>
      </c>
      <c r="E724" s="45">
        <v>0</v>
      </c>
      <c r="F724" s="45">
        <v>0</v>
      </c>
      <c r="G724" s="45">
        <v>0</v>
      </c>
      <c r="H724" s="45">
        <v>0</v>
      </c>
      <c r="I724" s="45">
        <v>0</v>
      </c>
      <c r="J724" s="45">
        <v>0</v>
      </c>
      <c r="K724" s="45">
        <v>0</v>
      </c>
      <c r="L724" s="45">
        <v>0</v>
      </c>
      <c r="M724" s="45">
        <v>0</v>
      </c>
      <c r="N724" s="45">
        <v>0</v>
      </c>
      <c r="O724" s="45">
        <v>0</v>
      </c>
      <c r="P724" s="119">
        <v>0</v>
      </c>
    </row>
    <row r="725" spans="1:16" s="2" customFormat="1">
      <c r="A725" s="46">
        <v>316120</v>
      </c>
      <c r="B725" s="47">
        <v>612</v>
      </c>
      <c r="C725" s="48" t="s">
        <v>532</v>
      </c>
      <c r="D725" s="49">
        <v>21343.34</v>
      </c>
      <c r="E725" s="49">
        <v>15182.8413617922</v>
      </c>
      <c r="F725" s="49">
        <v>17539.23</v>
      </c>
      <c r="G725" s="49">
        <v>20313.47</v>
      </c>
      <c r="H725" s="49">
        <v>22311.64</v>
      </c>
      <c r="I725" s="49">
        <v>19425.48</v>
      </c>
      <c r="J725" s="49">
        <v>21749.47</v>
      </c>
      <c r="K725" s="49">
        <v>28257.65</v>
      </c>
      <c r="L725" s="49">
        <v>23948.240000000002</v>
      </c>
      <c r="M725" s="49">
        <v>34318.94</v>
      </c>
      <c r="N725" s="49">
        <v>28942.05</v>
      </c>
      <c r="O725" s="49">
        <v>34255.65</v>
      </c>
      <c r="P725" s="120">
        <v>287588.00136179215</v>
      </c>
    </row>
    <row r="726" spans="1:16" s="2" customFormat="1">
      <c r="A726" s="42">
        <v>316130</v>
      </c>
      <c r="B726" s="43">
        <v>613</v>
      </c>
      <c r="C726" s="44" t="s">
        <v>533</v>
      </c>
      <c r="D726" s="45">
        <v>9392.4500000000007</v>
      </c>
      <c r="E726" s="45">
        <v>7584.9081255936799</v>
      </c>
      <c r="F726" s="45">
        <v>8769.61</v>
      </c>
      <c r="G726" s="45">
        <v>10156.74</v>
      </c>
      <c r="H726" s="45">
        <v>11155.82</v>
      </c>
      <c r="I726" s="45">
        <v>9712.74</v>
      </c>
      <c r="J726" s="45">
        <v>10874.74</v>
      </c>
      <c r="K726" s="45">
        <v>14128.83</v>
      </c>
      <c r="L726" s="45">
        <v>11974.12</v>
      </c>
      <c r="M726" s="45">
        <v>17159.47</v>
      </c>
      <c r="N726" s="45">
        <v>14471.02</v>
      </c>
      <c r="O726" s="45">
        <v>17127.82</v>
      </c>
      <c r="P726" s="119">
        <v>142508.26812559369</v>
      </c>
    </row>
    <row r="727" spans="1:16" s="2" customFormat="1">
      <c r="A727" s="46">
        <v>316140</v>
      </c>
      <c r="B727" s="47">
        <v>614</v>
      </c>
      <c r="C727" s="48" t="s">
        <v>814</v>
      </c>
      <c r="D727" s="49">
        <v>9392.4500000000007</v>
      </c>
      <c r="E727" s="49">
        <v>7573.1673160519304</v>
      </c>
      <c r="F727" s="49">
        <v>8769.61</v>
      </c>
      <c r="G727" s="49">
        <v>10156.74</v>
      </c>
      <c r="H727" s="49">
        <v>11155.82</v>
      </c>
      <c r="I727" s="49">
        <v>9712.74</v>
      </c>
      <c r="J727" s="49">
        <v>10874.74</v>
      </c>
      <c r="K727" s="49">
        <v>14128.83</v>
      </c>
      <c r="L727" s="49">
        <v>11974.12</v>
      </c>
      <c r="M727" s="49">
        <v>1769.61</v>
      </c>
      <c r="N727" s="49">
        <v>0</v>
      </c>
      <c r="O727" s="49">
        <v>0</v>
      </c>
      <c r="P727" s="120">
        <v>95507.827316051931</v>
      </c>
    </row>
    <row r="728" spans="1:16" s="2" customFormat="1">
      <c r="A728" s="42">
        <v>316150</v>
      </c>
      <c r="B728" s="43">
        <v>615</v>
      </c>
      <c r="C728" s="44" t="s">
        <v>534</v>
      </c>
      <c r="D728" s="45">
        <v>13145.98</v>
      </c>
      <c r="E728" s="45">
        <v>8346.0277919336604</v>
      </c>
      <c r="F728" s="45">
        <v>9646.57</v>
      </c>
      <c r="G728" s="45">
        <v>11172.41</v>
      </c>
      <c r="H728" s="45">
        <v>12271.4</v>
      </c>
      <c r="I728" s="45">
        <v>10684.01</v>
      </c>
      <c r="J728" s="45">
        <v>11962.21</v>
      </c>
      <c r="K728" s="45">
        <v>15541.71</v>
      </c>
      <c r="L728" s="45">
        <v>13171.53</v>
      </c>
      <c r="M728" s="45">
        <v>18875.419999999998</v>
      </c>
      <c r="N728" s="45">
        <v>15918.12</v>
      </c>
      <c r="O728" s="45">
        <v>18840.61</v>
      </c>
      <c r="P728" s="119">
        <v>159575.99779193365</v>
      </c>
    </row>
    <row r="729" spans="1:16" s="2" customFormat="1">
      <c r="A729" s="46">
        <v>316160</v>
      </c>
      <c r="B729" s="47">
        <v>616</v>
      </c>
      <c r="C729" s="48" t="s">
        <v>535</v>
      </c>
      <c r="D729" s="49">
        <v>11950.89</v>
      </c>
      <c r="E729" s="49">
        <v>7610.2649650415697</v>
      </c>
      <c r="F729" s="49">
        <v>8769.61</v>
      </c>
      <c r="G729" s="49">
        <v>10156.74</v>
      </c>
      <c r="H729" s="49">
        <v>11155.82</v>
      </c>
      <c r="I729" s="49">
        <v>9712.74</v>
      </c>
      <c r="J729" s="49">
        <v>10874.74</v>
      </c>
      <c r="K729" s="49">
        <v>14128.83</v>
      </c>
      <c r="L729" s="49">
        <v>11974.12</v>
      </c>
      <c r="M729" s="49">
        <v>17159.47</v>
      </c>
      <c r="N729" s="49">
        <v>14471.02</v>
      </c>
      <c r="O729" s="49">
        <v>17127.82</v>
      </c>
      <c r="P729" s="120">
        <v>145092.06496504156</v>
      </c>
    </row>
    <row r="730" spans="1:16" s="2" customFormat="1">
      <c r="A730" s="42">
        <v>316165</v>
      </c>
      <c r="B730" s="43">
        <v>842</v>
      </c>
      <c r="C730" s="44" t="s">
        <v>536</v>
      </c>
      <c r="D730" s="45">
        <v>0</v>
      </c>
      <c r="E730" s="45">
        <v>0</v>
      </c>
      <c r="F730" s="45">
        <v>0</v>
      </c>
      <c r="G730" s="45">
        <v>0</v>
      </c>
      <c r="H730" s="45">
        <v>0</v>
      </c>
      <c r="I730" s="45">
        <v>0</v>
      </c>
      <c r="J730" s="45">
        <v>0</v>
      </c>
      <c r="K730" s="45">
        <v>0</v>
      </c>
      <c r="L730" s="45">
        <v>0</v>
      </c>
      <c r="M730" s="45">
        <v>0</v>
      </c>
      <c r="N730" s="45">
        <v>0</v>
      </c>
      <c r="O730" s="45">
        <v>0</v>
      </c>
      <c r="P730" s="119">
        <v>0</v>
      </c>
    </row>
    <row r="731" spans="1:16" s="2" customFormat="1">
      <c r="A731" s="46">
        <v>316170</v>
      </c>
      <c r="B731" s="47">
        <v>617</v>
      </c>
      <c r="C731" s="48" t="s">
        <v>815</v>
      </c>
      <c r="D731" s="49">
        <v>9392.4500000000007</v>
      </c>
      <c r="E731" s="49">
        <v>7579.15522814627</v>
      </c>
      <c r="F731" s="49">
        <v>8769.61</v>
      </c>
      <c r="G731" s="49">
        <v>10156.74</v>
      </c>
      <c r="H731" s="49">
        <v>11155.82</v>
      </c>
      <c r="I731" s="49">
        <v>9712.74</v>
      </c>
      <c r="J731" s="49">
        <v>10874.74</v>
      </c>
      <c r="K731" s="49">
        <v>14128.83</v>
      </c>
      <c r="L731" s="49">
        <v>11974.12</v>
      </c>
      <c r="M731" s="49">
        <v>17159.47</v>
      </c>
      <c r="N731" s="49">
        <v>14471.02</v>
      </c>
      <c r="O731" s="49">
        <v>17127.82</v>
      </c>
      <c r="P731" s="120">
        <v>142502.51522814628</v>
      </c>
    </row>
    <row r="732" spans="1:16" s="2" customFormat="1">
      <c r="A732" s="42">
        <v>316180</v>
      </c>
      <c r="B732" s="43">
        <v>618</v>
      </c>
      <c r="C732" s="44" t="s">
        <v>816</v>
      </c>
      <c r="D732" s="45">
        <v>0</v>
      </c>
      <c r="E732" s="45">
        <v>0</v>
      </c>
      <c r="F732" s="45">
        <v>0</v>
      </c>
      <c r="G732" s="45">
        <v>0</v>
      </c>
      <c r="H732" s="45">
        <v>0</v>
      </c>
      <c r="I732" s="45">
        <v>0</v>
      </c>
      <c r="J732" s="45">
        <v>0</v>
      </c>
      <c r="K732" s="45">
        <v>0</v>
      </c>
      <c r="L732" s="45">
        <v>0</v>
      </c>
      <c r="M732" s="45">
        <v>0</v>
      </c>
      <c r="N732" s="45">
        <v>0</v>
      </c>
      <c r="O732" s="45">
        <v>0</v>
      </c>
      <c r="P732" s="119">
        <v>0</v>
      </c>
    </row>
    <row r="733" spans="1:16" s="2" customFormat="1">
      <c r="A733" s="46">
        <v>316190</v>
      </c>
      <c r="B733" s="47">
        <v>619</v>
      </c>
      <c r="C733" s="48" t="s">
        <v>817</v>
      </c>
      <c r="D733" s="49">
        <v>11950.89</v>
      </c>
      <c r="E733" s="49">
        <v>7573.1512831875598</v>
      </c>
      <c r="F733" s="49">
        <v>8769.61</v>
      </c>
      <c r="G733" s="49">
        <v>10156.74</v>
      </c>
      <c r="H733" s="49">
        <v>11155.82</v>
      </c>
      <c r="I733" s="49">
        <v>9712.74</v>
      </c>
      <c r="J733" s="49">
        <v>10874.74</v>
      </c>
      <c r="K733" s="49">
        <v>14128.83</v>
      </c>
      <c r="L733" s="49">
        <v>11974.12</v>
      </c>
      <c r="M733" s="49">
        <v>1769.61</v>
      </c>
      <c r="N733" s="49">
        <v>0</v>
      </c>
      <c r="O733" s="49">
        <v>0</v>
      </c>
      <c r="P733" s="120">
        <v>98066.25128318755</v>
      </c>
    </row>
    <row r="734" spans="1:16" s="2" customFormat="1">
      <c r="A734" s="42">
        <v>316200</v>
      </c>
      <c r="B734" s="43">
        <v>620</v>
      </c>
      <c r="C734" s="44" t="s">
        <v>818</v>
      </c>
      <c r="D734" s="45">
        <v>0</v>
      </c>
      <c r="E734" s="45">
        <v>0</v>
      </c>
      <c r="F734" s="45">
        <v>0</v>
      </c>
      <c r="G734" s="45">
        <v>0</v>
      </c>
      <c r="H734" s="45">
        <v>0</v>
      </c>
      <c r="I734" s="45">
        <v>0</v>
      </c>
      <c r="J734" s="45">
        <v>0</v>
      </c>
      <c r="K734" s="45">
        <v>0</v>
      </c>
      <c r="L734" s="45">
        <v>0</v>
      </c>
      <c r="M734" s="45">
        <v>0</v>
      </c>
      <c r="N734" s="45">
        <v>0</v>
      </c>
      <c r="O734" s="45">
        <v>0</v>
      </c>
      <c r="P734" s="119">
        <v>0</v>
      </c>
    </row>
    <row r="735" spans="1:16" s="2" customFormat="1">
      <c r="A735" s="46">
        <v>316210</v>
      </c>
      <c r="B735" s="47">
        <v>621</v>
      </c>
      <c r="C735" s="48" t="s">
        <v>537</v>
      </c>
      <c r="D735" s="49">
        <v>0</v>
      </c>
      <c r="E735" s="49">
        <v>0</v>
      </c>
      <c r="F735" s="49">
        <v>0</v>
      </c>
      <c r="G735" s="49">
        <v>8380.44</v>
      </c>
      <c r="H735" s="49">
        <v>11155.82</v>
      </c>
      <c r="I735" s="49">
        <v>9712.74</v>
      </c>
      <c r="J735" s="49">
        <v>10874.74</v>
      </c>
      <c r="K735" s="49">
        <v>14128.83</v>
      </c>
      <c r="L735" s="49">
        <v>11974.12</v>
      </c>
      <c r="M735" s="49">
        <v>17159.47</v>
      </c>
      <c r="N735" s="49">
        <v>14471.02</v>
      </c>
      <c r="O735" s="49">
        <v>17127.82</v>
      </c>
      <c r="P735" s="120">
        <v>114985</v>
      </c>
    </row>
    <row r="736" spans="1:16" s="2" customFormat="1">
      <c r="A736" s="42">
        <v>316220</v>
      </c>
      <c r="B736" s="43">
        <v>622</v>
      </c>
      <c r="C736" s="44" t="s">
        <v>819</v>
      </c>
      <c r="D736" s="45">
        <v>11950.89</v>
      </c>
      <c r="E736" s="45">
        <v>7573.15532587507</v>
      </c>
      <c r="F736" s="45">
        <v>8769.61</v>
      </c>
      <c r="G736" s="45">
        <v>10156.74</v>
      </c>
      <c r="H736" s="45">
        <v>11155.82</v>
      </c>
      <c r="I736" s="45">
        <v>9712.74</v>
      </c>
      <c r="J736" s="45">
        <v>10874.74</v>
      </c>
      <c r="K736" s="45">
        <v>14128.83</v>
      </c>
      <c r="L736" s="45">
        <v>11974.12</v>
      </c>
      <c r="M736" s="45">
        <v>17159.47</v>
      </c>
      <c r="N736" s="45">
        <v>14471.02</v>
      </c>
      <c r="O736" s="45">
        <v>17127.82</v>
      </c>
      <c r="P736" s="119">
        <v>145054.95532587508</v>
      </c>
    </row>
    <row r="737" spans="1:16" s="2" customFormat="1">
      <c r="A737" s="46">
        <v>316225</v>
      </c>
      <c r="B737" s="47">
        <v>843</v>
      </c>
      <c r="C737" s="48" t="s">
        <v>820</v>
      </c>
      <c r="D737" s="49">
        <v>9392.4500000000007</v>
      </c>
      <c r="E737" s="49">
        <v>7602.8380310676002</v>
      </c>
      <c r="F737" s="49">
        <v>8769.61</v>
      </c>
      <c r="G737" s="49">
        <v>10156.74</v>
      </c>
      <c r="H737" s="49">
        <v>11155.82</v>
      </c>
      <c r="I737" s="49">
        <v>9712.74</v>
      </c>
      <c r="J737" s="49">
        <v>10874.74</v>
      </c>
      <c r="K737" s="49">
        <v>14128.83</v>
      </c>
      <c r="L737" s="49">
        <v>11974.12</v>
      </c>
      <c r="M737" s="49">
        <v>1769.61</v>
      </c>
      <c r="N737" s="49">
        <v>0</v>
      </c>
      <c r="O737" s="49">
        <v>0</v>
      </c>
      <c r="P737" s="120">
        <v>95537.498031067604</v>
      </c>
    </row>
    <row r="738" spans="1:16" s="2" customFormat="1">
      <c r="A738" s="42">
        <v>316230</v>
      </c>
      <c r="B738" s="43">
        <v>623</v>
      </c>
      <c r="C738" s="44" t="s">
        <v>821</v>
      </c>
      <c r="D738" s="45">
        <v>9392.4500000000007</v>
      </c>
      <c r="E738" s="45">
        <v>7573.1627367781102</v>
      </c>
      <c r="F738" s="45">
        <v>8769.61</v>
      </c>
      <c r="G738" s="45">
        <v>10156.74</v>
      </c>
      <c r="H738" s="45">
        <v>11155.82</v>
      </c>
      <c r="I738" s="45">
        <v>9712.74</v>
      </c>
      <c r="J738" s="45">
        <v>10874.74</v>
      </c>
      <c r="K738" s="45">
        <v>14128.83</v>
      </c>
      <c r="L738" s="45">
        <v>11974.12</v>
      </c>
      <c r="M738" s="45">
        <v>17159.47</v>
      </c>
      <c r="N738" s="45">
        <v>14471.02</v>
      </c>
      <c r="O738" s="45">
        <v>17127.82</v>
      </c>
      <c r="P738" s="119">
        <v>142496.5227367781</v>
      </c>
    </row>
    <row r="739" spans="1:16" s="2" customFormat="1">
      <c r="A739" s="46">
        <v>316240</v>
      </c>
      <c r="B739" s="47">
        <v>624</v>
      </c>
      <c r="C739" s="48" t="s">
        <v>822</v>
      </c>
      <c r="D739" s="49">
        <v>0</v>
      </c>
      <c r="E739" s="49">
        <v>0</v>
      </c>
      <c r="F739" s="49">
        <v>0</v>
      </c>
      <c r="G739" s="49">
        <v>0</v>
      </c>
      <c r="H739" s="49">
        <v>0</v>
      </c>
      <c r="I739" s="49">
        <v>0</v>
      </c>
      <c r="J739" s="49">
        <v>0</v>
      </c>
      <c r="K739" s="49">
        <v>0</v>
      </c>
      <c r="L739" s="49">
        <v>0</v>
      </c>
      <c r="M739" s="49">
        <v>0</v>
      </c>
      <c r="N739" s="49">
        <v>0</v>
      </c>
      <c r="O739" s="49">
        <v>0</v>
      </c>
      <c r="P739" s="120">
        <v>0</v>
      </c>
    </row>
    <row r="740" spans="1:16" s="2" customFormat="1">
      <c r="A740" s="42">
        <v>316245</v>
      </c>
      <c r="B740" s="43">
        <v>844</v>
      </c>
      <c r="C740" s="44" t="s">
        <v>823</v>
      </c>
      <c r="D740" s="45">
        <v>0</v>
      </c>
      <c r="E740" s="45">
        <v>0</v>
      </c>
      <c r="F740" s="45">
        <v>0</v>
      </c>
      <c r="G740" s="45">
        <v>0</v>
      </c>
      <c r="H740" s="45">
        <v>0</v>
      </c>
      <c r="I740" s="45">
        <v>0</v>
      </c>
      <c r="J740" s="45">
        <v>0</v>
      </c>
      <c r="K740" s="45">
        <v>0</v>
      </c>
      <c r="L740" s="45">
        <v>0</v>
      </c>
      <c r="M740" s="45">
        <v>0</v>
      </c>
      <c r="N740" s="45">
        <v>0</v>
      </c>
      <c r="O740" s="45">
        <v>0</v>
      </c>
      <c r="P740" s="119">
        <v>0</v>
      </c>
    </row>
    <row r="741" spans="1:16" s="2" customFormat="1">
      <c r="A741" s="46">
        <v>316250</v>
      </c>
      <c r="B741" s="47">
        <v>625</v>
      </c>
      <c r="C741" s="48" t="s">
        <v>824</v>
      </c>
      <c r="D741" s="49">
        <v>0</v>
      </c>
      <c r="E741" s="49">
        <v>0</v>
      </c>
      <c r="F741" s="49">
        <v>0</v>
      </c>
      <c r="G741" s="49">
        <v>0</v>
      </c>
      <c r="H741" s="49">
        <v>0</v>
      </c>
      <c r="I741" s="49">
        <v>0</v>
      </c>
      <c r="J741" s="49">
        <v>0</v>
      </c>
      <c r="K741" s="49">
        <v>0</v>
      </c>
      <c r="L741" s="49">
        <v>0</v>
      </c>
      <c r="M741" s="49">
        <v>0</v>
      </c>
      <c r="N741" s="49">
        <v>0</v>
      </c>
      <c r="O741" s="49">
        <v>0</v>
      </c>
      <c r="P741" s="120">
        <v>0</v>
      </c>
    </row>
    <row r="742" spans="1:16" s="2" customFormat="1">
      <c r="A742" s="42">
        <v>316255</v>
      </c>
      <c r="B742" s="43">
        <v>760</v>
      </c>
      <c r="C742" s="44" t="s">
        <v>825</v>
      </c>
      <c r="D742" s="45">
        <v>13145.98</v>
      </c>
      <c r="E742" s="45">
        <v>8372.2865483327005</v>
      </c>
      <c r="F742" s="45">
        <v>9646.57</v>
      </c>
      <c r="G742" s="45">
        <v>11172.41</v>
      </c>
      <c r="H742" s="45">
        <v>12271.4</v>
      </c>
      <c r="I742" s="45">
        <v>10684.01</v>
      </c>
      <c r="J742" s="45">
        <v>11962.21</v>
      </c>
      <c r="K742" s="45">
        <v>15541.71</v>
      </c>
      <c r="L742" s="45">
        <v>13171.53</v>
      </c>
      <c r="M742" s="45">
        <v>18875.419999999998</v>
      </c>
      <c r="N742" s="45">
        <v>15918.12</v>
      </c>
      <c r="O742" s="45">
        <v>18840.61</v>
      </c>
      <c r="P742" s="119">
        <v>159602.25654833269</v>
      </c>
    </row>
    <row r="743" spans="1:16" s="2" customFormat="1">
      <c r="A743" s="46">
        <v>316257</v>
      </c>
      <c r="B743" s="47">
        <v>761</v>
      </c>
      <c r="C743" s="48" t="s">
        <v>826</v>
      </c>
      <c r="D743" s="49">
        <v>9392.4500000000007</v>
      </c>
      <c r="E743" s="49">
        <v>7616.6394110849797</v>
      </c>
      <c r="F743" s="49">
        <v>8769.61</v>
      </c>
      <c r="G743" s="49">
        <v>10156.74</v>
      </c>
      <c r="H743" s="49">
        <v>11155.82</v>
      </c>
      <c r="I743" s="49">
        <v>9712.74</v>
      </c>
      <c r="J743" s="49">
        <v>10874.74</v>
      </c>
      <c r="K743" s="49">
        <v>14128.83</v>
      </c>
      <c r="L743" s="49">
        <v>11974.12</v>
      </c>
      <c r="M743" s="49">
        <v>17159.47</v>
      </c>
      <c r="N743" s="49">
        <v>14471.02</v>
      </c>
      <c r="O743" s="49">
        <v>17127.82</v>
      </c>
      <c r="P743" s="120">
        <v>142539.99941108498</v>
      </c>
    </row>
    <row r="744" spans="1:16" s="2" customFormat="1">
      <c r="A744" s="42">
        <v>316260</v>
      </c>
      <c r="B744" s="43">
        <v>626</v>
      </c>
      <c r="C744" s="44" t="s">
        <v>827</v>
      </c>
      <c r="D744" s="45">
        <v>11950.89</v>
      </c>
      <c r="E744" s="45">
        <v>7573.1768462155296</v>
      </c>
      <c r="F744" s="45">
        <v>8769.61</v>
      </c>
      <c r="G744" s="45">
        <v>10156.74</v>
      </c>
      <c r="H744" s="45">
        <v>11155.82</v>
      </c>
      <c r="I744" s="45">
        <v>9712.74</v>
      </c>
      <c r="J744" s="45">
        <v>10874.74</v>
      </c>
      <c r="K744" s="45">
        <v>14128.83</v>
      </c>
      <c r="L744" s="45">
        <v>11974.12</v>
      </c>
      <c r="M744" s="45">
        <v>17159.47</v>
      </c>
      <c r="N744" s="45">
        <v>14471.02</v>
      </c>
      <c r="O744" s="45">
        <v>17127.82</v>
      </c>
      <c r="P744" s="119">
        <v>145054.97684621552</v>
      </c>
    </row>
    <row r="745" spans="1:16" s="2" customFormat="1">
      <c r="A745" s="46">
        <v>316265</v>
      </c>
      <c r="B745" s="47">
        <v>845</v>
      </c>
      <c r="C745" s="48" t="s">
        <v>828</v>
      </c>
      <c r="D745" s="49">
        <v>11950.89</v>
      </c>
      <c r="E745" s="49">
        <v>7610.8583984685201</v>
      </c>
      <c r="F745" s="49">
        <v>8769.61</v>
      </c>
      <c r="G745" s="49">
        <v>10156.74</v>
      </c>
      <c r="H745" s="49">
        <v>11155.82</v>
      </c>
      <c r="I745" s="49">
        <v>9712.74</v>
      </c>
      <c r="J745" s="49">
        <v>10874.74</v>
      </c>
      <c r="K745" s="49">
        <v>14128.83</v>
      </c>
      <c r="L745" s="49">
        <v>11974.12</v>
      </c>
      <c r="M745" s="49">
        <v>17159.47</v>
      </c>
      <c r="N745" s="49">
        <v>14471.02</v>
      </c>
      <c r="O745" s="49">
        <v>17127.82</v>
      </c>
      <c r="P745" s="120">
        <v>145092.65839846851</v>
      </c>
    </row>
    <row r="746" spans="1:16" s="2" customFormat="1">
      <c r="A746" s="42">
        <v>316270</v>
      </c>
      <c r="B746" s="43">
        <v>627</v>
      </c>
      <c r="C746" s="44" t="s">
        <v>829</v>
      </c>
      <c r="D746" s="45">
        <v>27487.06</v>
      </c>
      <c r="E746" s="45">
        <v>17387.0559395983</v>
      </c>
      <c r="F746" s="45">
        <v>20170.11</v>
      </c>
      <c r="G746" s="45">
        <v>23360.49</v>
      </c>
      <c r="H746" s="45">
        <v>25658.39</v>
      </c>
      <c r="I746" s="45">
        <v>22339.3</v>
      </c>
      <c r="J746" s="45">
        <v>15365.57</v>
      </c>
      <c r="K746" s="45">
        <v>18367.47</v>
      </c>
      <c r="L746" s="45">
        <v>15566.36</v>
      </c>
      <c r="M746" s="45">
        <v>22307.31</v>
      </c>
      <c r="N746" s="45">
        <v>18812.330000000002</v>
      </c>
      <c r="O746" s="45">
        <v>22266.17</v>
      </c>
      <c r="P746" s="119">
        <v>249087.6159395983</v>
      </c>
    </row>
    <row r="747" spans="1:16" s="2" customFormat="1">
      <c r="A747" s="46">
        <v>316280</v>
      </c>
      <c r="B747" s="47">
        <v>628</v>
      </c>
      <c r="C747" s="48" t="s">
        <v>830</v>
      </c>
      <c r="D747" s="49">
        <v>9392.4500000000007</v>
      </c>
      <c r="E747" s="49">
        <v>7596.6965111412201</v>
      </c>
      <c r="F747" s="49">
        <v>8769.61</v>
      </c>
      <c r="G747" s="49">
        <v>10156.74</v>
      </c>
      <c r="H747" s="49">
        <v>11155.82</v>
      </c>
      <c r="I747" s="49">
        <v>9712.74</v>
      </c>
      <c r="J747" s="49">
        <v>1228.4100000000001</v>
      </c>
      <c r="K747" s="49">
        <v>0</v>
      </c>
      <c r="L747" s="49">
        <v>0</v>
      </c>
      <c r="M747" s="49">
        <v>0</v>
      </c>
      <c r="N747" s="49">
        <v>0</v>
      </c>
      <c r="O747" s="49">
        <v>0</v>
      </c>
      <c r="P747" s="120">
        <v>58012.466511141225</v>
      </c>
    </row>
    <row r="748" spans="1:16" s="2" customFormat="1">
      <c r="A748" s="42">
        <v>316290</v>
      </c>
      <c r="B748" s="43">
        <v>629</v>
      </c>
      <c r="C748" s="44" t="s">
        <v>831</v>
      </c>
      <c r="D748" s="45">
        <v>11950.89</v>
      </c>
      <c r="E748" s="45">
        <v>7584.7054989442704</v>
      </c>
      <c r="F748" s="45">
        <v>8769.61</v>
      </c>
      <c r="G748" s="45">
        <v>10156.74</v>
      </c>
      <c r="H748" s="45">
        <v>11155.82</v>
      </c>
      <c r="I748" s="45">
        <v>9712.74</v>
      </c>
      <c r="J748" s="45">
        <v>10874.74</v>
      </c>
      <c r="K748" s="45">
        <v>14128.83</v>
      </c>
      <c r="L748" s="45">
        <v>11974.12</v>
      </c>
      <c r="M748" s="45">
        <v>17159.47</v>
      </c>
      <c r="N748" s="45">
        <v>14471.02</v>
      </c>
      <c r="O748" s="45">
        <v>17127.82</v>
      </c>
      <c r="P748" s="119">
        <v>145066.50549894426</v>
      </c>
    </row>
    <row r="749" spans="1:16" s="2" customFormat="1">
      <c r="A749" s="46">
        <v>316292</v>
      </c>
      <c r="B749" s="47">
        <v>846</v>
      </c>
      <c r="C749" s="48" t="s">
        <v>538</v>
      </c>
      <c r="D749" s="49">
        <v>9392.4500000000007</v>
      </c>
      <c r="E749" s="49">
        <v>7582.0290075801804</v>
      </c>
      <c r="F749" s="49">
        <v>8769.61</v>
      </c>
      <c r="G749" s="49">
        <v>10156.74</v>
      </c>
      <c r="H749" s="49">
        <v>11155.82</v>
      </c>
      <c r="I749" s="49">
        <v>9712.74</v>
      </c>
      <c r="J749" s="49">
        <v>1228.4100000000001</v>
      </c>
      <c r="K749" s="49">
        <v>0</v>
      </c>
      <c r="L749" s="49">
        <v>0</v>
      </c>
      <c r="M749" s="49">
        <v>0</v>
      </c>
      <c r="N749" s="49">
        <v>0</v>
      </c>
      <c r="O749" s="49">
        <v>0</v>
      </c>
      <c r="P749" s="120">
        <v>57997.799007580179</v>
      </c>
    </row>
    <row r="750" spans="1:16" s="2" customFormat="1">
      <c r="A750" s="42">
        <v>316294</v>
      </c>
      <c r="B750" s="43">
        <v>847</v>
      </c>
      <c r="C750" s="44" t="s">
        <v>832</v>
      </c>
      <c r="D750" s="45">
        <v>0</v>
      </c>
      <c r="E750" s="45">
        <v>0</v>
      </c>
      <c r="F750" s="45">
        <v>0</v>
      </c>
      <c r="G750" s="45">
        <v>0</v>
      </c>
      <c r="H750" s="45">
        <v>0</v>
      </c>
      <c r="I750" s="45">
        <v>0</v>
      </c>
      <c r="J750" s="45">
        <v>0</v>
      </c>
      <c r="K750" s="45">
        <v>0</v>
      </c>
      <c r="L750" s="45">
        <v>0</v>
      </c>
      <c r="M750" s="45">
        <v>0</v>
      </c>
      <c r="N750" s="45">
        <v>0</v>
      </c>
      <c r="O750" s="45">
        <v>0</v>
      </c>
      <c r="P750" s="119">
        <v>0</v>
      </c>
    </row>
    <row r="751" spans="1:16" s="2" customFormat="1">
      <c r="A751" s="46">
        <v>316295</v>
      </c>
      <c r="B751" s="47">
        <v>763</v>
      </c>
      <c r="C751" s="48" t="s">
        <v>833</v>
      </c>
      <c r="D751" s="49">
        <v>11950.89</v>
      </c>
      <c r="E751" s="49">
        <v>7579.6979784322102</v>
      </c>
      <c r="F751" s="49">
        <v>8769.61</v>
      </c>
      <c r="G751" s="49">
        <v>10156.74</v>
      </c>
      <c r="H751" s="49">
        <v>11155.82</v>
      </c>
      <c r="I751" s="49">
        <v>9712.74</v>
      </c>
      <c r="J751" s="49">
        <v>10874.74</v>
      </c>
      <c r="K751" s="49">
        <v>14128.83</v>
      </c>
      <c r="L751" s="49">
        <v>11974.12</v>
      </c>
      <c r="M751" s="49">
        <v>17159.47</v>
      </c>
      <c r="N751" s="49">
        <v>14471.02</v>
      </c>
      <c r="O751" s="49">
        <v>17127.82</v>
      </c>
      <c r="P751" s="120">
        <v>145061.49797843222</v>
      </c>
    </row>
    <row r="752" spans="1:16" s="2" customFormat="1">
      <c r="A752" s="42">
        <v>316300</v>
      </c>
      <c r="B752" s="43">
        <v>630</v>
      </c>
      <c r="C752" s="44" t="s">
        <v>834</v>
      </c>
      <c r="D752" s="45">
        <v>9392.4500000000007</v>
      </c>
      <c r="E752" s="45">
        <v>7611.0567558367102</v>
      </c>
      <c r="F752" s="45">
        <v>8769.61</v>
      </c>
      <c r="G752" s="45">
        <v>10156.74</v>
      </c>
      <c r="H752" s="45">
        <v>11155.82</v>
      </c>
      <c r="I752" s="45">
        <v>9712.74</v>
      </c>
      <c r="J752" s="45">
        <v>10874.74</v>
      </c>
      <c r="K752" s="45">
        <v>14128.83</v>
      </c>
      <c r="L752" s="45">
        <v>11974.12</v>
      </c>
      <c r="M752" s="45">
        <v>17159.47</v>
      </c>
      <c r="N752" s="45">
        <v>14471.02</v>
      </c>
      <c r="O752" s="45">
        <v>17127.82</v>
      </c>
      <c r="P752" s="119">
        <v>142534.41675583672</v>
      </c>
    </row>
    <row r="753" spans="1:16" s="2" customFormat="1">
      <c r="A753" s="46">
        <v>316310</v>
      </c>
      <c r="B753" s="47">
        <v>631</v>
      </c>
      <c r="C753" s="48" t="s">
        <v>835</v>
      </c>
      <c r="D753" s="49">
        <v>9392.4500000000007</v>
      </c>
      <c r="E753" s="49">
        <v>7573.1603695878603</v>
      </c>
      <c r="F753" s="49">
        <v>8769.61</v>
      </c>
      <c r="G753" s="49">
        <v>1776.3</v>
      </c>
      <c r="H753" s="49">
        <v>0</v>
      </c>
      <c r="I753" s="49">
        <v>0</v>
      </c>
      <c r="J753" s="49">
        <v>0</v>
      </c>
      <c r="K753" s="49">
        <v>0</v>
      </c>
      <c r="L753" s="49">
        <v>0</v>
      </c>
      <c r="M753" s="49">
        <v>0</v>
      </c>
      <c r="N753" s="49">
        <v>0</v>
      </c>
      <c r="O753" s="49">
        <v>0</v>
      </c>
      <c r="P753" s="120">
        <v>27511.520369587863</v>
      </c>
    </row>
    <row r="754" spans="1:16" s="2" customFormat="1">
      <c r="A754" s="42">
        <v>316320</v>
      </c>
      <c r="B754" s="43">
        <v>632</v>
      </c>
      <c r="C754" s="44" t="s">
        <v>836</v>
      </c>
      <c r="D754" s="45">
        <v>10331.69</v>
      </c>
      <c r="E754" s="45">
        <v>8364.3801460669692</v>
      </c>
      <c r="F754" s="45">
        <v>9646.57</v>
      </c>
      <c r="G754" s="45">
        <v>11172.41</v>
      </c>
      <c r="H754" s="45">
        <v>12271.4</v>
      </c>
      <c r="I754" s="45">
        <v>10684.01</v>
      </c>
      <c r="J754" s="45">
        <v>1351.25</v>
      </c>
      <c r="K754" s="45">
        <v>0</v>
      </c>
      <c r="L754" s="45">
        <v>0</v>
      </c>
      <c r="M754" s="45">
        <v>0</v>
      </c>
      <c r="N754" s="45">
        <v>0</v>
      </c>
      <c r="O754" s="45">
        <v>0</v>
      </c>
      <c r="P754" s="119">
        <v>63821.710146066973</v>
      </c>
    </row>
    <row r="755" spans="1:16" s="2" customFormat="1">
      <c r="A755" s="46">
        <v>316330</v>
      </c>
      <c r="B755" s="47">
        <v>633</v>
      </c>
      <c r="C755" s="48" t="s">
        <v>837</v>
      </c>
      <c r="D755" s="49">
        <v>0</v>
      </c>
      <c r="E755" s="49">
        <v>0</v>
      </c>
      <c r="F755" s="49">
        <v>0</v>
      </c>
      <c r="G755" s="49">
        <v>0</v>
      </c>
      <c r="H755" s="49">
        <v>0</v>
      </c>
      <c r="I755" s="49">
        <v>0</v>
      </c>
      <c r="J755" s="49">
        <v>0</v>
      </c>
      <c r="K755" s="49">
        <v>0</v>
      </c>
      <c r="L755" s="49">
        <v>0</v>
      </c>
      <c r="M755" s="49">
        <v>0</v>
      </c>
      <c r="N755" s="49">
        <v>0</v>
      </c>
      <c r="O755" s="49">
        <v>0</v>
      </c>
      <c r="P755" s="120">
        <v>0</v>
      </c>
    </row>
    <row r="756" spans="1:16" s="2" customFormat="1">
      <c r="A756" s="42">
        <v>316340</v>
      </c>
      <c r="B756" s="43">
        <v>634</v>
      </c>
      <c r="C756" s="44" t="s">
        <v>838</v>
      </c>
      <c r="D756" s="45">
        <v>25096.880000000001</v>
      </c>
      <c r="E756" s="45">
        <v>15969.195436051999</v>
      </c>
      <c r="F756" s="45">
        <v>18416.189999999999</v>
      </c>
      <c r="G756" s="45">
        <v>21329.14</v>
      </c>
      <c r="H756" s="45">
        <v>23427.22</v>
      </c>
      <c r="I756" s="45">
        <v>20396.75</v>
      </c>
      <c r="J756" s="45">
        <v>22836.95</v>
      </c>
      <c r="K756" s="45">
        <v>29670.53</v>
      </c>
      <c r="L756" s="45">
        <v>25145.66</v>
      </c>
      <c r="M756" s="45">
        <v>3716.17</v>
      </c>
      <c r="N756" s="45">
        <v>0</v>
      </c>
      <c r="O756" s="45">
        <v>0</v>
      </c>
      <c r="P756" s="119">
        <v>206004.68543605201</v>
      </c>
    </row>
    <row r="757" spans="1:16" s="2" customFormat="1">
      <c r="A757" s="46">
        <v>316350</v>
      </c>
      <c r="B757" s="47">
        <v>635</v>
      </c>
      <c r="C757" s="48" t="s">
        <v>839</v>
      </c>
      <c r="D757" s="49">
        <v>0</v>
      </c>
      <c r="E757" s="49">
        <v>0</v>
      </c>
      <c r="F757" s="49">
        <v>0</v>
      </c>
      <c r="G757" s="49">
        <v>0</v>
      </c>
      <c r="H757" s="49">
        <v>0</v>
      </c>
      <c r="I757" s="49">
        <v>0</v>
      </c>
      <c r="J757" s="49">
        <v>0</v>
      </c>
      <c r="K757" s="49">
        <v>0</v>
      </c>
      <c r="L757" s="49">
        <v>0</v>
      </c>
      <c r="M757" s="49">
        <v>0</v>
      </c>
      <c r="N757" s="49">
        <v>0</v>
      </c>
      <c r="O757" s="49">
        <v>0</v>
      </c>
      <c r="P757" s="120">
        <v>0</v>
      </c>
    </row>
    <row r="758" spans="1:16" s="2" customFormat="1">
      <c r="A758" s="42">
        <v>316360</v>
      </c>
      <c r="B758" s="43">
        <v>636</v>
      </c>
      <c r="C758" s="44" t="s">
        <v>840</v>
      </c>
      <c r="D758" s="45">
        <v>13145.98</v>
      </c>
      <c r="E758" s="45">
        <v>8296.6182735268103</v>
      </c>
      <c r="F758" s="45">
        <v>9646.57</v>
      </c>
      <c r="G758" s="45">
        <v>11172.41</v>
      </c>
      <c r="H758" s="45">
        <v>12271.4</v>
      </c>
      <c r="I758" s="45">
        <v>10684.01</v>
      </c>
      <c r="J758" s="45">
        <v>11962.21</v>
      </c>
      <c r="K758" s="45">
        <v>15541.71</v>
      </c>
      <c r="L758" s="45">
        <v>13171.53</v>
      </c>
      <c r="M758" s="45">
        <v>1946.57</v>
      </c>
      <c r="N758" s="45">
        <v>0</v>
      </c>
      <c r="O758" s="45">
        <v>0</v>
      </c>
      <c r="P758" s="119">
        <v>107839.00827352682</v>
      </c>
    </row>
    <row r="759" spans="1:16" s="2" customFormat="1">
      <c r="A759" s="46">
        <v>316370</v>
      </c>
      <c r="B759" s="47">
        <v>637</v>
      </c>
      <c r="C759" s="48" t="s">
        <v>841</v>
      </c>
      <c r="D759" s="49">
        <v>11950.89</v>
      </c>
      <c r="E759" s="49">
        <v>7575.6182087119396</v>
      </c>
      <c r="F759" s="49">
        <v>8769.61</v>
      </c>
      <c r="G759" s="49">
        <v>10156.74</v>
      </c>
      <c r="H759" s="49">
        <v>11155.82</v>
      </c>
      <c r="I759" s="49">
        <v>9712.74</v>
      </c>
      <c r="J759" s="49">
        <v>10874.74</v>
      </c>
      <c r="K759" s="49">
        <v>14128.83</v>
      </c>
      <c r="L759" s="49">
        <v>11974.12</v>
      </c>
      <c r="M759" s="49">
        <v>17159.47</v>
      </c>
      <c r="N759" s="49">
        <v>14471.02</v>
      </c>
      <c r="O759" s="49">
        <v>17127.82</v>
      </c>
      <c r="P759" s="120">
        <v>145057.41820871193</v>
      </c>
    </row>
    <row r="760" spans="1:16" s="2" customFormat="1">
      <c r="A760" s="42">
        <v>316380</v>
      </c>
      <c r="B760" s="43">
        <v>638</v>
      </c>
      <c r="C760" s="44" t="s">
        <v>539</v>
      </c>
      <c r="D760" s="45">
        <v>0</v>
      </c>
      <c r="E760" s="45">
        <v>0</v>
      </c>
      <c r="F760" s="45">
        <v>0</v>
      </c>
      <c r="G760" s="45">
        <v>0</v>
      </c>
      <c r="H760" s="45">
        <v>0</v>
      </c>
      <c r="I760" s="45">
        <v>0</v>
      </c>
      <c r="J760" s="45">
        <v>0</v>
      </c>
      <c r="K760" s="45">
        <v>0</v>
      </c>
      <c r="L760" s="45">
        <v>0</v>
      </c>
      <c r="M760" s="45">
        <v>0</v>
      </c>
      <c r="N760" s="45">
        <v>0</v>
      </c>
      <c r="O760" s="45">
        <v>0</v>
      </c>
      <c r="P760" s="119">
        <v>0</v>
      </c>
    </row>
    <row r="761" spans="1:16" s="2" customFormat="1">
      <c r="A761" s="46">
        <v>316390</v>
      </c>
      <c r="B761" s="47">
        <v>639</v>
      </c>
      <c r="C761" s="48" t="s">
        <v>842</v>
      </c>
      <c r="D761" s="49">
        <v>9392.4500000000007</v>
      </c>
      <c r="E761" s="49">
        <v>7573.1606091305903</v>
      </c>
      <c r="F761" s="49">
        <v>8769.61</v>
      </c>
      <c r="G761" s="49">
        <v>10156.74</v>
      </c>
      <c r="H761" s="49">
        <v>11155.82</v>
      </c>
      <c r="I761" s="49">
        <v>9712.74</v>
      </c>
      <c r="J761" s="49">
        <v>1228.4100000000001</v>
      </c>
      <c r="K761" s="49">
        <v>0</v>
      </c>
      <c r="L761" s="49">
        <v>0</v>
      </c>
      <c r="M761" s="49">
        <v>0</v>
      </c>
      <c r="N761" s="49">
        <v>0</v>
      </c>
      <c r="O761" s="49">
        <v>0</v>
      </c>
      <c r="P761" s="120">
        <v>57988.930609130592</v>
      </c>
    </row>
    <row r="762" spans="1:16" s="2" customFormat="1">
      <c r="A762" s="42">
        <v>316400</v>
      </c>
      <c r="B762" s="43">
        <v>641</v>
      </c>
      <c r="C762" s="44" t="s">
        <v>540</v>
      </c>
      <c r="D762" s="45">
        <v>11950.89</v>
      </c>
      <c r="E762" s="45">
        <v>7590.6546964626796</v>
      </c>
      <c r="F762" s="45">
        <v>8769.61</v>
      </c>
      <c r="G762" s="45">
        <v>10156.74</v>
      </c>
      <c r="H762" s="45">
        <v>11155.82</v>
      </c>
      <c r="I762" s="45">
        <v>9712.74</v>
      </c>
      <c r="J762" s="45">
        <v>10874.74</v>
      </c>
      <c r="K762" s="45">
        <v>14128.83</v>
      </c>
      <c r="L762" s="45">
        <v>11974.12</v>
      </c>
      <c r="M762" s="45">
        <v>17159.47</v>
      </c>
      <c r="N762" s="45">
        <v>14471.02</v>
      </c>
      <c r="O762" s="45">
        <v>17127.82</v>
      </c>
      <c r="P762" s="119">
        <v>145072.45469646269</v>
      </c>
    </row>
    <row r="763" spans="1:16" s="2" customFormat="1">
      <c r="A763" s="46">
        <v>316410</v>
      </c>
      <c r="B763" s="47">
        <v>640</v>
      </c>
      <c r="C763" s="48" t="s">
        <v>843</v>
      </c>
      <c r="D763" s="49">
        <v>0</v>
      </c>
      <c r="E763" s="49">
        <v>0</v>
      </c>
      <c r="F763" s="49">
        <v>0</v>
      </c>
      <c r="G763" s="49">
        <v>0</v>
      </c>
      <c r="H763" s="49">
        <v>0</v>
      </c>
      <c r="I763" s="49">
        <v>0</v>
      </c>
      <c r="J763" s="49">
        <v>0</v>
      </c>
      <c r="K763" s="49">
        <v>0</v>
      </c>
      <c r="L763" s="49">
        <v>0</v>
      </c>
      <c r="M763" s="49">
        <v>0</v>
      </c>
      <c r="N763" s="49">
        <v>0</v>
      </c>
      <c r="O763" s="49">
        <v>0</v>
      </c>
      <c r="P763" s="120">
        <v>0</v>
      </c>
    </row>
    <row r="764" spans="1:16" s="2" customFormat="1">
      <c r="A764" s="42">
        <v>316420</v>
      </c>
      <c r="B764" s="43">
        <v>642</v>
      </c>
      <c r="C764" s="44" t="s">
        <v>844</v>
      </c>
      <c r="D764" s="45">
        <v>0</v>
      </c>
      <c r="E764" s="45">
        <v>0</v>
      </c>
      <c r="F764" s="45">
        <v>0</v>
      </c>
      <c r="G764" s="45">
        <v>0</v>
      </c>
      <c r="H764" s="45">
        <v>0</v>
      </c>
      <c r="I764" s="45">
        <v>0</v>
      </c>
      <c r="J764" s="45">
        <v>0</v>
      </c>
      <c r="K764" s="45">
        <v>0</v>
      </c>
      <c r="L764" s="45">
        <v>0</v>
      </c>
      <c r="M764" s="45">
        <v>0</v>
      </c>
      <c r="N764" s="45">
        <v>0</v>
      </c>
      <c r="O764" s="45">
        <v>0</v>
      </c>
      <c r="P764" s="119">
        <v>0</v>
      </c>
    </row>
    <row r="765" spans="1:16" s="2" customFormat="1">
      <c r="A765" s="46">
        <v>316430</v>
      </c>
      <c r="B765" s="47">
        <v>643</v>
      </c>
      <c r="C765" s="48" t="s">
        <v>541</v>
      </c>
      <c r="D765" s="49">
        <v>0</v>
      </c>
      <c r="E765" s="49">
        <v>0</v>
      </c>
      <c r="F765" s="49">
        <v>0</v>
      </c>
      <c r="G765" s="49">
        <v>0</v>
      </c>
      <c r="H765" s="49">
        <v>0</v>
      </c>
      <c r="I765" s="49">
        <v>0</v>
      </c>
      <c r="J765" s="49">
        <v>9646.33</v>
      </c>
      <c r="K765" s="49">
        <v>14128.83</v>
      </c>
      <c r="L765" s="49">
        <v>11974.12</v>
      </c>
      <c r="M765" s="49">
        <v>17159.47</v>
      </c>
      <c r="N765" s="49">
        <v>14471.02</v>
      </c>
      <c r="O765" s="49">
        <v>17127.82</v>
      </c>
      <c r="P765" s="120">
        <v>84507.59</v>
      </c>
    </row>
    <row r="766" spans="1:16" s="2" customFormat="1">
      <c r="A766" s="42">
        <v>316440</v>
      </c>
      <c r="B766" s="43">
        <v>644</v>
      </c>
      <c r="C766" s="44" t="s">
        <v>845</v>
      </c>
      <c r="D766" s="45">
        <v>9392.4500000000007</v>
      </c>
      <c r="E766" s="45">
        <v>7564.75758817722</v>
      </c>
      <c r="F766" s="45">
        <v>8769.61</v>
      </c>
      <c r="G766" s="45">
        <v>10156.74</v>
      </c>
      <c r="H766" s="45">
        <v>11155.82</v>
      </c>
      <c r="I766" s="45">
        <v>9712.74</v>
      </c>
      <c r="J766" s="45">
        <v>10874.74</v>
      </c>
      <c r="K766" s="45">
        <v>14128.83</v>
      </c>
      <c r="L766" s="45">
        <v>11974.12</v>
      </c>
      <c r="M766" s="45">
        <v>1769.61</v>
      </c>
      <c r="N766" s="45">
        <v>0</v>
      </c>
      <c r="O766" s="45">
        <v>0</v>
      </c>
      <c r="P766" s="119">
        <v>95499.417588177224</v>
      </c>
    </row>
    <row r="767" spans="1:16" s="2" customFormat="1">
      <c r="A767" s="46">
        <v>316443</v>
      </c>
      <c r="B767" s="47">
        <v>848</v>
      </c>
      <c r="C767" s="48" t="s">
        <v>846</v>
      </c>
      <c r="D767" s="49">
        <v>9392.4500000000007</v>
      </c>
      <c r="E767" s="49">
        <v>7615.1805887483497</v>
      </c>
      <c r="F767" s="49">
        <v>8769.61</v>
      </c>
      <c r="G767" s="49">
        <v>10156.74</v>
      </c>
      <c r="H767" s="49">
        <v>11155.82</v>
      </c>
      <c r="I767" s="49">
        <v>9712.74</v>
      </c>
      <c r="J767" s="49">
        <v>1228.4100000000001</v>
      </c>
      <c r="K767" s="49">
        <v>0</v>
      </c>
      <c r="L767" s="49">
        <v>0</v>
      </c>
      <c r="M767" s="49">
        <v>0</v>
      </c>
      <c r="N767" s="49">
        <v>0</v>
      </c>
      <c r="O767" s="49">
        <v>0</v>
      </c>
      <c r="P767" s="120">
        <v>58030.950588748354</v>
      </c>
    </row>
    <row r="768" spans="1:16" s="2" customFormat="1">
      <c r="A768" s="42">
        <v>316447</v>
      </c>
      <c r="B768" s="43">
        <v>849</v>
      </c>
      <c r="C768" s="44" t="s">
        <v>847</v>
      </c>
      <c r="D768" s="45">
        <v>11950.89</v>
      </c>
      <c r="E768" s="45">
        <v>7631.2211386097397</v>
      </c>
      <c r="F768" s="45">
        <v>8769.61</v>
      </c>
      <c r="G768" s="45">
        <v>10156.74</v>
      </c>
      <c r="H768" s="45">
        <v>11155.82</v>
      </c>
      <c r="I768" s="45">
        <v>9712.74</v>
      </c>
      <c r="J768" s="45">
        <v>10874.74</v>
      </c>
      <c r="K768" s="45">
        <v>14128.83</v>
      </c>
      <c r="L768" s="45">
        <v>11974.12</v>
      </c>
      <c r="M768" s="45">
        <v>17159.47</v>
      </c>
      <c r="N768" s="45">
        <v>14471.02</v>
      </c>
      <c r="O768" s="45">
        <v>17127.82</v>
      </c>
      <c r="P768" s="119">
        <v>145113.02113860974</v>
      </c>
    </row>
    <row r="769" spans="1:16" s="2" customFormat="1">
      <c r="A769" s="46">
        <v>316450</v>
      </c>
      <c r="B769" s="47">
        <v>645</v>
      </c>
      <c r="C769" s="48" t="s">
        <v>848</v>
      </c>
      <c r="D769" s="49">
        <v>0</v>
      </c>
      <c r="E769" s="49">
        <v>0</v>
      </c>
      <c r="F769" s="49">
        <v>0</v>
      </c>
      <c r="G769" s="49">
        <v>0</v>
      </c>
      <c r="H769" s="49">
        <v>0</v>
      </c>
      <c r="I769" s="49">
        <v>0</v>
      </c>
      <c r="J769" s="49">
        <v>0</v>
      </c>
      <c r="K769" s="49">
        <v>0</v>
      </c>
      <c r="L769" s="49">
        <v>0</v>
      </c>
      <c r="M769" s="49">
        <v>0</v>
      </c>
      <c r="N769" s="49">
        <v>0</v>
      </c>
      <c r="O769" s="49">
        <v>0</v>
      </c>
      <c r="P769" s="120">
        <v>0</v>
      </c>
    </row>
    <row r="770" spans="1:16" s="2" customFormat="1">
      <c r="A770" s="42">
        <v>316460</v>
      </c>
      <c r="B770" s="43">
        <v>646</v>
      </c>
      <c r="C770" s="44" t="s">
        <v>849</v>
      </c>
      <c r="D770" s="45">
        <v>0</v>
      </c>
      <c r="E770" s="45">
        <v>0</v>
      </c>
      <c r="F770" s="45">
        <v>0</v>
      </c>
      <c r="G770" s="45">
        <v>0</v>
      </c>
      <c r="H770" s="45">
        <v>0</v>
      </c>
      <c r="I770" s="45">
        <v>0</v>
      </c>
      <c r="J770" s="45">
        <v>0</v>
      </c>
      <c r="K770" s="45">
        <v>0</v>
      </c>
      <c r="L770" s="45">
        <v>0</v>
      </c>
      <c r="M770" s="45">
        <v>0</v>
      </c>
      <c r="N770" s="45">
        <v>0</v>
      </c>
      <c r="O770" s="45">
        <v>0</v>
      </c>
      <c r="P770" s="119">
        <v>0</v>
      </c>
    </row>
    <row r="771" spans="1:16" s="2" customFormat="1">
      <c r="A771" s="46">
        <v>316470</v>
      </c>
      <c r="B771" s="47">
        <v>647</v>
      </c>
      <c r="C771" s="48" t="s">
        <v>850</v>
      </c>
      <c r="D771" s="49">
        <v>23901.79</v>
      </c>
      <c r="E771" s="49">
        <v>15137.250946906801</v>
      </c>
      <c r="F771" s="49">
        <v>17539.23</v>
      </c>
      <c r="G771" s="49">
        <v>20313.47</v>
      </c>
      <c r="H771" s="49">
        <v>22311.64</v>
      </c>
      <c r="I771" s="49">
        <v>19425.48</v>
      </c>
      <c r="J771" s="49">
        <v>21749.47</v>
      </c>
      <c r="K771" s="49">
        <v>28257.65</v>
      </c>
      <c r="L771" s="49">
        <v>23948.240000000002</v>
      </c>
      <c r="M771" s="49">
        <v>34318.94</v>
      </c>
      <c r="N771" s="49">
        <v>28942.05</v>
      </c>
      <c r="O771" s="49">
        <v>34255.65</v>
      </c>
      <c r="P771" s="120">
        <v>290100.86094690679</v>
      </c>
    </row>
    <row r="772" spans="1:16" s="2" customFormat="1">
      <c r="A772" s="42">
        <v>316480</v>
      </c>
      <c r="B772" s="43">
        <v>648</v>
      </c>
      <c r="C772" s="44" t="s">
        <v>851</v>
      </c>
      <c r="D772" s="45">
        <v>0</v>
      </c>
      <c r="E772" s="45">
        <v>0</v>
      </c>
      <c r="F772" s="45">
        <v>0</v>
      </c>
      <c r="G772" s="45">
        <v>0</v>
      </c>
      <c r="H772" s="45">
        <v>0</v>
      </c>
      <c r="I772" s="45">
        <v>0</v>
      </c>
      <c r="J772" s="45">
        <v>0</v>
      </c>
      <c r="K772" s="45">
        <v>0</v>
      </c>
      <c r="L772" s="45">
        <v>0</v>
      </c>
      <c r="M772" s="45">
        <v>0</v>
      </c>
      <c r="N772" s="45">
        <v>0</v>
      </c>
      <c r="O772" s="45">
        <v>0</v>
      </c>
      <c r="P772" s="119">
        <v>0</v>
      </c>
    </row>
    <row r="773" spans="1:16" s="2" customFormat="1">
      <c r="A773" s="46">
        <v>316490</v>
      </c>
      <c r="B773" s="47">
        <v>649</v>
      </c>
      <c r="C773" s="48" t="s">
        <v>852</v>
      </c>
      <c r="D773" s="49">
        <v>9392.4500000000007</v>
      </c>
      <c r="E773" s="49">
        <v>7550.7737344748903</v>
      </c>
      <c r="F773" s="49">
        <v>8769.61</v>
      </c>
      <c r="G773" s="49">
        <v>10156.74</v>
      </c>
      <c r="H773" s="49">
        <v>11155.82</v>
      </c>
      <c r="I773" s="49">
        <v>9712.74</v>
      </c>
      <c r="J773" s="49">
        <v>10874.74</v>
      </c>
      <c r="K773" s="49">
        <v>14128.83</v>
      </c>
      <c r="L773" s="49">
        <v>11974.12</v>
      </c>
      <c r="M773" s="49">
        <v>1769.61</v>
      </c>
      <c r="N773" s="49">
        <v>0</v>
      </c>
      <c r="O773" s="49">
        <v>0</v>
      </c>
      <c r="P773" s="120">
        <v>95485.433734474893</v>
      </c>
    </row>
    <row r="774" spans="1:16" s="2" customFormat="1">
      <c r="A774" s="42">
        <v>316500</v>
      </c>
      <c r="B774" s="43">
        <v>650</v>
      </c>
      <c r="C774" s="44" t="s">
        <v>542</v>
      </c>
      <c r="D774" s="45">
        <v>25096.880000000001</v>
      </c>
      <c r="E774" s="45">
        <v>15940.5815134404</v>
      </c>
      <c r="F774" s="45">
        <v>18416.189999999999</v>
      </c>
      <c r="G774" s="45">
        <v>21329.14</v>
      </c>
      <c r="H774" s="45">
        <v>23427.22</v>
      </c>
      <c r="I774" s="45">
        <v>20396.75</v>
      </c>
      <c r="J774" s="45">
        <v>22836.95</v>
      </c>
      <c r="K774" s="45">
        <v>29670.53</v>
      </c>
      <c r="L774" s="45">
        <v>25145.66</v>
      </c>
      <c r="M774" s="45">
        <v>36034.879999999997</v>
      </c>
      <c r="N774" s="45">
        <v>30389.15</v>
      </c>
      <c r="O774" s="45">
        <v>35968.43</v>
      </c>
      <c r="P774" s="119">
        <v>304652.36151344044</v>
      </c>
    </row>
    <row r="775" spans="1:16" s="2" customFormat="1">
      <c r="A775" s="46">
        <v>316510</v>
      </c>
      <c r="B775" s="47">
        <v>651</v>
      </c>
      <c r="C775" s="48" t="s">
        <v>853</v>
      </c>
      <c r="D775" s="49">
        <v>10331.69</v>
      </c>
      <c r="E775" s="49">
        <v>8344.3988578624394</v>
      </c>
      <c r="F775" s="49">
        <v>9646.57</v>
      </c>
      <c r="G775" s="49">
        <v>11172.41</v>
      </c>
      <c r="H775" s="49">
        <v>12271.4</v>
      </c>
      <c r="I775" s="49">
        <v>10684.01</v>
      </c>
      <c r="J775" s="49">
        <v>11962.21</v>
      </c>
      <c r="K775" s="49">
        <v>15541.71</v>
      </c>
      <c r="L775" s="49">
        <v>13171.53</v>
      </c>
      <c r="M775" s="49">
        <v>18875.419999999998</v>
      </c>
      <c r="N775" s="49">
        <v>15918.12</v>
      </c>
      <c r="O775" s="49">
        <v>18840.61</v>
      </c>
      <c r="P775" s="120">
        <v>156760.07885786245</v>
      </c>
    </row>
    <row r="776" spans="1:16" s="2" customFormat="1">
      <c r="A776" s="42">
        <v>316520</v>
      </c>
      <c r="B776" s="43">
        <v>652</v>
      </c>
      <c r="C776" s="44" t="s">
        <v>854</v>
      </c>
      <c r="D776" s="45">
        <v>11950.89</v>
      </c>
      <c r="E776" s="45">
        <v>7600.0348794600995</v>
      </c>
      <c r="F776" s="45">
        <v>8769.61</v>
      </c>
      <c r="G776" s="45">
        <v>10156.74</v>
      </c>
      <c r="H776" s="45">
        <v>11155.82</v>
      </c>
      <c r="I776" s="45">
        <v>9712.74</v>
      </c>
      <c r="J776" s="45">
        <v>10874.74</v>
      </c>
      <c r="K776" s="45">
        <v>14128.83</v>
      </c>
      <c r="L776" s="45">
        <v>11974.12</v>
      </c>
      <c r="M776" s="45">
        <v>17159.47</v>
      </c>
      <c r="N776" s="45">
        <v>14471.02</v>
      </c>
      <c r="O776" s="45">
        <v>17127.82</v>
      </c>
      <c r="P776" s="119">
        <v>145081.8348794601</v>
      </c>
    </row>
    <row r="777" spans="1:16" s="2" customFormat="1">
      <c r="A777" s="46">
        <v>316530</v>
      </c>
      <c r="B777" s="47">
        <v>653</v>
      </c>
      <c r="C777" s="48" t="s">
        <v>543</v>
      </c>
      <c r="D777" s="49">
        <v>13145.98</v>
      </c>
      <c r="E777" s="49">
        <v>8348.6786890087405</v>
      </c>
      <c r="F777" s="49">
        <v>9646.57</v>
      </c>
      <c r="G777" s="49">
        <v>11172.41</v>
      </c>
      <c r="H777" s="49">
        <v>12271.4</v>
      </c>
      <c r="I777" s="49">
        <v>10684.01</v>
      </c>
      <c r="J777" s="49">
        <v>11962.21</v>
      </c>
      <c r="K777" s="49">
        <v>15541.71</v>
      </c>
      <c r="L777" s="49">
        <v>13171.53</v>
      </c>
      <c r="M777" s="49">
        <v>18875.419999999998</v>
      </c>
      <c r="N777" s="49">
        <v>15918.12</v>
      </c>
      <c r="O777" s="49">
        <v>18840.61</v>
      </c>
      <c r="P777" s="120">
        <v>159578.64868900873</v>
      </c>
    </row>
    <row r="778" spans="1:16" s="2" customFormat="1">
      <c r="A778" s="42">
        <v>316540</v>
      </c>
      <c r="B778" s="43">
        <v>654</v>
      </c>
      <c r="C778" s="44" t="s">
        <v>855</v>
      </c>
      <c r="D778" s="45">
        <v>11950.89</v>
      </c>
      <c r="E778" s="45">
        <v>7604.0027034549503</v>
      </c>
      <c r="F778" s="45">
        <v>8769.61</v>
      </c>
      <c r="G778" s="45">
        <v>10156.74</v>
      </c>
      <c r="H778" s="45">
        <v>11155.82</v>
      </c>
      <c r="I778" s="45">
        <v>9712.74</v>
      </c>
      <c r="J778" s="45">
        <v>10874.74</v>
      </c>
      <c r="K778" s="45">
        <v>14128.83</v>
      </c>
      <c r="L778" s="45">
        <v>11974.12</v>
      </c>
      <c r="M778" s="45">
        <v>17159.47</v>
      </c>
      <c r="N778" s="45">
        <v>14471.02</v>
      </c>
      <c r="O778" s="45">
        <v>17127.82</v>
      </c>
      <c r="P778" s="119">
        <v>145085.80270345495</v>
      </c>
    </row>
    <row r="779" spans="1:16" s="2" customFormat="1">
      <c r="A779" s="46">
        <v>316550</v>
      </c>
      <c r="B779" s="47">
        <v>655</v>
      </c>
      <c r="C779" s="48" t="s">
        <v>856</v>
      </c>
      <c r="D779" s="49">
        <v>0</v>
      </c>
      <c r="E779" s="49">
        <v>0</v>
      </c>
      <c r="F779" s="49">
        <v>0</v>
      </c>
      <c r="G779" s="49">
        <v>0</v>
      </c>
      <c r="H779" s="49">
        <v>0</v>
      </c>
      <c r="I779" s="49">
        <v>0</v>
      </c>
      <c r="J779" s="49">
        <v>0</v>
      </c>
      <c r="K779" s="49">
        <v>0</v>
      </c>
      <c r="L779" s="49">
        <v>0</v>
      </c>
      <c r="M779" s="49">
        <v>0</v>
      </c>
      <c r="N779" s="49">
        <v>0</v>
      </c>
      <c r="O779" s="49">
        <v>0</v>
      </c>
      <c r="P779" s="120">
        <v>0</v>
      </c>
    </row>
    <row r="780" spans="1:16" s="2" customFormat="1">
      <c r="A780" s="42">
        <v>316553</v>
      </c>
      <c r="B780" s="43">
        <v>850</v>
      </c>
      <c r="C780" s="44" t="s">
        <v>411</v>
      </c>
      <c r="D780" s="45">
        <v>11950.89</v>
      </c>
      <c r="E780" s="45">
        <v>7575.2634662411901</v>
      </c>
      <c r="F780" s="45">
        <v>8769.61</v>
      </c>
      <c r="G780" s="45">
        <v>10156.74</v>
      </c>
      <c r="H780" s="45">
        <v>11155.82</v>
      </c>
      <c r="I780" s="45">
        <v>9712.74</v>
      </c>
      <c r="J780" s="45">
        <v>10874.74</v>
      </c>
      <c r="K780" s="45">
        <v>14128.83</v>
      </c>
      <c r="L780" s="45">
        <v>11974.12</v>
      </c>
      <c r="M780" s="45">
        <v>17159.47</v>
      </c>
      <c r="N780" s="45">
        <v>14471.02</v>
      </c>
      <c r="O780" s="45">
        <v>17127.82</v>
      </c>
      <c r="P780" s="119">
        <v>145057.0634662412</v>
      </c>
    </row>
    <row r="781" spans="1:16" s="2" customFormat="1">
      <c r="A781" s="46">
        <v>316555</v>
      </c>
      <c r="B781" s="47">
        <v>853</v>
      </c>
      <c r="C781" s="48" t="s">
        <v>412</v>
      </c>
      <c r="D781" s="49">
        <v>0</v>
      </c>
      <c r="E781" s="49">
        <v>0</v>
      </c>
      <c r="F781" s="49">
        <v>0</v>
      </c>
      <c r="G781" s="49">
        <v>0</v>
      </c>
      <c r="H781" s="49">
        <v>0</v>
      </c>
      <c r="I781" s="49">
        <v>0</v>
      </c>
      <c r="J781" s="49">
        <v>0</v>
      </c>
      <c r="K781" s="49">
        <v>0</v>
      </c>
      <c r="L781" s="49">
        <v>0</v>
      </c>
      <c r="M781" s="49">
        <v>0</v>
      </c>
      <c r="N781" s="49">
        <v>0</v>
      </c>
      <c r="O781" s="49">
        <v>0</v>
      </c>
      <c r="P781" s="120">
        <v>0</v>
      </c>
    </row>
    <row r="782" spans="1:16" s="2" customFormat="1">
      <c r="A782" s="42">
        <v>316556</v>
      </c>
      <c r="B782" s="43">
        <v>851</v>
      </c>
      <c r="C782" s="44" t="s">
        <v>857</v>
      </c>
      <c r="D782" s="45">
        <v>10331.69</v>
      </c>
      <c r="E782" s="45">
        <v>8330.4804815493299</v>
      </c>
      <c r="F782" s="45">
        <v>9646.57</v>
      </c>
      <c r="G782" s="45">
        <v>11172.41</v>
      </c>
      <c r="H782" s="45">
        <v>12271.4</v>
      </c>
      <c r="I782" s="45">
        <v>10684.01</v>
      </c>
      <c r="J782" s="45">
        <v>1351.25</v>
      </c>
      <c r="K782" s="45">
        <v>0</v>
      </c>
      <c r="L782" s="45">
        <v>0</v>
      </c>
      <c r="M782" s="45">
        <v>0</v>
      </c>
      <c r="N782" s="45">
        <v>0</v>
      </c>
      <c r="O782" s="45">
        <v>0</v>
      </c>
      <c r="P782" s="119">
        <v>63787.810481549328</v>
      </c>
    </row>
    <row r="783" spans="1:16" s="2" customFormat="1">
      <c r="A783" s="46">
        <v>316557</v>
      </c>
      <c r="B783" s="47">
        <v>766</v>
      </c>
      <c r="C783" s="48" t="s">
        <v>858</v>
      </c>
      <c r="D783" s="49">
        <v>9392.4500000000007</v>
      </c>
      <c r="E783" s="49">
        <v>7611.1152939919302</v>
      </c>
      <c r="F783" s="49">
        <v>8769.61</v>
      </c>
      <c r="G783" s="49">
        <v>10156.74</v>
      </c>
      <c r="H783" s="49">
        <v>11155.82</v>
      </c>
      <c r="I783" s="49">
        <v>9712.74</v>
      </c>
      <c r="J783" s="49">
        <v>10874.74</v>
      </c>
      <c r="K783" s="49">
        <v>14128.83</v>
      </c>
      <c r="L783" s="49">
        <v>11974.12</v>
      </c>
      <c r="M783" s="49">
        <v>1769.61</v>
      </c>
      <c r="N783" s="49">
        <v>0</v>
      </c>
      <c r="O783" s="49">
        <v>0</v>
      </c>
      <c r="P783" s="120">
        <v>95545.77529399193</v>
      </c>
    </row>
    <row r="784" spans="1:16" s="2" customFormat="1">
      <c r="A784" s="42">
        <v>316560</v>
      </c>
      <c r="B784" s="43">
        <v>656</v>
      </c>
      <c r="C784" s="44" t="s">
        <v>859</v>
      </c>
      <c r="D784" s="45">
        <v>10331.69</v>
      </c>
      <c r="E784" s="45">
        <v>8379.8791908029107</v>
      </c>
      <c r="F784" s="45">
        <v>9646.57</v>
      </c>
      <c r="G784" s="45">
        <v>11172.41</v>
      </c>
      <c r="H784" s="45">
        <v>12271.4</v>
      </c>
      <c r="I784" s="45">
        <v>10684.01</v>
      </c>
      <c r="J784" s="45">
        <v>1351.25</v>
      </c>
      <c r="K784" s="45">
        <v>0</v>
      </c>
      <c r="L784" s="45">
        <v>0</v>
      </c>
      <c r="M784" s="45">
        <v>0</v>
      </c>
      <c r="N784" s="45">
        <v>0</v>
      </c>
      <c r="O784" s="45">
        <v>0</v>
      </c>
      <c r="P784" s="119">
        <v>63837.209190802911</v>
      </c>
    </row>
    <row r="785" spans="1:16" s="2" customFormat="1">
      <c r="A785" s="46">
        <v>316570</v>
      </c>
      <c r="B785" s="47">
        <v>657</v>
      </c>
      <c r="C785" s="48" t="s">
        <v>860</v>
      </c>
      <c r="D785" s="49">
        <v>9392.4500000000007</v>
      </c>
      <c r="E785" s="49">
        <v>7602.29426184149</v>
      </c>
      <c r="F785" s="49">
        <v>8769.61</v>
      </c>
      <c r="G785" s="49">
        <v>10156.74</v>
      </c>
      <c r="H785" s="49">
        <v>11155.82</v>
      </c>
      <c r="I785" s="49">
        <v>9712.74</v>
      </c>
      <c r="J785" s="49">
        <v>10874.74</v>
      </c>
      <c r="K785" s="49">
        <v>14128.83</v>
      </c>
      <c r="L785" s="49">
        <v>11974.12</v>
      </c>
      <c r="M785" s="49">
        <v>17159.47</v>
      </c>
      <c r="N785" s="49">
        <v>14471.02</v>
      </c>
      <c r="O785" s="49">
        <v>17127.82</v>
      </c>
      <c r="P785" s="120">
        <v>142525.6542618415</v>
      </c>
    </row>
    <row r="786" spans="1:16" s="2" customFormat="1">
      <c r="A786" s="42">
        <v>316580</v>
      </c>
      <c r="B786" s="43">
        <v>658</v>
      </c>
      <c r="C786" s="44" t="s">
        <v>861</v>
      </c>
      <c r="D786" s="45">
        <v>0</v>
      </c>
      <c r="E786" s="45">
        <v>0</v>
      </c>
      <c r="F786" s="45">
        <v>0</v>
      </c>
      <c r="G786" s="45">
        <v>0</v>
      </c>
      <c r="H786" s="45">
        <v>0</v>
      </c>
      <c r="I786" s="45">
        <v>0</v>
      </c>
      <c r="J786" s="45">
        <v>0</v>
      </c>
      <c r="K786" s="45">
        <v>0</v>
      </c>
      <c r="L786" s="45">
        <v>0</v>
      </c>
      <c r="M786" s="45">
        <v>0</v>
      </c>
      <c r="N786" s="45">
        <v>0</v>
      </c>
      <c r="O786" s="45">
        <v>0</v>
      </c>
      <c r="P786" s="119">
        <v>0</v>
      </c>
    </row>
    <row r="787" spans="1:16" s="2" customFormat="1">
      <c r="A787" s="46">
        <v>316590</v>
      </c>
      <c r="B787" s="47">
        <v>659</v>
      </c>
      <c r="C787" s="48" t="s">
        <v>862</v>
      </c>
      <c r="D787" s="49">
        <v>0</v>
      </c>
      <c r="E787" s="49">
        <v>0</v>
      </c>
      <c r="F787" s="49">
        <v>0</v>
      </c>
      <c r="G787" s="49">
        <v>0</v>
      </c>
      <c r="H787" s="49">
        <v>0</v>
      </c>
      <c r="I787" s="49">
        <v>0</v>
      </c>
      <c r="J787" s="49">
        <v>0</v>
      </c>
      <c r="K787" s="49">
        <v>0</v>
      </c>
      <c r="L787" s="49">
        <v>0</v>
      </c>
      <c r="M787" s="49">
        <v>0</v>
      </c>
      <c r="N787" s="49">
        <v>0</v>
      </c>
      <c r="O787" s="49">
        <v>0</v>
      </c>
      <c r="P787" s="120">
        <v>0</v>
      </c>
    </row>
    <row r="788" spans="1:16" s="2" customFormat="1">
      <c r="A788" s="42">
        <v>316600</v>
      </c>
      <c r="B788" s="43">
        <v>660</v>
      </c>
      <c r="C788" s="44" t="s">
        <v>494</v>
      </c>
      <c r="D788" s="45">
        <v>9392.4500000000007</v>
      </c>
      <c r="E788" s="45">
        <v>7609.1432101791697</v>
      </c>
      <c r="F788" s="45">
        <v>8769.61</v>
      </c>
      <c r="G788" s="45">
        <v>10156.74</v>
      </c>
      <c r="H788" s="45">
        <v>11155.82</v>
      </c>
      <c r="I788" s="45">
        <v>9712.74</v>
      </c>
      <c r="J788" s="45">
        <v>10874.74</v>
      </c>
      <c r="K788" s="45">
        <v>14128.83</v>
      </c>
      <c r="L788" s="45">
        <v>11974.12</v>
      </c>
      <c r="M788" s="45">
        <v>1769.61</v>
      </c>
      <c r="N788" s="45">
        <v>0</v>
      </c>
      <c r="O788" s="45">
        <v>0</v>
      </c>
      <c r="P788" s="119">
        <v>95543.803210179161</v>
      </c>
    </row>
    <row r="789" spans="1:16" s="2" customFormat="1">
      <c r="A789" s="46">
        <v>316610</v>
      </c>
      <c r="B789" s="47">
        <v>661</v>
      </c>
      <c r="C789" s="48" t="s">
        <v>518</v>
      </c>
      <c r="D789" s="49">
        <v>0</v>
      </c>
      <c r="E789" s="49">
        <v>0</v>
      </c>
      <c r="F789" s="49">
        <v>0</v>
      </c>
      <c r="G789" s="49">
        <v>0</v>
      </c>
      <c r="H789" s="49">
        <v>0</v>
      </c>
      <c r="I789" s="49">
        <v>0</v>
      </c>
      <c r="J789" s="49">
        <v>0</v>
      </c>
      <c r="K789" s="49">
        <v>0</v>
      </c>
      <c r="L789" s="49">
        <v>0</v>
      </c>
      <c r="M789" s="49">
        <v>0</v>
      </c>
      <c r="N789" s="49">
        <v>0</v>
      </c>
      <c r="O789" s="49">
        <v>0</v>
      </c>
      <c r="P789" s="120">
        <v>0</v>
      </c>
    </row>
    <row r="790" spans="1:16" s="2" customFormat="1">
      <c r="A790" s="42">
        <v>316620</v>
      </c>
      <c r="B790" s="43">
        <v>662</v>
      </c>
      <c r="C790" s="44" t="s">
        <v>863</v>
      </c>
      <c r="D790" s="45">
        <v>9392.4500000000007</v>
      </c>
      <c r="E790" s="45">
        <v>7573.1863715625004</v>
      </c>
      <c r="F790" s="45">
        <v>8769.61</v>
      </c>
      <c r="G790" s="45">
        <v>10156.74</v>
      </c>
      <c r="H790" s="45">
        <v>11155.82</v>
      </c>
      <c r="I790" s="45">
        <v>9712.74</v>
      </c>
      <c r="J790" s="45">
        <v>10874.74</v>
      </c>
      <c r="K790" s="45">
        <v>14128.83</v>
      </c>
      <c r="L790" s="45">
        <v>11974.12</v>
      </c>
      <c r="M790" s="45">
        <v>1769.61</v>
      </c>
      <c r="N790" s="45">
        <v>0</v>
      </c>
      <c r="O790" s="45">
        <v>0</v>
      </c>
      <c r="P790" s="119">
        <v>95507.846371562497</v>
      </c>
    </row>
    <row r="791" spans="1:16" s="2" customFormat="1">
      <c r="A791" s="46">
        <v>316630</v>
      </c>
      <c r="B791" s="47">
        <v>663</v>
      </c>
      <c r="C791" s="48" t="s">
        <v>413</v>
      </c>
      <c r="D791" s="49">
        <v>0</v>
      </c>
      <c r="E791" s="49">
        <v>0</v>
      </c>
      <c r="F791" s="49">
        <v>0</v>
      </c>
      <c r="G791" s="49">
        <v>0</v>
      </c>
      <c r="H791" s="49">
        <v>0</v>
      </c>
      <c r="I791" s="49">
        <v>0</v>
      </c>
      <c r="J791" s="49">
        <v>0</v>
      </c>
      <c r="K791" s="49">
        <v>0</v>
      </c>
      <c r="L791" s="49">
        <v>0</v>
      </c>
      <c r="M791" s="49">
        <v>0</v>
      </c>
      <c r="N791" s="49">
        <v>0</v>
      </c>
      <c r="O791" s="49">
        <v>0</v>
      </c>
      <c r="P791" s="120">
        <v>0</v>
      </c>
    </row>
    <row r="792" spans="1:16" s="2" customFormat="1">
      <c r="A792" s="42">
        <v>316640</v>
      </c>
      <c r="B792" s="43">
        <v>664</v>
      </c>
      <c r="C792" s="44" t="s">
        <v>414</v>
      </c>
      <c r="D792" s="45">
        <v>15536.16</v>
      </c>
      <c r="E792" s="45">
        <v>9845.1073714528193</v>
      </c>
      <c r="F792" s="45">
        <v>11400.5</v>
      </c>
      <c r="G792" s="45">
        <v>13203.76</v>
      </c>
      <c r="H792" s="45">
        <v>14502.57</v>
      </c>
      <c r="I792" s="45">
        <v>12626.56</v>
      </c>
      <c r="J792" s="45">
        <v>1596.93</v>
      </c>
      <c r="K792" s="45">
        <v>0</v>
      </c>
      <c r="L792" s="45">
        <v>0</v>
      </c>
      <c r="M792" s="45">
        <v>0</v>
      </c>
      <c r="N792" s="45">
        <v>0</v>
      </c>
      <c r="O792" s="45">
        <v>0</v>
      </c>
      <c r="P792" s="119">
        <v>78711.587371452813</v>
      </c>
    </row>
    <row r="793" spans="1:16" s="2" customFormat="1">
      <c r="A793" s="46">
        <v>316650</v>
      </c>
      <c r="B793" s="47">
        <v>665</v>
      </c>
      <c r="C793" s="48" t="s">
        <v>495</v>
      </c>
      <c r="D793" s="49">
        <v>0</v>
      </c>
      <c r="E793" s="49">
        <v>0</v>
      </c>
      <c r="F793" s="49">
        <v>0</v>
      </c>
      <c r="G793" s="49">
        <v>0</v>
      </c>
      <c r="H793" s="49">
        <v>0</v>
      </c>
      <c r="I793" s="49">
        <v>0</v>
      </c>
      <c r="J793" s="49">
        <v>0</v>
      </c>
      <c r="K793" s="49">
        <v>0</v>
      </c>
      <c r="L793" s="49">
        <v>0</v>
      </c>
      <c r="M793" s="49">
        <v>0</v>
      </c>
      <c r="N793" s="49">
        <v>0</v>
      </c>
      <c r="O793" s="49">
        <v>0</v>
      </c>
      <c r="P793" s="120">
        <v>0</v>
      </c>
    </row>
    <row r="794" spans="1:16" s="2" customFormat="1">
      <c r="A794" s="42">
        <v>316660</v>
      </c>
      <c r="B794" s="43">
        <v>666</v>
      </c>
      <c r="C794" s="44" t="s">
        <v>457</v>
      </c>
      <c r="D794" s="45">
        <v>0</v>
      </c>
      <c r="E794" s="45">
        <v>0</v>
      </c>
      <c r="F794" s="45">
        <v>0</v>
      </c>
      <c r="G794" s="45">
        <v>0</v>
      </c>
      <c r="H794" s="45">
        <v>0</v>
      </c>
      <c r="I794" s="45">
        <v>0</v>
      </c>
      <c r="J794" s="45">
        <v>0</v>
      </c>
      <c r="K794" s="45">
        <v>0</v>
      </c>
      <c r="L794" s="45">
        <v>0</v>
      </c>
      <c r="M794" s="45">
        <v>0</v>
      </c>
      <c r="N794" s="45">
        <v>0</v>
      </c>
      <c r="O794" s="45">
        <v>0</v>
      </c>
      <c r="P794" s="119">
        <v>0</v>
      </c>
    </row>
    <row r="795" spans="1:16" s="2" customFormat="1">
      <c r="A795" s="46">
        <v>316670</v>
      </c>
      <c r="B795" s="47">
        <v>668</v>
      </c>
      <c r="C795" s="48" t="s">
        <v>864</v>
      </c>
      <c r="D795" s="49">
        <v>0</v>
      </c>
      <c r="E795" s="49">
        <v>0</v>
      </c>
      <c r="F795" s="49">
        <v>0</v>
      </c>
      <c r="G795" s="49">
        <v>0</v>
      </c>
      <c r="H795" s="49">
        <v>0</v>
      </c>
      <c r="I795" s="49">
        <v>0</v>
      </c>
      <c r="J795" s="49">
        <v>0</v>
      </c>
      <c r="K795" s="49">
        <v>0</v>
      </c>
      <c r="L795" s="49">
        <v>0</v>
      </c>
      <c r="M795" s="49">
        <v>0</v>
      </c>
      <c r="N795" s="49">
        <v>0</v>
      </c>
      <c r="O795" s="49">
        <v>0</v>
      </c>
      <c r="P795" s="120">
        <v>0</v>
      </c>
    </row>
    <row r="796" spans="1:16" s="2" customFormat="1">
      <c r="A796" s="42">
        <v>316680</v>
      </c>
      <c r="B796" s="43">
        <v>667</v>
      </c>
      <c r="C796" s="44" t="s">
        <v>519</v>
      </c>
      <c r="D796" s="45">
        <v>11950.89</v>
      </c>
      <c r="E796" s="45">
        <v>7569.9157096485596</v>
      </c>
      <c r="F796" s="45">
        <v>8769.61</v>
      </c>
      <c r="G796" s="45">
        <v>10156.74</v>
      </c>
      <c r="H796" s="45">
        <v>11155.82</v>
      </c>
      <c r="I796" s="45">
        <v>9712.74</v>
      </c>
      <c r="J796" s="45">
        <v>10874.74</v>
      </c>
      <c r="K796" s="45">
        <v>14128.83</v>
      </c>
      <c r="L796" s="45">
        <v>11974.12</v>
      </c>
      <c r="M796" s="45">
        <v>17159.47</v>
      </c>
      <c r="N796" s="45">
        <v>14471.02</v>
      </c>
      <c r="O796" s="45">
        <v>17127.82</v>
      </c>
      <c r="P796" s="119">
        <v>145051.71570964856</v>
      </c>
    </row>
    <row r="797" spans="1:16" s="2" customFormat="1">
      <c r="A797" s="46">
        <v>316690</v>
      </c>
      <c r="B797" s="47">
        <v>669</v>
      </c>
      <c r="C797" s="48" t="s">
        <v>415</v>
      </c>
      <c r="D797" s="49">
        <v>11950.89</v>
      </c>
      <c r="E797" s="49">
        <v>7602.1704372640497</v>
      </c>
      <c r="F797" s="49">
        <v>8769.61</v>
      </c>
      <c r="G797" s="49">
        <v>10156.74</v>
      </c>
      <c r="H797" s="49">
        <v>11155.82</v>
      </c>
      <c r="I797" s="49">
        <v>9712.74</v>
      </c>
      <c r="J797" s="49">
        <v>10874.74</v>
      </c>
      <c r="K797" s="49">
        <v>14128.83</v>
      </c>
      <c r="L797" s="49">
        <v>11974.12</v>
      </c>
      <c r="M797" s="49">
        <v>17159.47</v>
      </c>
      <c r="N797" s="49">
        <v>14471.02</v>
      </c>
      <c r="O797" s="49">
        <v>17127.82</v>
      </c>
      <c r="P797" s="120">
        <v>145083.97043726404</v>
      </c>
    </row>
    <row r="798" spans="1:16" s="2" customFormat="1">
      <c r="A798" s="42">
        <v>316695</v>
      </c>
      <c r="B798" s="43">
        <v>852</v>
      </c>
      <c r="C798" s="44" t="s">
        <v>865</v>
      </c>
      <c r="D798" s="45">
        <v>9392.4500000000007</v>
      </c>
      <c r="E798" s="45">
        <v>7593.7523092255196</v>
      </c>
      <c r="F798" s="45">
        <v>8769.61</v>
      </c>
      <c r="G798" s="45">
        <v>10156.74</v>
      </c>
      <c r="H798" s="45">
        <v>11155.82</v>
      </c>
      <c r="I798" s="45">
        <v>9712.74</v>
      </c>
      <c r="J798" s="45">
        <v>1228.4100000000001</v>
      </c>
      <c r="K798" s="45">
        <v>0</v>
      </c>
      <c r="L798" s="45">
        <v>0</v>
      </c>
      <c r="M798" s="45">
        <v>0</v>
      </c>
      <c r="N798" s="45">
        <v>0</v>
      </c>
      <c r="O798" s="45">
        <v>0</v>
      </c>
      <c r="P798" s="119">
        <v>58009.522309225518</v>
      </c>
    </row>
    <row r="799" spans="1:16" s="2" customFormat="1">
      <c r="A799" s="46">
        <v>316700</v>
      </c>
      <c r="B799" s="47">
        <v>670</v>
      </c>
      <c r="C799" s="48" t="s">
        <v>416</v>
      </c>
      <c r="D799" s="49">
        <v>10331.69</v>
      </c>
      <c r="E799" s="49">
        <v>8330.4751528648394</v>
      </c>
      <c r="F799" s="49">
        <v>9646.57</v>
      </c>
      <c r="G799" s="49">
        <v>11172.41</v>
      </c>
      <c r="H799" s="49">
        <v>12271.4</v>
      </c>
      <c r="I799" s="49">
        <v>10684.01</v>
      </c>
      <c r="J799" s="49">
        <v>1351.25</v>
      </c>
      <c r="K799" s="49">
        <v>0</v>
      </c>
      <c r="L799" s="49">
        <v>0</v>
      </c>
      <c r="M799" s="49">
        <v>0</v>
      </c>
      <c r="N799" s="49">
        <v>0</v>
      </c>
      <c r="O799" s="49">
        <v>0</v>
      </c>
      <c r="P799" s="120">
        <v>63787.805152864843</v>
      </c>
    </row>
    <row r="800" spans="1:16" s="2" customFormat="1">
      <c r="A800" s="42">
        <v>316710</v>
      </c>
      <c r="B800" s="43">
        <v>671</v>
      </c>
      <c r="C800" s="44" t="s">
        <v>417</v>
      </c>
      <c r="D800" s="45">
        <v>11950.89</v>
      </c>
      <c r="E800" s="45">
        <v>7542.1764074255798</v>
      </c>
      <c r="F800" s="45">
        <v>8769.61</v>
      </c>
      <c r="G800" s="45">
        <v>10156.74</v>
      </c>
      <c r="H800" s="45">
        <v>11155.82</v>
      </c>
      <c r="I800" s="45">
        <v>9712.74</v>
      </c>
      <c r="J800" s="45">
        <v>10874.74</v>
      </c>
      <c r="K800" s="45">
        <v>14128.83</v>
      </c>
      <c r="L800" s="45">
        <v>11974.12</v>
      </c>
      <c r="M800" s="45">
        <v>17159.47</v>
      </c>
      <c r="N800" s="45">
        <v>14471.02</v>
      </c>
      <c r="O800" s="45">
        <v>17127.82</v>
      </c>
      <c r="P800" s="119">
        <v>145023.97640742559</v>
      </c>
    </row>
    <row r="801" spans="1:16" s="2" customFormat="1">
      <c r="A801" s="46">
        <v>316720</v>
      </c>
      <c r="B801" s="47">
        <v>672</v>
      </c>
      <c r="C801" s="48" t="s">
        <v>418</v>
      </c>
      <c r="D801" s="49">
        <v>11950.89</v>
      </c>
      <c r="E801" s="49">
        <v>7571.0867571450199</v>
      </c>
      <c r="F801" s="49">
        <v>8769.61</v>
      </c>
      <c r="G801" s="49">
        <v>10156.74</v>
      </c>
      <c r="H801" s="49">
        <v>11155.82</v>
      </c>
      <c r="I801" s="49">
        <v>9712.74</v>
      </c>
      <c r="J801" s="49">
        <v>10874.74</v>
      </c>
      <c r="K801" s="49">
        <v>14128.83</v>
      </c>
      <c r="L801" s="49">
        <v>11974.12</v>
      </c>
      <c r="M801" s="49">
        <v>17159.47</v>
      </c>
      <c r="N801" s="49">
        <v>14471.02</v>
      </c>
      <c r="O801" s="49">
        <v>17127.82</v>
      </c>
      <c r="P801" s="120">
        <v>145052.88675714502</v>
      </c>
    </row>
    <row r="802" spans="1:16" s="2" customFormat="1">
      <c r="A802" s="42">
        <v>316730</v>
      </c>
      <c r="B802" s="43">
        <v>673</v>
      </c>
      <c r="C802" s="44" t="s">
        <v>866</v>
      </c>
      <c r="D802" s="45">
        <v>9392.4500000000007</v>
      </c>
      <c r="E802" s="45">
        <v>7573.1617070474704</v>
      </c>
      <c r="F802" s="45">
        <v>8769.61</v>
      </c>
      <c r="G802" s="45">
        <v>10156.74</v>
      </c>
      <c r="H802" s="45">
        <v>11155.82</v>
      </c>
      <c r="I802" s="45">
        <v>9712.74</v>
      </c>
      <c r="J802" s="45">
        <v>1228.4100000000001</v>
      </c>
      <c r="K802" s="45">
        <v>0</v>
      </c>
      <c r="L802" s="45">
        <v>0</v>
      </c>
      <c r="M802" s="45">
        <v>0</v>
      </c>
      <c r="N802" s="45">
        <v>0</v>
      </c>
      <c r="O802" s="45">
        <v>0</v>
      </c>
      <c r="P802" s="119">
        <v>57988.931707047472</v>
      </c>
    </row>
    <row r="803" spans="1:16" s="2" customFormat="1">
      <c r="A803" s="46">
        <v>316740</v>
      </c>
      <c r="B803" s="47">
        <v>674</v>
      </c>
      <c r="C803" s="48" t="s">
        <v>867</v>
      </c>
      <c r="D803" s="49">
        <v>9392.4500000000007</v>
      </c>
      <c r="E803" s="49">
        <v>7591.74822307452</v>
      </c>
      <c r="F803" s="49">
        <v>8769.61</v>
      </c>
      <c r="G803" s="49">
        <v>10156.74</v>
      </c>
      <c r="H803" s="49">
        <v>11155.82</v>
      </c>
      <c r="I803" s="49">
        <v>9712.74</v>
      </c>
      <c r="J803" s="49">
        <v>10874.74</v>
      </c>
      <c r="K803" s="49">
        <v>14128.83</v>
      </c>
      <c r="L803" s="49">
        <v>11974.12</v>
      </c>
      <c r="M803" s="49">
        <v>1769.61</v>
      </c>
      <c r="N803" s="49">
        <v>0</v>
      </c>
      <c r="O803" s="49">
        <v>0</v>
      </c>
      <c r="P803" s="120">
        <v>95526.408223074512</v>
      </c>
    </row>
    <row r="804" spans="1:16" s="2" customFormat="1">
      <c r="A804" s="42">
        <v>316750</v>
      </c>
      <c r="B804" s="43">
        <v>675</v>
      </c>
      <c r="C804" s="44" t="s">
        <v>868</v>
      </c>
      <c r="D804" s="45">
        <v>9392.4500000000007</v>
      </c>
      <c r="E804" s="45">
        <v>7555.7094287178497</v>
      </c>
      <c r="F804" s="45">
        <v>8769.61</v>
      </c>
      <c r="G804" s="45">
        <v>10156.74</v>
      </c>
      <c r="H804" s="45">
        <v>11155.82</v>
      </c>
      <c r="I804" s="45">
        <v>9712.74</v>
      </c>
      <c r="J804" s="45">
        <v>10874.74</v>
      </c>
      <c r="K804" s="45">
        <v>14128.83</v>
      </c>
      <c r="L804" s="45">
        <v>11974.12</v>
      </c>
      <c r="M804" s="45">
        <v>1769.61</v>
      </c>
      <c r="N804" s="45">
        <v>0</v>
      </c>
      <c r="O804" s="45">
        <v>0</v>
      </c>
      <c r="P804" s="119">
        <v>95490.369428717851</v>
      </c>
    </row>
    <row r="805" spans="1:16" s="2" customFormat="1">
      <c r="A805" s="46">
        <v>316760</v>
      </c>
      <c r="B805" s="47">
        <v>676</v>
      </c>
      <c r="C805" s="48" t="s">
        <v>869</v>
      </c>
      <c r="D805" s="49">
        <v>10331.69</v>
      </c>
      <c r="E805" s="49">
        <v>8344.0899049582604</v>
      </c>
      <c r="F805" s="49">
        <v>9646.57</v>
      </c>
      <c r="G805" s="49">
        <v>11172.41</v>
      </c>
      <c r="H805" s="49">
        <v>12271.4</v>
      </c>
      <c r="I805" s="49">
        <v>10684.01</v>
      </c>
      <c r="J805" s="49">
        <v>11962.21</v>
      </c>
      <c r="K805" s="49">
        <v>15541.71</v>
      </c>
      <c r="L805" s="49">
        <v>13171.53</v>
      </c>
      <c r="M805" s="49">
        <v>18875.419999999998</v>
      </c>
      <c r="N805" s="49">
        <v>15918.12</v>
      </c>
      <c r="O805" s="49">
        <v>18840.61</v>
      </c>
      <c r="P805" s="120">
        <v>156759.76990495826</v>
      </c>
    </row>
    <row r="806" spans="1:16" s="2" customFormat="1">
      <c r="A806" s="42">
        <v>316770</v>
      </c>
      <c r="B806" s="43">
        <v>677</v>
      </c>
      <c r="C806" s="44" t="s">
        <v>870</v>
      </c>
      <c r="D806" s="45">
        <v>0</v>
      </c>
      <c r="E806" s="45">
        <v>0</v>
      </c>
      <c r="F806" s="45">
        <v>0</v>
      </c>
      <c r="G806" s="45">
        <v>0</v>
      </c>
      <c r="H806" s="45">
        <v>0</v>
      </c>
      <c r="I806" s="45">
        <v>0</v>
      </c>
      <c r="J806" s="45">
        <v>0</v>
      </c>
      <c r="K806" s="45">
        <v>0</v>
      </c>
      <c r="L806" s="45">
        <v>0</v>
      </c>
      <c r="M806" s="45">
        <v>0</v>
      </c>
      <c r="N806" s="45">
        <v>0</v>
      </c>
      <c r="O806" s="45">
        <v>0</v>
      </c>
      <c r="P806" s="119">
        <v>0</v>
      </c>
    </row>
    <row r="807" spans="1:16" s="2" customFormat="1">
      <c r="A807" s="46">
        <v>316780</v>
      </c>
      <c r="B807" s="47">
        <v>678</v>
      </c>
      <c r="C807" s="48" t="s">
        <v>496</v>
      </c>
      <c r="D807" s="49">
        <v>11950.89</v>
      </c>
      <c r="E807" s="49">
        <v>7610.16739420063</v>
      </c>
      <c r="F807" s="49">
        <v>8769.61</v>
      </c>
      <c r="G807" s="49">
        <v>10156.74</v>
      </c>
      <c r="H807" s="49">
        <v>11155.82</v>
      </c>
      <c r="I807" s="49">
        <v>9712.74</v>
      </c>
      <c r="J807" s="49">
        <v>10874.74</v>
      </c>
      <c r="K807" s="49">
        <v>14128.83</v>
      </c>
      <c r="L807" s="49">
        <v>11974.12</v>
      </c>
      <c r="M807" s="49">
        <v>17159.47</v>
      </c>
      <c r="N807" s="49">
        <v>14471.02</v>
      </c>
      <c r="O807" s="49">
        <v>17127.82</v>
      </c>
      <c r="P807" s="120">
        <v>145091.96739420062</v>
      </c>
    </row>
    <row r="808" spans="1:16" s="2" customFormat="1">
      <c r="A808" s="42">
        <v>316790</v>
      </c>
      <c r="B808" s="43">
        <v>679</v>
      </c>
      <c r="C808" s="44" t="s">
        <v>419</v>
      </c>
      <c r="D808" s="45">
        <v>9392.4500000000007</v>
      </c>
      <c r="E808" s="45">
        <v>7573.1664436882402</v>
      </c>
      <c r="F808" s="45">
        <v>8769.61</v>
      </c>
      <c r="G808" s="45">
        <v>10156.74</v>
      </c>
      <c r="H808" s="45">
        <v>11155.82</v>
      </c>
      <c r="I808" s="45">
        <v>9712.74</v>
      </c>
      <c r="J808" s="45">
        <v>10874.74</v>
      </c>
      <c r="K808" s="45">
        <v>14128.83</v>
      </c>
      <c r="L808" s="45">
        <v>11974.12</v>
      </c>
      <c r="M808" s="45">
        <v>1769.61</v>
      </c>
      <c r="N808" s="45">
        <v>0</v>
      </c>
      <c r="O808" s="45">
        <v>0</v>
      </c>
      <c r="P808" s="119">
        <v>95507.826443688231</v>
      </c>
    </row>
    <row r="809" spans="1:16" s="2" customFormat="1">
      <c r="A809" s="46">
        <v>316800</v>
      </c>
      <c r="B809" s="47">
        <v>680</v>
      </c>
      <c r="C809" s="48" t="s">
        <v>420</v>
      </c>
      <c r="D809" s="49">
        <v>0</v>
      </c>
      <c r="E809" s="49">
        <v>0</v>
      </c>
      <c r="F809" s="49">
        <v>0</v>
      </c>
      <c r="G809" s="49">
        <v>0</v>
      </c>
      <c r="H809" s="49">
        <v>0</v>
      </c>
      <c r="I809" s="49">
        <v>0</v>
      </c>
      <c r="J809" s="49">
        <v>9646.33</v>
      </c>
      <c r="K809" s="49">
        <v>14128.83</v>
      </c>
      <c r="L809" s="49">
        <v>11974.12</v>
      </c>
      <c r="M809" s="49">
        <v>17159.47</v>
      </c>
      <c r="N809" s="49">
        <v>14471.02</v>
      </c>
      <c r="O809" s="49">
        <v>17127.82</v>
      </c>
      <c r="P809" s="120">
        <v>84507.59</v>
      </c>
    </row>
    <row r="810" spans="1:16" s="2" customFormat="1">
      <c r="A810" s="42">
        <v>316805</v>
      </c>
      <c r="B810" s="43">
        <v>854</v>
      </c>
      <c r="C810" s="44" t="s">
        <v>421</v>
      </c>
      <c r="D810" s="45">
        <v>13145.98</v>
      </c>
      <c r="E810" s="45">
        <v>8370.8366948610692</v>
      </c>
      <c r="F810" s="45">
        <v>9646.57</v>
      </c>
      <c r="G810" s="45">
        <v>11172.41</v>
      </c>
      <c r="H810" s="45">
        <v>12271.4</v>
      </c>
      <c r="I810" s="45">
        <v>10684.01</v>
      </c>
      <c r="J810" s="45">
        <v>11962.21</v>
      </c>
      <c r="K810" s="45">
        <v>15541.71</v>
      </c>
      <c r="L810" s="45">
        <v>13171.53</v>
      </c>
      <c r="M810" s="45">
        <v>1946.57</v>
      </c>
      <c r="N810" s="45">
        <v>0</v>
      </c>
      <c r="O810" s="45">
        <v>0</v>
      </c>
      <c r="P810" s="119">
        <v>107913.22669486108</v>
      </c>
    </row>
    <row r="811" spans="1:16" s="2" customFormat="1">
      <c r="A811" s="46">
        <v>316810</v>
      </c>
      <c r="B811" s="47">
        <v>681</v>
      </c>
      <c r="C811" s="48" t="s">
        <v>422</v>
      </c>
      <c r="D811" s="49">
        <v>11950.89</v>
      </c>
      <c r="E811" s="49">
        <v>7569.2936256501598</v>
      </c>
      <c r="F811" s="49">
        <v>8769.61</v>
      </c>
      <c r="G811" s="49">
        <v>10156.74</v>
      </c>
      <c r="H811" s="49">
        <v>11155.82</v>
      </c>
      <c r="I811" s="49">
        <v>9712.74</v>
      </c>
      <c r="J811" s="49">
        <v>10874.74</v>
      </c>
      <c r="K811" s="49">
        <v>14128.83</v>
      </c>
      <c r="L811" s="49">
        <v>11974.12</v>
      </c>
      <c r="M811" s="49">
        <v>17159.47</v>
      </c>
      <c r="N811" s="49">
        <v>14471.02</v>
      </c>
      <c r="O811" s="49">
        <v>17127.82</v>
      </c>
      <c r="P811" s="120">
        <v>145051.09362565016</v>
      </c>
    </row>
    <row r="812" spans="1:16" s="2" customFormat="1">
      <c r="A812" s="42">
        <v>316820</v>
      </c>
      <c r="B812" s="43">
        <v>682</v>
      </c>
      <c r="C812" s="44" t="s">
        <v>871</v>
      </c>
      <c r="D812" s="45">
        <v>9392.4500000000007</v>
      </c>
      <c r="E812" s="45">
        <v>7573.1574635093202</v>
      </c>
      <c r="F812" s="45">
        <v>8769.61</v>
      </c>
      <c r="G812" s="45">
        <v>10156.74</v>
      </c>
      <c r="H812" s="45">
        <v>11155.82</v>
      </c>
      <c r="I812" s="45">
        <v>9712.74</v>
      </c>
      <c r="J812" s="45">
        <v>1228.4100000000001</v>
      </c>
      <c r="K812" s="45">
        <v>0</v>
      </c>
      <c r="L812" s="45">
        <v>0</v>
      </c>
      <c r="M812" s="45">
        <v>0</v>
      </c>
      <c r="N812" s="45">
        <v>0</v>
      </c>
      <c r="O812" s="45">
        <v>0</v>
      </c>
      <c r="P812" s="119">
        <v>57988.927463509324</v>
      </c>
    </row>
    <row r="813" spans="1:16" s="2" customFormat="1">
      <c r="A813" s="46">
        <v>316830</v>
      </c>
      <c r="B813" s="47">
        <v>683</v>
      </c>
      <c r="C813" s="48" t="s">
        <v>872</v>
      </c>
      <c r="D813" s="49">
        <v>11950.89</v>
      </c>
      <c r="E813" s="49">
        <v>7624.7848821177004</v>
      </c>
      <c r="F813" s="49">
        <v>8769.61</v>
      </c>
      <c r="G813" s="49">
        <v>10156.74</v>
      </c>
      <c r="H813" s="49">
        <v>11155.82</v>
      </c>
      <c r="I813" s="49">
        <v>9712.74</v>
      </c>
      <c r="J813" s="49">
        <v>10874.74</v>
      </c>
      <c r="K813" s="49">
        <v>14128.83</v>
      </c>
      <c r="L813" s="49">
        <v>11974.12</v>
      </c>
      <c r="M813" s="49">
        <v>17159.47</v>
      </c>
      <c r="N813" s="49">
        <v>14471.02</v>
      </c>
      <c r="O813" s="49">
        <v>17127.82</v>
      </c>
      <c r="P813" s="120">
        <v>145106.58488211769</v>
      </c>
    </row>
    <row r="814" spans="1:16" s="2" customFormat="1">
      <c r="A814" s="42">
        <v>316840</v>
      </c>
      <c r="B814" s="43">
        <v>684</v>
      </c>
      <c r="C814" s="44" t="s">
        <v>423</v>
      </c>
      <c r="D814" s="45">
        <v>0</v>
      </c>
      <c r="E814" s="45">
        <v>0</v>
      </c>
      <c r="F814" s="45">
        <v>0</v>
      </c>
      <c r="G814" s="45">
        <v>0</v>
      </c>
      <c r="H814" s="45">
        <v>0</v>
      </c>
      <c r="I814" s="45">
        <v>0</v>
      </c>
      <c r="J814" s="45">
        <v>0</v>
      </c>
      <c r="K814" s="45">
        <v>0</v>
      </c>
      <c r="L814" s="45">
        <v>0</v>
      </c>
      <c r="M814" s="45">
        <v>0</v>
      </c>
      <c r="N814" s="45">
        <v>0</v>
      </c>
      <c r="O814" s="45">
        <v>0</v>
      </c>
      <c r="P814" s="119">
        <v>0</v>
      </c>
    </row>
    <row r="815" spans="1:16" s="2" customFormat="1">
      <c r="A815" s="46">
        <v>316850</v>
      </c>
      <c r="B815" s="47">
        <v>685</v>
      </c>
      <c r="C815" s="48" t="s">
        <v>424</v>
      </c>
      <c r="D815" s="49">
        <v>11950.89</v>
      </c>
      <c r="E815" s="49">
        <v>7596.93024980884</v>
      </c>
      <c r="F815" s="49">
        <v>8769.61</v>
      </c>
      <c r="G815" s="49">
        <v>10156.74</v>
      </c>
      <c r="H815" s="49">
        <v>11155.82</v>
      </c>
      <c r="I815" s="49">
        <v>9712.74</v>
      </c>
      <c r="J815" s="49">
        <v>10874.74</v>
      </c>
      <c r="K815" s="49">
        <v>14128.83</v>
      </c>
      <c r="L815" s="49">
        <v>11974.12</v>
      </c>
      <c r="M815" s="49">
        <v>17159.47</v>
      </c>
      <c r="N815" s="49">
        <v>14471.02</v>
      </c>
      <c r="O815" s="49">
        <v>17127.82</v>
      </c>
      <c r="P815" s="120">
        <v>145078.73024980884</v>
      </c>
    </row>
    <row r="816" spans="1:16" s="2" customFormat="1">
      <c r="A816" s="42">
        <v>316860</v>
      </c>
      <c r="B816" s="43">
        <v>686</v>
      </c>
      <c r="C816" s="44" t="s">
        <v>873</v>
      </c>
      <c r="D816" s="45">
        <v>11950.89</v>
      </c>
      <c r="E816" s="45">
        <v>7545.9655987518299</v>
      </c>
      <c r="F816" s="45">
        <v>8769.61</v>
      </c>
      <c r="G816" s="45">
        <v>10156.74</v>
      </c>
      <c r="H816" s="45">
        <v>11155.82</v>
      </c>
      <c r="I816" s="45">
        <v>9712.74</v>
      </c>
      <c r="J816" s="45">
        <v>10874.74</v>
      </c>
      <c r="K816" s="45">
        <v>14128.83</v>
      </c>
      <c r="L816" s="45">
        <v>11974.12</v>
      </c>
      <c r="M816" s="45">
        <v>17159.47</v>
      </c>
      <c r="N816" s="45">
        <v>14471.02</v>
      </c>
      <c r="O816" s="45">
        <v>17127.82</v>
      </c>
      <c r="P816" s="119">
        <v>145027.76559875184</v>
      </c>
    </row>
    <row r="817" spans="1:16" s="2" customFormat="1">
      <c r="A817" s="46">
        <v>316870</v>
      </c>
      <c r="B817" s="47">
        <v>687</v>
      </c>
      <c r="C817" s="48" t="s">
        <v>874</v>
      </c>
      <c r="D817" s="49">
        <v>23901.79</v>
      </c>
      <c r="E817" s="49">
        <v>15144.798437637801</v>
      </c>
      <c r="F817" s="49">
        <v>17539.23</v>
      </c>
      <c r="G817" s="49">
        <v>20313.47</v>
      </c>
      <c r="H817" s="49">
        <v>22311.64</v>
      </c>
      <c r="I817" s="49">
        <v>19425.48</v>
      </c>
      <c r="J817" s="49">
        <v>12103.15</v>
      </c>
      <c r="K817" s="49">
        <v>14128.83</v>
      </c>
      <c r="L817" s="49">
        <v>11974.12</v>
      </c>
      <c r="M817" s="49">
        <v>17159.47</v>
      </c>
      <c r="N817" s="49">
        <v>14471.02</v>
      </c>
      <c r="O817" s="49">
        <v>17127.82</v>
      </c>
      <c r="P817" s="120">
        <v>205600.81843763779</v>
      </c>
    </row>
    <row r="818" spans="1:16" s="2" customFormat="1">
      <c r="A818" s="42">
        <v>316880</v>
      </c>
      <c r="B818" s="43">
        <v>688</v>
      </c>
      <c r="C818" s="44" t="s">
        <v>425</v>
      </c>
      <c r="D818" s="45">
        <v>11950.89</v>
      </c>
      <c r="E818" s="45">
        <v>7592.6560148935896</v>
      </c>
      <c r="F818" s="45">
        <v>8769.61</v>
      </c>
      <c r="G818" s="45">
        <v>10994.78</v>
      </c>
      <c r="H818" s="45">
        <v>12271.4</v>
      </c>
      <c r="I818" s="45">
        <v>10684.01</v>
      </c>
      <c r="J818" s="45">
        <v>11962.21</v>
      </c>
      <c r="K818" s="45">
        <v>15541.71</v>
      </c>
      <c r="L818" s="45">
        <v>13171.53</v>
      </c>
      <c r="M818" s="45">
        <v>18875.419999999998</v>
      </c>
      <c r="N818" s="45">
        <v>15918.12</v>
      </c>
      <c r="O818" s="45">
        <v>18840.61</v>
      </c>
      <c r="P818" s="119">
        <v>156572.94601489359</v>
      </c>
    </row>
    <row r="819" spans="1:16" s="2" customFormat="1">
      <c r="A819" s="46">
        <v>316890</v>
      </c>
      <c r="B819" s="47">
        <v>689</v>
      </c>
      <c r="C819" s="48" t="s">
        <v>426</v>
      </c>
      <c r="D819" s="49">
        <v>11950.89</v>
      </c>
      <c r="E819" s="49">
        <v>7566.6901523680199</v>
      </c>
      <c r="F819" s="49">
        <v>8769.61</v>
      </c>
      <c r="G819" s="49">
        <v>10156.74</v>
      </c>
      <c r="H819" s="49">
        <v>11155.82</v>
      </c>
      <c r="I819" s="49">
        <v>9712.74</v>
      </c>
      <c r="J819" s="49">
        <v>10874.74</v>
      </c>
      <c r="K819" s="49">
        <v>14128.83</v>
      </c>
      <c r="L819" s="49">
        <v>11974.12</v>
      </c>
      <c r="M819" s="49">
        <v>17159.47</v>
      </c>
      <c r="N819" s="49">
        <v>14471.02</v>
      </c>
      <c r="O819" s="49">
        <v>17127.82</v>
      </c>
      <c r="P819" s="120">
        <v>145048.49015236803</v>
      </c>
    </row>
    <row r="820" spans="1:16" s="2" customFormat="1">
      <c r="A820" s="42">
        <v>316900</v>
      </c>
      <c r="B820" s="43">
        <v>690</v>
      </c>
      <c r="C820" s="44" t="s">
        <v>427</v>
      </c>
      <c r="D820" s="45">
        <v>9392.4500000000007</v>
      </c>
      <c r="E820" s="45">
        <v>7588.0299062049498</v>
      </c>
      <c r="F820" s="45">
        <v>8769.61</v>
      </c>
      <c r="G820" s="45">
        <v>10156.74</v>
      </c>
      <c r="H820" s="45">
        <v>11155.82</v>
      </c>
      <c r="I820" s="45">
        <v>9712.74</v>
      </c>
      <c r="J820" s="45">
        <v>10874.74</v>
      </c>
      <c r="K820" s="45">
        <v>14128.83</v>
      </c>
      <c r="L820" s="45">
        <v>11974.12</v>
      </c>
      <c r="M820" s="45">
        <v>17159.47</v>
      </c>
      <c r="N820" s="45">
        <v>14471.02</v>
      </c>
      <c r="O820" s="45">
        <v>17127.82</v>
      </c>
      <c r="P820" s="119">
        <v>142511.38990620495</v>
      </c>
    </row>
    <row r="821" spans="1:16" s="2" customFormat="1">
      <c r="A821" s="46">
        <v>316905</v>
      </c>
      <c r="B821" s="47">
        <v>855</v>
      </c>
      <c r="C821" s="48" t="s">
        <v>875</v>
      </c>
      <c r="D821" s="49">
        <v>9392.4500000000007</v>
      </c>
      <c r="E821" s="49">
        <v>7609.11878308009</v>
      </c>
      <c r="F821" s="49">
        <v>8769.61</v>
      </c>
      <c r="G821" s="49">
        <v>10156.74</v>
      </c>
      <c r="H821" s="49">
        <v>11155.82</v>
      </c>
      <c r="I821" s="49">
        <v>9712.74</v>
      </c>
      <c r="J821" s="49">
        <v>1228.4100000000001</v>
      </c>
      <c r="K821" s="49">
        <v>0</v>
      </c>
      <c r="L821" s="49">
        <v>0</v>
      </c>
      <c r="M821" s="49">
        <v>0</v>
      </c>
      <c r="N821" s="49">
        <v>0</v>
      </c>
      <c r="O821" s="49">
        <v>0</v>
      </c>
      <c r="P821" s="120">
        <v>58024.888783080089</v>
      </c>
    </row>
    <row r="822" spans="1:16" s="2" customFormat="1">
      <c r="A822" s="42">
        <v>316910</v>
      </c>
      <c r="B822" s="43">
        <v>691</v>
      </c>
      <c r="C822" s="44" t="s">
        <v>428</v>
      </c>
      <c r="D822" s="45">
        <v>9392.4500000000007</v>
      </c>
      <c r="E822" s="45">
        <v>7615.2674964451498</v>
      </c>
      <c r="F822" s="45">
        <v>8769.61</v>
      </c>
      <c r="G822" s="45">
        <v>10156.74</v>
      </c>
      <c r="H822" s="45">
        <v>11155.82</v>
      </c>
      <c r="I822" s="45">
        <v>9712.74</v>
      </c>
      <c r="J822" s="45">
        <v>10874.74</v>
      </c>
      <c r="K822" s="45">
        <v>14128.83</v>
      </c>
      <c r="L822" s="45">
        <v>11974.12</v>
      </c>
      <c r="M822" s="45">
        <v>1769.61</v>
      </c>
      <c r="N822" s="45">
        <v>0</v>
      </c>
      <c r="O822" s="45">
        <v>0</v>
      </c>
      <c r="P822" s="119">
        <v>95549.927496445147</v>
      </c>
    </row>
    <row r="823" spans="1:16" s="2" customFormat="1">
      <c r="A823" s="46">
        <v>316920</v>
      </c>
      <c r="B823" s="47">
        <v>692</v>
      </c>
      <c r="C823" s="48" t="s">
        <v>429</v>
      </c>
      <c r="D823" s="49">
        <v>9392.4500000000007</v>
      </c>
      <c r="E823" s="49">
        <v>7599.8521904319696</v>
      </c>
      <c r="F823" s="49">
        <v>8769.61</v>
      </c>
      <c r="G823" s="49">
        <v>10156.74</v>
      </c>
      <c r="H823" s="49">
        <v>11155.82</v>
      </c>
      <c r="I823" s="49">
        <v>9712.74</v>
      </c>
      <c r="J823" s="49">
        <v>10874.74</v>
      </c>
      <c r="K823" s="49">
        <v>14128.83</v>
      </c>
      <c r="L823" s="49">
        <v>11974.12</v>
      </c>
      <c r="M823" s="49">
        <v>17159.47</v>
      </c>
      <c r="N823" s="49">
        <v>14471.02</v>
      </c>
      <c r="O823" s="49">
        <v>17127.82</v>
      </c>
      <c r="P823" s="120">
        <v>142523.21219043198</v>
      </c>
    </row>
    <row r="824" spans="1:16" s="2" customFormat="1">
      <c r="A824" s="42">
        <v>316930</v>
      </c>
      <c r="B824" s="43">
        <v>693</v>
      </c>
      <c r="C824" s="44" t="s">
        <v>876</v>
      </c>
      <c r="D824" s="45">
        <v>0</v>
      </c>
      <c r="E824" s="45">
        <v>0</v>
      </c>
      <c r="F824" s="45">
        <v>0</v>
      </c>
      <c r="G824" s="45">
        <v>8380.44</v>
      </c>
      <c r="H824" s="45">
        <v>11155.82</v>
      </c>
      <c r="I824" s="45">
        <v>9712.74</v>
      </c>
      <c r="J824" s="45">
        <v>10874.74</v>
      </c>
      <c r="K824" s="45">
        <v>14128.83</v>
      </c>
      <c r="L824" s="45">
        <v>11974.12</v>
      </c>
      <c r="M824" s="45">
        <v>17159.47</v>
      </c>
      <c r="N824" s="45">
        <v>14471.02</v>
      </c>
      <c r="O824" s="45">
        <v>17127.82</v>
      </c>
      <c r="P824" s="119">
        <v>114985</v>
      </c>
    </row>
    <row r="825" spans="1:16" s="2" customFormat="1">
      <c r="A825" s="46">
        <v>316935</v>
      </c>
      <c r="B825" s="47">
        <v>58</v>
      </c>
      <c r="C825" s="48" t="s">
        <v>877</v>
      </c>
      <c r="D825" s="49">
        <v>0</v>
      </c>
      <c r="E825" s="49">
        <v>0</v>
      </c>
      <c r="F825" s="49">
        <v>0</v>
      </c>
      <c r="G825" s="49">
        <v>0</v>
      </c>
      <c r="H825" s="49">
        <v>0</v>
      </c>
      <c r="I825" s="49">
        <v>0</v>
      </c>
      <c r="J825" s="49">
        <v>0</v>
      </c>
      <c r="K825" s="49">
        <v>0</v>
      </c>
      <c r="L825" s="49">
        <v>0</v>
      </c>
      <c r="M825" s="49">
        <v>0</v>
      </c>
      <c r="N825" s="49">
        <v>0</v>
      </c>
      <c r="O825" s="49">
        <v>0</v>
      </c>
      <c r="P825" s="120">
        <v>0</v>
      </c>
    </row>
    <row r="826" spans="1:16" s="2" customFormat="1">
      <c r="A826" s="42">
        <v>316940</v>
      </c>
      <c r="B826" s="43">
        <v>694</v>
      </c>
      <c r="C826" s="44" t="s">
        <v>878</v>
      </c>
      <c r="D826" s="45">
        <v>11950.89</v>
      </c>
      <c r="E826" s="45">
        <v>7575.9821421762999</v>
      </c>
      <c r="F826" s="45">
        <v>8769.61</v>
      </c>
      <c r="G826" s="45">
        <v>10156.74</v>
      </c>
      <c r="H826" s="45">
        <v>11155.82</v>
      </c>
      <c r="I826" s="45">
        <v>9712.74</v>
      </c>
      <c r="J826" s="45">
        <v>10874.74</v>
      </c>
      <c r="K826" s="45">
        <v>14128.83</v>
      </c>
      <c r="L826" s="45">
        <v>11974.12</v>
      </c>
      <c r="M826" s="45">
        <v>17159.47</v>
      </c>
      <c r="N826" s="45">
        <v>14471.02</v>
      </c>
      <c r="O826" s="45">
        <v>17127.82</v>
      </c>
      <c r="P826" s="119">
        <v>145057.78214217629</v>
      </c>
    </row>
    <row r="827" spans="1:16" s="2" customFormat="1">
      <c r="A827" s="46">
        <v>316950</v>
      </c>
      <c r="B827" s="47">
        <v>695</v>
      </c>
      <c r="C827" s="48" t="s">
        <v>430</v>
      </c>
      <c r="D827" s="49">
        <v>11950.89</v>
      </c>
      <c r="E827" s="49">
        <v>7594.6058728722701</v>
      </c>
      <c r="F827" s="49">
        <v>8769.61</v>
      </c>
      <c r="G827" s="49">
        <v>10156.74</v>
      </c>
      <c r="H827" s="49">
        <v>11155.82</v>
      </c>
      <c r="I827" s="49">
        <v>9712.74</v>
      </c>
      <c r="J827" s="49">
        <v>10874.74</v>
      </c>
      <c r="K827" s="49">
        <v>14128.83</v>
      </c>
      <c r="L827" s="49">
        <v>11974.12</v>
      </c>
      <c r="M827" s="49">
        <v>17159.47</v>
      </c>
      <c r="N827" s="49">
        <v>14471.02</v>
      </c>
      <c r="O827" s="49">
        <v>17127.82</v>
      </c>
      <c r="P827" s="120">
        <v>145076.40587287227</v>
      </c>
    </row>
    <row r="828" spans="1:16" s="2" customFormat="1">
      <c r="A828" s="42">
        <v>316960</v>
      </c>
      <c r="B828" s="43">
        <v>696</v>
      </c>
      <c r="C828" s="44" t="s">
        <v>431</v>
      </c>
      <c r="D828" s="45">
        <v>0</v>
      </c>
      <c r="E828" s="45">
        <v>0</v>
      </c>
      <c r="F828" s="45">
        <v>0</v>
      </c>
      <c r="G828" s="45">
        <v>0</v>
      </c>
      <c r="H828" s="45">
        <v>0</v>
      </c>
      <c r="I828" s="45">
        <v>0</v>
      </c>
      <c r="J828" s="45">
        <v>0</v>
      </c>
      <c r="K828" s="45">
        <v>0</v>
      </c>
      <c r="L828" s="45">
        <v>0</v>
      </c>
      <c r="M828" s="45">
        <v>0</v>
      </c>
      <c r="N828" s="45">
        <v>0</v>
      </c>
      <c r="O828" s="45">
        <v>0</v>
      </c>
      <c r="P828" s="119">
        <v>0</v>
      </c>
    </row>
    <row r="829" spans="1:16" s="2" customFormat="1">
      <c r="A829" s="46">
        <v>316970</v>
      </c>
      <c r="B829" s="47">
        <v>697</v>
      </c>
      <c r="C829" s="48" t="s">
        <v>432</v>
      </c>
      <c r="D829" s="49">
        <v>0</v>
      </c>
      <c r="E829" s="49">
        <v>0</v>
      </c>
      <c r="F829" s="49">
        <v>0</v>
      </c>
      <c r="G829" s="49">
        <v>0</v>
      </c>
      <c r="H829" s="49">
        <v>0</v>
      </c>
      <c r="I829" s="49">
        <v>0</v>
      </c>
      <c r="J829" s="49">
        <v>0</v>
      </c>
      <c r="K829" s="49">
        <v>0</v>
      </c>
      <c r="L829" s="49">
        <v>0</v>
      </c>
      <c r="M829" s="49">
        <v>0</v>
      </c>
      <c r="N829" s="49">
        <v>0</v>
      </c>
      <c r="O829" s="49">
        <v>0</v>
      </c>
      <c r="P829" s="120">
        <v>0</v>
      </c>
    </row>
    <row r="830" spans="1:16" s="2" customFormat="1">
      <c r="A830" s="42">
        <v>316980</v>
      </c>
      <c r="B830" s="43">
        <v>698</v>
      </c>
      <c r="C830" s="44" t="s">
        <v>879</v>
      </c>
      <c r="D830" s="45">
        <v>9392.4500000000007</v>
      </c>
      <c r="E830" s="45">
        <v>7596.4245064452798</v>
      </c>
      <c r="F830" s="45">
        <v>8769.61</v>
      </c>
      <c r="G830" s="45">
        <v>10156.74</v>
      </c>
      <c r="H830" s="45">
        <v>11155.82</v>
      </c>
      <c r="I830" s="45">
        <v>9712.74</v>
      </c>
      <c r="J830" s="45">
        <v>10874.74</v>
      </c>
      <c r="K830" s="45">
        <v>14128.83</v>
      </c>
      <c r="L830" s="45">
        <v>11974.12</v>
      </c>
      <c r="M830" s="45">
        <v>17159.47</v>
      </c>
      <c r="N830" s="45">
        <v>14471.02</v>
      </c>
      <c r="O830" s="45">
        <v>17127.82</v>
      </c>
      <c r="P830" s="119">
        <v>142519.78450644528</v>
      </c>
    </row>
    <row r="831" spans="1:16" s="2" customFormat="1">
      <c r="A831" s="46">
        <v>316990</v>
      </c>
      <c r="B831" s="47">
        <v>699</v>
      </c>
      <c r="C831" s="48" t="s">
        <v>880</v>
      </c>
      <c r="D831" s="49">
        <v>11950.89</v>
      </c>
      <c r="E831" s="49">
        <v>7566.33495896164</v>
      </c>
      <c r="F831" s="49">
        <v>8769.61</v>
      </c>
      <c r="G831" s="49">
        <v>10156.74</v>
      </c>
      <c r="H831" s="49">
        <v>11155.82</v>
      </c>
      <c r="I831" s="49">
        <v>9712.74</v>
      </c>
      <c r="J831" s="49">
        <v>10874.74</v>
      </c>
      <c r="K831" s="49">
        <v>14128.83</v>
      </c>
      <c r="L831" s="49">
        <v>11974.12</v>
      </c>
      <c r="M831" s="49">
        <v>17159.47</v>
      </c>
      <c r="N831" s="49">
        <v>14471.02</v>
      </c>
      <c r="O831" s="49">
        <v>17127.82</v>
      </c>
      <c r="P831" s="120">
        <v>145048.13495896163</v>
      </c>
    </row>
    <row r="832" spans="1:16" s="2" customFormat="1">
      <c r="A832" s="42">
        <v>317000</v>
      </c>
      <c r="B832" s="43">
        <v>700</v>
      </c>
      <c r="C832" s="44" t="s">
        <v>881</v>
      </c>
      <c r="D832" s="45">
        <v>0</v>
      </c>
      <c r="E832" s="45">
        <v>0</v>
      </c>
      <c r="F832" s="45">
        <v>0</v>
      </c>
      <c r="G832" s="45">
        <v>0</v>
      </c>
      <c r="H832" s="45">
        <v>0</v>
      </c>
      <c r="I832" s="45">
        <v>0</v>
      </c>
      <c r="J832" s="45">
        <v>0</v>
      </c>
      <c r="K832" s="45">
        <v>0</v>
      </c>
      <c r="L832" s="45">
        <v>0</v>
      </c>
      <c r="M832" s="45">
        <v>0</v>
      </c>
      <c r="N832" s="45">
        <v>0</v>
      </c>
      <c r="O832" s="45">
        <v>0</v>
      </c>
      <c r="P832" s="119">
        <v>0</v>
      </c>
    </row>
    <row r="833" spans="1:16" s="2" customFormat="1">
      <c r="A833" s="46">
        <v>317005</v>
      </c>
      <c r="B833" s="47">
        <v>767</v>
      </c>
      <c r="C833" s="48" t="s">
        <v>433</v>
      </c>
      <c r="D833" s="49">
        <v>11950.89</v>
      </c>
      <c r="E833" s="49">
        <v>7589.35328706159</v>
      </c>
      <c r="F833" s="49">
        <v>8769.61</v>
      </c>
      <c r="G833" s="49">
        <v>10156.74</v>
      </c>
      <c r="H833" s="49">
        <v>11155.82</v>
      </c>
      <c r="I833" s="49">
        <v>9712.74</v>
      </c>
      <c r="J833" s="49">
        <v>10874.74</v>
      </c>
      <c r="K833" s="49">
        <v>14128.83</v>
      </c>
      <c r="L833" s="49">
        <v>11974.12</v>
      </c>
      <c r="M833" s="49">
        <v>17159.47</v>
      </c>
      <c r="N833" s="49">
        <v>14471.02</v>
      </c>
      <c r="O833" s="49">
        <v>17127.82</v>
      </c>
      <c r="P833" s="120">
        <v>145071.15328706158</v>
      </c>
    </row>
    <row r="834" spans="1:16" s="2" customFormat="1">
      <c r="A834" s="42">
        <v>317010</v>
      </c>
      <c r="B834" s="43">
        <v>701</v>
      </c>
      <c r="C834" s="44" t="s">
        <v>434</v>
      </c>
      <c r="D834" s="45">
        <v>11950.89</v>
      </c>
      <c r="E834" s="45">
        <v>7571.9254162597499</v>
      </c>
      <c r="F834" s="45">
        <v>8769.61</v>
      </c>
      <c r="G834" s="45">
        <v>10156.74</v>
      </c>
      <c r="H834" s="45">
        <v>11155.82</v>
      </c>
      <c r="I834" s="45">
        <v>9712.74</v>
      </c>
      <c r="J834" s="45">
        <v>10874.74</v>
      </c>
      <c r="K834" s="45">
        <v>14128.83</v>
      </c>
      <c r="L834" s="45">
        <v>11974.12</v>
      </c>
      <c r="M834" s="45">
        <v>17159.47</v>
      </c>
      <c r="N834" s="45">
        <v>14471.02</v>
      </c>
      <c r="O834" s="45">
        <v>17127.82</v>
      </c>
      <c r="P834" s="119">
        <v>145053.72541625975</v>
      </c>
    </row>
    <row r="835" spans="1:16" s="2" customFormat="1">
      <c r="A835" s="46">
        <v>317020</v>
      </c>
      <c r="B835" s="47">
        <v>702</v>
      </c>
      <c r="C835" s="48" t="s">
        <v>882</v>
      </c>
      <c r="D835" s="49">
        <v>11950.89</v>
      </c>
      <c r="E835" s="49">
        <v>7571.80229326889</v>
      </c>
      <c r="F835" s="49">
        <v>8769.61</v>
      </c>
      <c r="G835" s="49">
        <v>10156.74</v>
      </c>
      <c r="H835" s="49">
        <v>11155.82</v>
      </c>
      <c r="I835" s="49">
        <v>9712.74</v>
      </c>
      <c r="J835" s="49">
        <v>10874.74</v>
      </c>
      <c r="K835" s="49">
        <v>14128.83</v>
      </c>
      <c r="L835" s="49">
        <v>11974.12</v>
      </c>
      <c r="M835" s="49">
        <v>17159.47</v>
      </c>
      <c r="N835" s="49">
        <v>14471.02</v>
      </c>
      <c r="O835" s="49">
        <v>17127.82</v>
      </c>
      <c r="P835" s="120">
        <v>145053.60229326889</v>
      </c>
    </row>
    <row r="836" spans="1:16" s="2" customFormat="1">
      <c r="A836" s="42">
        <v>317030</v>
      </c>
      <c r="B836" s="43">
        <v>703</v>
      </c>
      <c r="C836" s="44" t="s">
        <v>435</v>
      </c>
      <c r="D836" s="45">
        <v>0</v>
      </c>
      <c r="E836" s="45">
        <v>0</v>
      </c>
      <c r="F836" s="45">
        <v>0</v>
      </c>
      <c r="G836" s="45">
        <v>0</v>
      </c>
      <c r="H836" s="45">
        <v>0</v>
      </c>
      <c r="I836" s="45">
        <v>0</v>
      </c>
      <c r="J836" s="45">
        <v>0</v>
      </c>
      <c r="K836" s="45">
        <v>0</v>
      </c>
      <c r="L836" s="45">
        <v>0</v>
      </c>
      <c r="M836" s="45">
        <v>0</v>
      </c>
      <c r="N836" s="45">
        <v>0</v>
      </c>
      <c r="O836" s="45">
        <v>0</v>
      </c>
      <c r="P836" s="119">
        <v>0</v>
      </c>
    </row>
    <row r="837" spans="1:16" s="2" customFormat="1">
      <c r="A837" s="46">
        <v>317040</v>
      </c>
      <c r="B837" s="47">
        <v>704</v>
      </c>
      <c r="C837" s="48" t="s">
        <v>883</v>
      </c>
      <c r="D837" s="49">
        <v>0</v>
      </c>
      <c r="E837" s="49">
        <v>0</v>
      </c>
      <c r="F837" s="49">
        <v>0</v>
      </c>
      <c r="G837" s="49">
        <v>0</v>
      </c>
      <c r="H837" s="49">
        <v>0</v>
      </c>
      <c r="I837" s="49">
        <v>0</v>
      </c>
      <c r="J837" s="49">
        <v>0</v>
      </c>
      <c r="K837" s="49">
        <v>0</v>
      </c>
      <c r="L837" s="49">
        <v>0</v>
      </c>
      <c r="M837" s="49">
        <v>0</v>
      </c>
      <c r="N837" s="49">
        <v>0</v>
      </c>
      <c r="O837" s="49">
        <v>0</v>
      </c>
      <c r="P837" s="120">
        <v>0</v>
      </c>
    </row>
    <row r="838" spans="1:16" s="2" customFormat="1">
      <c r="A838" s="42">
        <v>317043</v>
      </c>
      <c r="B838" s="43">
        <v>856</v>
      </c>
      <c r="C838" s="44" t="s">
        <v>884</v>
      </c>
      <c r="D838" s="45">
        <v>9392.4500000000007</v>
      </c>
      <c r="E838" s="45">
        <v>7573.1579624804499</v>
      </c>
      <c r="F838" s="45">
        <v>8769.61</v>
      </c>
      <c r="G838" s="45">
        <v>10156.74</v>
      </c>
      <c r="H838" s="45">
        <v>11155.82</v>
      </c>
      <c r="I838" s="45">
        <v>9712.74</v>
      </c>
      <c r="J838" s="45">
        <v>10874.74</v>
      </c>
      <c r="K838" s="45">
        <v>14128.83</v>
      </c>
      <c r="L838" s="45">
        <v>11974.12</v>
      </c>
      <c r="M838" s="45">
        <v>1769.61</v>
      </c>
      <c r="N838" s="45">
        <v>0</v>
      </c>
      <c r="O838" s="45">
        <v>0</v>
      </c>
      <c r="P838" s="119">
        <v>95507.817962480447</v>
      </c>
    </row>
    <row r="839" spans="1:16" s="2" customFormat="1">
      <c r="A839" s="46">
        <v>317047</v>
      </c>
      <c r="B839" s="47">
        <v>857</v>
      </c>
      <c r="C839" s="48" t="s">
        <v>497</v>
      </c>
      <c r="D839" s="49">
        <v>0</v>
      </c>
      <c r="E839" s="49">
        <v>0</v>
      </c>
      <c r="F839" s="49">
        <v>0</v>
      </c>
      <c r="G839" s="49">
        <v>0</v>
      </c>
      <c r="H839" s="49">
        <v>0</v>
      </c>
      <c r="I839" s="49">
        <v>0</v>
      </c>
      <c r="J839" s="49">
        <v>0</v>
      </c>
      <c r="K839" s="49">
        <v>0</v>
      </c>
      <c r="L839" s="49">
        <v>0</v>
      </c>
      <c r="M839" s="49">
        <v>0</v>
      </c>
      <c r="N839" s="49">
        <v>0</v>
      </c>
      <c r="O839" s="49">
        <v>0</v>
      </c>
      <c r="P839" s="120">
        <v>0</v>
      </c>
    </row>
    <row r="840" spans="1:16" s="2" customFormat="1">
      <c r="A840" s="42">
        <v>317050</v>
      </c>
      <c r="B840" s="43">
        <v>705</v>
      </c>
      <c r="C840" s="44" t="s">
        <v>885</v>
      </c>
      <c r="D840" s="45">
        <v>0</v>
      </c>
      <c r="E840" s="45">
        <v>0</v>
      </c>
      <c r="F840" s="45">
        <v>0</v>
      </c>
      <c r="G840" s="45">
        <v>0</v>
      </c>
      <c r="H840" s="45">
        <v>0</v>
      </c>
      <c r="I840" s="45">
        <v>0</v>
      </c>
      <c r="J840" s="45">
        <v>0</v>
      </c>
      <c r="K840" s="45">
        <v>0</v>
      </c>
      <c r="L840" s="45">
        <v>0</v>
      </c>
      <c r="M840" s="45">
        <v>0</v>
      </c>
      <c r="N840" s="45">
        <v>0</v>
      </c>
      <c r="O840" s="45">
        <v>0</v>
      </c>
      <c r="P840" s="119">
        <v>0</v>
      </c>
    </row>
    <row r="841" spans="1:16" s="2" customFormat="1">
      <c r="A841" s="46">
        <v>317052</v>
      </c>
      <c r="B841" s="47">
        <v>768</v>
      </c>
      <c r="C841" s="48" t="s">
        <v>436</v>
      </c>
      <c r="D841" s="49">
        <v>0</v>
      </c>
      <c r="E841" s="49">
        <v>0</v>
      </c>
      <c r="F841" s="49">
        <v>0</v>
      </c>
      <c r="G841" s="49">
        <v>0</v>
      </c>
      <c r="H841" s="49">
        <v>0</v>
      </c>
      <c r="I841" s="49">
        <v>0</v>
      </c>
      <c r="J841" s="49">
        <v>0</v>
      </c>
      <c r="K841" s="49">
        <v>0</v>
      </c>
      <c r="L841" s="49">
        <v>0</v>
      </c>
      <c r="M841" s="49">
        <v>0</v>
      </c>
      <c r="N841" s="49">
        <v>0</v>
      </c>
      <c r="O841" s="49">
        <v>0</v>
      </c>
      <c r="P841" s="120">
        <v>0</v>
      </c>
    </row>
    <row r="842" spans="1:16" s="2" customFormat="1">
      <c r="A842" s="42">
        <v>317057</v>
      </c>
      <c r="B842" s="43">
        <v>858</v>
      </c>
      <c r="C842" s="44" t="s">
        <v>437</v>
      </c>
      <c r="D842" s="45">
        <v>0</v>
      </c>
      <c r="E842" s="45">
        <v>0</v>
      </c>
      <c r="F842" s="45">
        <v>0</v>
      </c>
      <c r="G842" s="45">
        <v>8380.44</v>
      </c>
      <c r="H842" s="45">
        <v>11155.82</v>
      </c>
      <c r="I842" s="45">
        <v>9712.74</v>
      </c>
      <c r="J842" s="45">
        <v>10874.74</v>
      </c>
      <c r="K842" s="45">
        <v>14128.83</v>
      </c>
      <c r="L842" s="45">
        <v>11974.12</v>
      </c>
      <c r="M842" s="45">
        <v>17159.47</v>
      </c>
      <c r="N842" s="45">
        <v>14471.02</v>
      </c>
      <c r="O842" s="45">
        <v>17127.82</v>
      </c>
      <c r="P842" s="119">
        <v>114985</v>
      </c>
    </row>
    <row r="843" spans="1:16" s="2" customFormat="1">
      <c r="A843" s="46">
        <v>317060</v>
      </c>
      <c r="B843" s="47">
        <v>706</v>
      </c>
      <c r="C843" s="48" t="s">
        <v>438</v>
      </c>
      <c r="D843" s="49">
        <v>9392.4500000000007</v>
      </c>
      <c r="E843" s="49">
        <v>7573.1571477697698</v>
      </c>
      <c r="F843" s="49">
        <v>8769.61</v>
      </c>
      <c r="G843" s="49">
        <v>10156.74</v>
      </c>
      <c r="H843" s="49">
        <v>11155.82</v>
      </c>
      <c r="I843" s="49">
        <v>9712.74</v>
      </c>
      <c r="J843" s="49">
        <v>1228.4100000000001</v>
      </c>
      <c r="K843" s="49">
        <v>0</v>
      </c>
      <c r="L843" s="49">
        <v>0</v>
      </c>
      <c r="M843" s="49">
        <v>0</v>
      </c>
      <c r="N843" s="49">
        <v>0</v>
      </c>
      <c r="O843" s="49">
        <v>0</v>
      </c>
      <c r="P843" s="120">
        <v>57988.927147769769</v>
      </c>
    </row>
    <row r="844" spans="1:16" s="2" customFormat="1">
      <c r="A844" s="42">
        <v>317065</v>
      </c>
      <c r="B844" s="43">
        <v>859</v>
      </c>
      <c r="C844" s="44" t="s">
        <v>886</v>
      </c>
      <c r="D844" s="45">
        <v>11950.89</v>
      </c>
      <c r="E844" s="45">
        <v>7598.7296616248896</v>
      </c>
      <c r="F844" s="45">
        <v>8769.61</v>
      </c>
      <c r="G844" s="45">
        <v>10156.74</v>
      </c>
      <c r="H844" s="45">
        <v>11155.82</v>
      </c>
      <c r="I844" s="45">
        <v>9712.74</v>
      </c>
      <c r="J844" s="45">
        <v>10874.74</v>
      </c>
      <c r="K844" s="45">
        <v>14128.83</v>
      </c>
      <c r="L844" s="45">
        <v>11974.12</v>
      </c>
      <c r="M844" s="45">
        <v>17159.47</v>
      </c>
      <c r="N844" s="45">
        <v>14471.02</v>
      </c>
      <c r="O844" s="45">
        <v>17127.82</v>
      </c>
      <c r="P844" s="119">
        <v>145080.5296616249</v>
      </c>
    </row>
    <row r="845" spans="1:16" s="2" customFormat="1">
      <c r="A845" s="46">
        <v>317070</v>
      </c>
      <c r="B845" s="47">
        <v>707</v>
      </c>
      <c r="C845" s="48" t="s">
        <v>439</v>
      </c>
      <c r="D845" s="49">
        <v>23901.79</v>
      </c>
      <c r="E845" s="49">
        <v>15144.4313894323</v>
      </c>
      <c r="F845" s="49">
        <v>17539.23</v>
      </c>
      <c r="G845" s="49">
        <v>20313.47</v>
      </c>
      <c r="H845" s="49">
        <v>22311.64</v>
      </c>
      <c r="I845" s="49">
        <v>19425.48</v>
      </c>
      <c r="J845" s="49">
        <v>21749.47</v>
      </c>
      <c r="K845" s="49">
        <v>28257.65</v>
      </c>
      <c r="L845" s="49">
        <v>23948.240000000002</v>
      </c>
      <c r="M845" s="49">
        <v>34318.94</v>
      </c>
      <c r="N845" s="49">
        <v>28942.05</v>
      </c>
      <c r="O845" s="49">
        <v>34255.65</v>
      </c>
      <c r="P845" s="120">
        <v>290108.04138943227</v>
      </c>
    </row>
    <row r="846" spans="1:16" s="2" customFormat="1">
      <c r="A846" s="42">
        <v>317075</v>
      </c>
      <c r="B846" s="43">
        <v>860</v>
      </c>
      <c r="C846" s="44" t="s">
        <v>887</v>
      </c>
      <c r="D846" s="45">
        <v>0</v>
      </c>
      <c r="E846" s="45">
        <v>0</v>
      </c>
      <c r="F846" s="45">
        <v>0</v>
      </c>
      <c r="G846" s="45">
        <v>0</v>
      </c>
      <c r="H846" s="45">
        <v>0</v>
      </c>
      <c r="I846" s="45">
        <v>0</v>
      </c>
      <c r="J846" s="45">
        <v>0</v>
      </c>
      <c r="K846" s="45">
        <v>0</v>
      </c>
      <c r="L846" s="45">
        <v>0</v>
      </c>
      <c r="M846" s="45">
        <v>0</v>
      </c>
      <c r="N846" s="45">
        <v>0</v>
      </c>
      <c r="O846" s="45">
        <v>0</v>
      </c>
      <c r="P846" s="119">
        <v>0</v>
      </c>
    </row>
    <row r="847" spans="1:16" s="2" customFormat="1">
      <c r="A847" s="46">
        <v>317080</v>
      </c>
      <c r="B847" s="47">
        <v>708</v>
      </c>
      <c r="C847" s="48" t="s">
        <v>888</v>
      </c>
      <c r="D847" s="49">
        <v>11950.89</v>
      </c>
      <c r="E847" s="49">
        <v>7568.7824632413303</v>
      </c>
      <c r="F847" s="49">
        <v>8769.61</v>
      </c>
      <c r="G847" s="49">
        <v>10156.74</v>
      </c>
      <c r="H847" s="49">
        <v>11155.82</v>
      </c>
      <c r="I847" s="49">
        <v>9712.74</v>
      </c>
      <c r="J847" s="49">
        <v>10874.74</v>
      </c>
      <c r="K847" s="49">
        <v>14128.83</v>
      </c>
      <c r="L847" s="49">
        <v>11974.12</v>
      </c>
      <c r="M847" s="49">
        <v>17159.47</v>
      </c>
      <c r="N847" s="49">
        <v>14471.02</v>
      </c>
      <c r="O847" s="49">
        <v>17127.82</v>
      </c>
      <c r="P847" s="120">
        <v>145050.58246324133</v>
      </c>
    </row>
    <row r="848" spans="1:16" s="2" customFormat="1">
      <c r="A848" s="42">
        <v>317090</v>
      </c>
      <c r="B848" s="43">
        <v>709</v>
      </c>
      <c r="C848" s="44" t="s">
        <v>889</v>
      </c>
      <c r="D848" s="45">
        <v>0</v>
      </c>
      <c r="E848" s="45">
        <v>0</v>
      </c>
      <c r="F848" s="45">
        <v>0</v>
      </c>
      <c r="G848" s="45">
        <v>0</v>
      </c>
      <c r="H848" s="45">
        <v>0</v>
      </c>
      <c r="I848" s="45">
        <v>0</v>
      </c>
      <c r="J848" s="45">
        <v>0</v>
      </c>
      <c r="K848" s="45">
        <v>0</v>
      </c>
      <c r="L848" s="45">
        <v>0</v>
      </c>
      <c r="M848" s="45">
        <v>0</v>
      </c>
      <c r="N848" s="45">
        <v>0</v>
      </c>
      <c r="O848" s="45">
        <v>0</v>
      </c>
      <c r="P848" s="119">
        <v>0</v>
      </c>
    </row>
    <row r="849" spans="1:16" s="2" customFormat="1">
      <c r="A849" s="46">
        <v>317100</v>
      </c>
      <c r="B849" s="47">
        <v>710</v>
      </c>
      <c r="C849" s="48" t="s">
        <v>440</v>
      </c>
      <c r="D849" s="49">
        <v>0</v>
      </c>
      <c r="E849" s="49">
        <v>0</v>
      </c>
      <c r="F849" s="49">
        <v>0</v>
      </c>
      <c r="G849" s="49">
        <v>8380.44</v>
      </c>
      <c r="H849" s="49">
        <v>11155.82</v>
      </c>
      <c r="I849" s="49">
        <v>9712.74</v>
      </c>
      <c r="J849" s="49">
        <v>10874.74</v>
      </c>
      <c r="K849" s="49">
        <v>14128.83</v>
      </c>
      <c r="L849" s="49">
        <v>11974.12</v>
      </c>
      <c r="M849" s="49">
        <v>17159.47</v>
      </c>
      <c r="N849" s="49">
        <v>14471.02</v>
      </c>
      <c r="O849" s="49">
        <v>17127.82</v>
      </c>
      <c r="P849" s="120">
        <v>114985</v>
      </c>
    </row>
    <row r="850" spans="1:16" s="2" customFormat="1">
      <c r="A850" s="42">
        <v>317103</v>
      </c>
      <c r="B850" s="43">
        <v>861</v>
      </c>
      <c r="C850" s="44" t="s">
        <v>890</v>
      </c>
      <c r="D850" s="45">
        <v>0</v>
      </c>
      <c r="E850" s="45">
        <v>0</v>
      </c>
      <c r="F850" s="45">
        <v>0</v>
      </c>
      <c r="G850" s="45">
        <v>0</v>
      </c>
      <c r="H850" s="45">
        <v>0</v>
      </c>
      <c r="I850" s="45">
        <v>0</v>
      </c>
      <c r="J850" s="45">
        <v>0</v>
      </c>
      <c r="K850" s="45">
        <v>0</v>
      </c>
      <c r="L850" s="45">
        <v>0</v>
      </c>
      <c r="M850" s="45">
        <v>0</v>
      </c>
      <c r="N850" s="45">
        <v>0</v>
      </c>
      <c r="O850" s="45">
        <v>0</v>
      </c>
      <c r="P850" s="119">
        <v>0</v>
      </c>
    </row>
    <row r="851" spans="1:16" s="2" customFormat="1">
      <c r="A851" s="46">
        <v>317107</v>
      </c>
      <c r="B851" s="47">
        <v>862</v>
      </c>
      <c r="C851" s="48" t="s">
        <v>441</v>
      </c>
      <c r="D851" s="49">
        <v>0</v>
      </c>
      <c r="E851" s="49">
        <v>0</v>
      </c>
      <c r="F851" s="49">
        <v>0</v>
      </c>
      <c r="G851" s="49">
        <v>0</v>
      </c>
      <c r="H851" s="49">
        <v>0</v>
      </c>
      <c r="I851" s="49">
        <v>0</v>
      </c>
      <c r="J851" s="49">
        <v>0</v>
      </c>
      <c r="K851" s="49">
        <v>0</v>
      </c>
      <c r="L851" s="49">
        <v>0</v>
      </c>
      <c r="M851" s="49">
        <v>0</v>
      </c>
      <c r="N851" s="49">
        <v>0</v>
      </c>
      <c r="O851" s="49">
        <v>0</v>
      </c>
      <c r="P851" s="120">
        <v>0</v>
      </c>
    </row>
    <row r="852" spans="1:16" s="2" customFormat="1">
      <c r="A852" s="42">
        <v>317110</v>
      </c>
      <c r="B852" s="43">
        <v>711</v>
      </c>
      <c r="C852" s="44" t="s">
        <v>891</v>
      </c>
      <c r="D852" s="45">
        <v>10331.69</v>
      </c>
      <c r="E852" s="45">
        <v>8330.4734914297806</v>
      </c>
      <c r="F852" s="45">
        <v>9646.57</v>
      </c>
      <c r="G852" s="45">
        <v>11172.41</v>
      </c>
      <c r="H852" s="45">
        <v>12271.4</v>
      </c>
      <c r="I852" s="45">
        <v>10684.01</v>
      </c>
      <c r="J852" s="45">
        <v>11962.21</v>
      </c>
      <c r="K852" s="45">
        <v>15541.71</v>
      </c>
      <c r="L852" s="45">
        <v>13171.53</v>
      </c>
      <c r="M852" s="45">
        <v>18875.419999999998</v>
      </c>
      <c r="N852" s="45">
        <v>15918.12</v>
      </c>
      <c r="O852" s="45">
        <v>18840.61</v>
      </c>
      <c r="P852" s="119">
        <v>156746.15349142981</v>
      </c>
    </row>
    <row r="853" spans="1:16" s="2" customFormat="1">
      <c r="A853" s="46">
        <v>317115</v>
      </c>
      <c r="B853" s="47">
        <v>863</v>
      </c>
      <c r="C853" s="48" t="s">
        <v>442</v>
      </c>
      <c r="D853" s="49">
        <v>23901.79</v>
      </c>
      <c r="E853" s="49">
        <v>15227.3335078693</v>
      </c>
      <c r="F853" s="49">
        <v>17539.23</v>
      </c>
      <c r="G853" s="49">
        <v>20313.47</v>
      </c>
      <c r="H853" s="49">
        <v>22311.64</v>
      </c>
      <c r="I853" s="49">
        <v>19425.48</v>
      </c>
      <c r="J853" s="49">
        <v>21749.47</v>
      </c>
      <c r="K853" s="49">
        <v>28257.65</v>
      </c>
      <c r="L853" s="49">
        <v>23948.240000000002</v>
      </c>
      <c r="M853" s="49">
        <v>3539.21</v>
      </c>
      <c r="N853" s="49">
        <v>0</v>
      </c>
      <c r="O853" s="49">
        <v>0</v>
      </c>
      <c r="P853" s="120">
        <v>196213.51350786927</v>
      </c>
    </row>
    <row r="854" spans="1:16" s="2" customFormat="1">
      <c r="A854" s="42">
        <v>317120</v>
      </c>
      <c r="B854" s="43">
        <v>712</v>
      </c>
      <c r="C854" s="44" t="s">
        <v>443</v>
      </c>
      <c r="D854" s="45">
        <v>23901.79</v>
      </c>
      <c r="E854" s="45">
        <v>15129.461522104901</v>
      </c>
      <c r="F854" s="45">
        <v>17539.23</v>
      </c>
      <c r="G854" s="45">
        <v>20313.47</v>
      </c>
      <c r="H854" s="45">
        <v>22311.64</v>
      </c>
      <c r="I854" s="45">
        <v>19425.48</v>
      </c>
      <c r="J854" s="45">
        <v>21749.47</v>
      </c>
      <c r="K854" s="45">
        <v>28257.65</v>
      </c>
      <c r="L854" s="45">
        <v>23948.240000000002</v>
      </c>
      <c r="M854" s="45">
        <v>34318.94</v>
      </c>
      <c r="N854" s="45">
        <v>28942.05</v>
      </c>
      <c r="O854" s="45">
        <v>34255.65</v>
      </c>
      <c r="P854" s="119">
        <v>290093.0715221049</v>
      </c>
    </row>
    <row r="855" spans="1:16" s="2" customFormat="1">
      <c r="A855" s="46">
        <v>317130</v>
      </c>
      <c r="B855" s="47">
        <v>713</v>
      </c>
      <c r="C855" s="48" t="s">
        <v>892</v>
      </c>
      <c r="D855" s="49">
        <v>0</v>
      </c>
      <c r="E855" s="49">
        <v>0</v>
      </c>
      <c r="F855" s="49">
        <v>0</v>
      </c>
      <c r="G855" s="49">
        <v>0</v>
      </c>
      <c r="H855" s="49">
        <v>0</v>
      </c>
      <c r="I855" s="49">
        <v>0</v>
      </c>
      <c r="J855" s="49">
        <v>0</v>
      </c>
      <c r="K855" s="49">
        <v>0</v>
      </c>
      <c r="L855" s="49">
        <v>0</v>
      </c>
      <c r="M855" s="49">
        <v>0</v>
      </c>
      <c r="N855" s="49">
        <v>0</v>
      </c>
      <c r="O855" s="49">
        <v>0</v>
      </c>
      <c r="P855" s="120">
        <v>0</v>
      </c>
    </row>
    <row r="856" spans="1:16" s="2" customFormat="1">
      <c r="A856" s="42">
        <v>317140</v>
      </c>
      <c r="B856" s="43">
        <v>714</v>
      </c>
      <c r="C856" s="44" t="s">
        <v>444</v>
      </c>
      <c r="D856" s="45">
        <v>9392.4500000000007</v>
      </c>
      <c r="E856" s="45">
        <v>7619.3175779141102</v>
      </c>
      <c r="F856" s="45">
        <v>8769.61</v>
      </c>
      <c r="G856" s="45">
        <v>10156.74</v>
      </c>
      <c r="H856" s="45">
        <v>11155.82</v>
      </c>
      <c r="I856" s="45">
        <v>9712.74</v>
      </c>
      <c r="J856" s="45">
        <v>1228.4100000000001</v>
      </c>
      <c r="K856" s="45">
        <v>0</v>
      </c>
      <c r="L856" s="45">
        <v>0</v>
      </c>
      <c r="M856" s="45">
        <v>0</v>
      </c>
      <c r="N856" s="45">
        <v>0</v>
      </c>
      <c r="O856" s="45">
        <v>0</v>
      </c>
      <c r="P856" s="119">
        <v>58035.087577914113</v>
      </c>
    </row>
    <row r="857" spans="1:16" s="2" customFormat="1">
      <c r="A857" s="46">
        <v>317150</v>
      </c>
      <c r="B857" s="47">
        <v>715</v>
      </c>
      <c r="C857" s="48" t="s">
        <v>445</v>
      </c>
      <c r="D857" s="49">
        <v>0</v>
      </c>
      <c r="E857" s="49">
        <v>0</v>
      </c>
      <c r="F857" s="49">
        <v>0</v>
      </c>
      <c r="G857" s="49">
        <v>0</v>
      </c>
      <c r="H857" s="49">
        <v>0</v>
      </c>
      <c r="I857" s="49">
        <v>0</v>
      </c>
      <c r="J857" s="49">
        <v>0</v>
      </c>
      <c r="K857" s="49">
        <v>0</v>
      </c>
      <c r="L857" s="49">
        <v>0</v>
      </c>
      <c r="M857" s="49">
        <v>15389.86</v>
      </c>
      <c r="N857" s="49">
        <v>14471.02</v>
      </c>
      <c r="O857" s="49">
        <v>17127.82</v>
      </c>
      <c r="P857" s="120">
        <v>46988.7</v>
      </c>
    </row>
    <row r="858" spans="1:16" s="2" customFormat="1">
      <c r="A858" s="42">
        <v>317160</v>
      </c>
      <c r="B858" s="43">
        <v>716</v>
      </c>
      <c r="C858" s="44" t="s">
        <v>458</v>
      </c>
      <c r="D858" s="45">
        <v>0</v>
      </c>
      <c r="E858" s="45">
        <v>0</v>
      </c>
      <c r="F858" s="45">
        <v>0</v>
      </c>
      <c r="G858" s="45">
        <v>0</v>
      </c>
      <c r="H858" s="45">
        <v>0</v>
      </c>
      <c r="I858" s="45">
        <v>0</v>
      </c>
      <c r="J858" s="45">
        <v>0</v>
      </c>
      <c r="K858" s="45">
        <v>0</v>
      </c>
      <c r="L858" s="45">
        <v>0</v>
      </c>
      <c r="M858" s="45">
        <v>0</v>
      </c>
      <c r="N858" s="45">
        <v>0</v>
      </c>
      <c r="O858" s="45">
        <v>0</v>
      </c>
      <c r="P858" s="119">
        <v>0</v>
      </c>
    </row>
    <row r="859" spans="1:16" s="2" customFormat="1">
      <c r="A859" s="46">
        <v>317170</v>
      </c>
      <c r="B859" s="47">
        <v>717</v>
      </c>
      <c r="C859" s="48" t="s">
        <v>893</v>
      </c>
      <c r="D859" s="49">
        <v>11950.89</v>
      </c>
      <c r="E859" s="49">
        <v>7596.0893025135902</v>
      </c>
      <c r="F859" s="49">
        <v>8769.61</v>
      </c>
      <c r="G859" s="49">
        <v>10156.74</v>
      </c>
      <c r="H859" s="49">
        <v>11155.82</v>
      </c>
      <c r="I859" s="49">
        <v>9712.74</v>
      </c>
      <c r="J859" s="49">
        <v>10874.74</v>
      </c>
      <c r="K859" s="49">
        <v>14128.83</v>
      </c>
      <c r="L859" s="49">
        <v>11974.12</v>
      </c>
      <c r="M859" s="49">
        <v>17159.47</v>
      </c>
      <c r="N859" s="49">
        <v>14471.02</v>
      </c>
      <c r="O859" s="49">
        <v>17127.82</v>
      </c>
      <c r="P859" s="120">
        <v>145077.88930251359</v>
      </c>
    </row>
    <row r="860" spans="1:16" s="2" customFormat="1">
      <c r="A860" s="42">
        <v>317180</v>
      </c>
      <c r="B860" s="43">
        <v>718</v>
      </c>
      <c r="C860" s="44" t="s">
        <v>894</v>
      </c>
      <c r="D860" s="45">
        <v>0</v>
      </c>
      <c r="E860" s="45">
        <v>0</v>
      </c>
      <c r="F860" s="45">
        <v>0</v>
      </c>
      <c r="G860" s="45">
        <v>0</v>
      </c>
      <c r="H860" s="45">
        <v>0</v>
      </c>
      <c r="I860" s="45">
        <v>0</v>
      </c>
      <c r="J860" s="45">
        <v>0</v>
      </c>
      <c r="K860" s="45">
        <v>0</v>
      </c>
      <c r="L860" s="45">
        <v>0</v>
      </c>
      <c r="M860" s="45">
        <v>0</v>
      </c>
      <c r="N860" s="45">
        <v>0</v>
      </c>
      <c r="O860" s="45">
        <v>0</v>
      </c>
      <c r="P860" s="119">
        <v>0</v>
      </c>
    </row>
    <row r="861" spans="1:16" s="2" customFormat="1">
      <c r="A861" s="46">
        <v>317190</v>
      </c>
      <c r="B861" s="47">
        <v>719</v>
      </c>
      <c r="C861" s="48" t="s">
        <v>895</v>
      </c>
      <c r="D861" s="49">
        <v>0</v>
      </c>
      <c r="E861" s="49">
        <v>0</v>
      </c>
      <c r="F861" s="49">
        <v>0</v>
      </c>
      <c r="G861" s="49">
        <v>0</v>
      </c>
      <c r="H861" s="49">
        <v>0</v>
      </c>
      <c r="I861" s="49">
        <v>0</v>
      </c>
      <c r="J861" s="49">
        <v>0</v>
      </c>
      <c r="K861" s="49">
        <v>0</v>
      </c>
      <c r="L861" s="49">
        <v>0</v>
      </c>
      <c r="M861" s="49">
        <v>0</v>
      </c>
      <c r="N861" s="49">
        <v>0</v>
      </c>
      <c r="O861" s="49">
        <v>0</v>
      </c>
      <c r="P861" s="120">
        <v>0</v>
      </c>
    </row>
    <row r="862" spans="1:16" s="2" customFormat="1">
      <c r="A862" s="42">
        <v>317200</v>
      </c>
      <c r="B862" s="43">
        <v>720</v>
      </c>
      <c r="C862" s="44" t="s">
        <v>520</v>
      </c>
      <c r="D862" s="45">
        <v>0</v>
      </c>
      <c r="E862" s="45">
        <v>0</v>
      </c>
      <c r="F862" s="45">
        <v>0</v>
      </c>
      <c r="G862" s="45">
        <v>0</v>
      </c>
      <c r="H862" s="45">
        <v>0</v>
      </c>
      <c r="I862" s="45">
        <v>0</v>
      </c>
      <c r="J862" s="45">
        <v>0</v>
      </c>
      <c r="K862" s="45">
        <v>0</v>
      </c>
      <c r="L862" s="45">
        <v>0</v>
      </c>
      <c r="M862" s="45">
        <v>0</v>
      </c>
      <c r="N862" s="45">
        <v>0</v>
      </c>
      <c r="O862" s="45">
        <v>0</v>
      </c>
      <c r="P862" s="119">
        <v>0</v>
      </c>
    </row>
    <row r="863" spans="1:16" s="2" customFormat="1">
      <c r="A863" s="46">
        <v>317210</v>
      </c>
      <c r="B863" s="47">
        <v>721</v>
      </c>
      <c r="C863" s="48" t="s">
        <v>446</v>
      </c>
      <c r="D863" s="49">
        <v>9392.4500000000007</v>
      </c>
      <c r="E863" s="49">
        <v>7588.8114539001899</v>
      </c>
      <c r="F863" s="49">
        <v>8769.61</v>
      </c>
      <c r="G863" s="49">
        <v>10156.74</v>
      </c>
      <c r="H863" s="49">
        <v>11155.82</v>
      </c>
      <c r="I863" s="49">
        <v>9712.74</v>
      </c>
      <c r="J863" s="49">
        <v>10874.74</v>
      </c>
      <c r="K863" s="49">
        <v>14128.83</v>
      </c>
      <c r="L863" s="49">
        <v>11974.12</v>
      </c>
      <c r="M863" s="49">
        <v>17159.47</v>
      </c>
      <c r="N863" s="49">
        <v>14471.02</v>
      </c>
      <c r="O863" s="49">
        <v>17127.82</v>
      </c>
      <c r="P863" s="120">
        <v>142512.1714539002</v>
      </c>
    </row>
    <row r="864" spans="1:16" s="2" customFormat="1">
      <c r="A864" s="42">
        <v>317220</v>
      </c>
      <c r="B864" s="43">
        <v>722</v>
      </c>
      <c r="C864" s="44" t="s">
        <v>447</v>
      </c>
      <c r="D864" s="45">
        <v>10331.69</v>
      </c>
      <c r="E864" s="45">
        <v>8330.4797718011796</v>
      </c>
      <c r="F864" s="45">
        <v>9646.57</v>
      </c>
      <c r="G864" s="45">
        <v>11172.41</v>
      </c>
      <c r="H864" s="45">
        <v>12271.4</v>
      </c>
      <c r="I864" s="45">
        <v>10684.01</v>
      </c>
      <c r="J864" s="45">
        <v>1351.25</v>
      </c>
      <c r="K864" s="45">
        <v>0</v>
      </c>
      <c r="L864" s="45">
        <v>0</v>
      </c>
      <c r="M864" s="45">
        <v>0</v>
      </c>
      <c r="N864" s="45">
        <v>0</v>
      </c>
      <c r="O864" s="45">
        <v>0</v>
      </c>
      <c r="P864" s="119">
        <v>63787.809771801185</v>
      </c>
    </row>
    <row r="865" spans="1:16" s="2" customFormat="1" hidden="1">
      <c r="A865" s="50"/>
      <c r="B865" s="50"/>
      <c r="C865" s="50"/>
      <c r="D865" s="121"/>
      <c r="E865" s="49" t="e">
        <v>#N/A</v>
      </c>
      <c r="F865" s="49" t="e">
        <v>#N/A</v>
      </c>
      <c r="G865" s="49" t="e">
        <v>#N/A</v>
      </c>
      <c r="H865" s="49" t="e">
        <v>#N/A</v>
      </c>
      <c r="I865" s="49" t="e">
        <v>#N/A</v>
      </c>
      <c r="J865" s="49" t="e">
        <v>#N/A</v>
      </c>
      <c r="K865" s="49" t="e">
        <v>#N/A</v>
      </c>
      <c r="L865" s="49" t="e">
        <v>#N/A</v>
      </c>
      <c r="M865" s="49" t="e">
        <v>#N/A</v>
      </c>
      <c r="N865" s="49" t="e">
        <v>#N/A</v>
      </c>
      <c r="O865" s="49" t="e">
        <v>#N/A</v>
      </c>
      <c r="P865" s="120"/>
    </row>
    <row r="866" spans="1:16">
      <c r="A866" s="122" t="s">
        <v>1</v>
      </c>
      <c r="B866" s="123"/>
      <c r="C866" s="123"/>
      <c r="D866" s="124">
        <v>6429793.4200000176</v>
      </c>
      <c r="E866" s="124">
        <v>4501510.8043257017</v>
      </c>
      <c r="F866" s="124">
        <v>5206518.0500000166</v>
      </c>
      <c r="G866" s="124">
        <v>5974744.6300000586</v>
      </c>
      <c r="H866" s="124">
        <v>6549581.7800000226</v>
      </c>
      <c r="I866" s="124">
        <v>5702349.2900000429</v>
      </c>
      <c r="J866" s="124">
        <v>5597418.6100000488</v>
      </c>
      <c r="K866" s="124">
        <v>7142122.7700000228</v>
      </c>
      <c r="L866" s="124">
        <v>6052917.6600000402</v>
      </c>
      <c r="M866" s="124">
        <v>7019702.1000000034</v>
      </c>
      <c r="N866" s="124">
        <v>5759466.3499999708</v>
      </c>
      <c r="O866" s="124">
        <v>6816873.1500000227</v>
      </c>
      <c r="P866" s="125">
        <v>72752998.61432597</v>
      </c>
    </row>
    <row r="867" spans="1:16">
      <c r="C867" s="3"/>
    </row>
    <row r="868" spans="1:16" ht="15.75">
      <c r="A868" s="8" t="s">
        <v>896</v>
      </c>
      <c r="B868" s="9" t="s">
        <v>900</v>
      </c>
    </row>
    <row r="869" spans="1:16" ht="15.75" customHeight="1">
      <c r="A869" s="8" t="s">
        <v>897</v>
      </c>
      <c r="B869" s="139" t="s">
        <v>901</v>
      </c>
      <c r="C869" s="139"/>
      <c r="D869" s="139"/>
      <c r="E869" s="139"/>
      <c r="F869" s="139"/>
      <c r="G869" s="139"/>
      <c r="H869" s="139"/>
      <c r="I869" s="139"/>
      <c r="J869" s="139"/>
      <c r="K869" s="139"/>
      <c r="L869" s="139"/>
      <c r="M869" s="139"/>
      <c r="N869" s="139"/>
      <c r="O869" s="139"/>
      <c r="P869" s="139"/>
    </row>
    <row r="870" spans="1:16" ht="15" customHeight="1">
      <c r="B870" s="139"/>
      <c r="C870" s="139"/>
      <c r="D870" s="139"/>
      <c r="E870" s="139"/>
      <c r="F870" s="139"/>
      <c r="G870" s="139"/>
      <c r="H870" s="139"/>
      <c r="I870" s="139"/>
      <c r="J870" s="139"/>
      <c r="K870" s="139"/>
      <c r="L870" s="139"/>
      <c r="M870" s="139"/>
      <c r="N870" s="139"/>
      <c r="O870" s="139"/>
      <c r="P870" s="139"/>
    </row>
  </sheetData>
  <mergeCells count="8">
    <mergeCell ref="A10:I10"/>
    <mergeCell ref="B869:P870"/>
    <mergeCell ref="A9:N9"/>
    <mergeCell ref="I3:I4"/>
    <mergeCell ref="J3:K4"/>
    <mergeCell ref="L3:L4"/>
    <mergeCell ref="M3:M4"/>
    <mergeCell ref="A8:I8"/>
  </mergeCells>
  <printOptions horizontalCentered="1"/>
  <pageMargins left="0.39370078740157483" right="0.39370078740157483" top="0.39370078740157483" bottom="0.39370078740157483" header="0.31496062992125984" footer="0.31496062992125984"/>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0"/>
  <sheetViews>
    <sheetView zoomScale="95" zoomScaleNormal="95" zoomScaleSheetLayoutView="85" zoomScalePageLayoutView="85" workbookViewId="0">
      <pane xSplit="3" ySplit="11" topLeftCell="D12" activePane="bottomRight" state="frozen"/>
      <selection activeCell="A10" sqref="A10:I10"/>
      <selection pane="topRight" activeCell="A10" sqref="A10:I10"/>
      <selection pane="bottomLeft" activeCell="A10" sqref="A10:I10"/>
      <selection pane="bottomRight" activeCell="A11" sqref="A11"/>
    </sheetView>
  </sheetViews>
  <sheetFormatPr defaultRowHeight="1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0.140625" style="1" customWidth="1"/>
    <col min="18" max="18" width="29.7109375" style="1" hidden="1" customWidth="1"/>
    <col min="19" max="19" width="0" style="1" hidden="1" customWidth="1"/>
    <col min="20" max="16384" width="9.140625" style="1"/>
  </cols>
  <sheetData>
    <row r="1" spans="1:19" ht="2.25" customHeight="1"/>
    <row r="2" spans="1:19">
      <c r="A2" s="12"/>
      <c r="B2" s="12"/>
      <c r="C2" s="12"/>
      <c r="D2" s="12"/>
      <c r="E2" s="12"/>
      <c r="F2" s="12"/>
      <c r="G2" s="12"/>
      <c r="H2" s="12"/>
      <c r="I2" s="12"/>
      <c r="J2" s="13"/>
      <c r="K2" s="13"/>
      <c r="L2" s="12"/>
      <c r="M2" s="13"/>
      <c r="N2" s="12"/>
      <c r="O2" s="12"/>
      <c r="P2" s="12"/>
    </row>
    <row r="3" spans="1:19" ht="15" customHeight="1">
      <c r="A3" s="12"/>
      <c r="B3" s="12"/>
      <c r="C3" s="12"/>
      <c r="D3" s="12"/>
      <c r="E3" s="12"/>
      <c r="F3" s="12"/>
      <c r="G3" s="12"/>
      <c r="H3" s="12"/>
      <c r="I3" s="143"/>
      <c r="J3" s="152" t="s">
        <v>904</v>
      </c>
      <c r="K3" s="153"/>
      <c r="L3" s="142"/>
      <c r="M3" s="156" t="str">
        <f>'Meio Ambiente'!M3:M4</f>
        <v>Dezembro</v>
      </c>
      <c r="N3" s="12"/>
      <c r="O3" s="12"/>
      <c r="P3" s="12"/>
    </row>
    <row r="4" spans="1:19" ht="15" customHeight="1">
      <c r="A4" s="12"/>
      <c r="B4" s="12"/>
      <c r="C4" s="12"/>
      <c r="D4" s="12"/>
      <c r="E4" s="12"/>
      <c r="F4" s="12"/>
      <c r="G4" s="12"/>
      <c r="H4" s="12"/>
      <c r="I4" s="143"/>
      <c r="J4" s="154"/>
      <c r="K4" s="155"/>
      <c r="L4" s="142"/>
      <c r="M4" s="156"/>
      <c r="N4" s="12"/>
      <c r="O4" s="12"/>
      <c r="P4" s="12"/>
    </row>
    <row r="5" spans="1:19" ht="15.75" thickBot="1">
      <c r="A5" s="14"/>
      <c r="B5" s="14"/>
      <c r="C5" s="14"/>
      <c r="D5" s="14"/>
      <c r="E5" s="14"/>
      <c r="F5" s="14"/>
      <c r="G5" s="14"/>
      <c r="H5" s="14"/>
      <c r="I5" s="14"/>
      <c r="J5" s="15"/>
      <c r="K5" s="15"/>
      <c r="L5" s="16"/>
      <c r="M5" s="15"/>
      <c r="N5" s="14"/>
      <c r="O5" s="14"/>
      <c r="P5" s="14"/>
    </row>
    <row r="6" spans="1:19" ht="15" customHeight="1">
      <c r="A6" s="1" t="s">
        <v>899</v>
      </c>
      <c r="D6" s="11"/>
      <c r="E6" s="11"/>
    </row>
    <row r="7" spans="1:19" ht="15" hidden="1" customHeight="1"/>
    <row r="8" spans="1:19" ht="18">
      <c r="A8" s="157"/>
      <c r="B8" s="157"/>
      <c r="C8" s="157"/>
      <c r="D8" s="157"/>
      <c r="E8" s="157"/>
      <c r="F8" s="157"/>
      <c r="G8" s="157"/>
      <c r="H8" s="157"/>
      <c r="I8" s="157"/>
      <c r="J8" s="18"/>
      <c r="K8" s="18"/>
      <c r="L8" s="18"/>
      <c r="M8" s="18"/>
      <c r="N8" s="18"/>
      <c r="O8" s="18"/>
      <c r="P8" s="18"/>
    </row>
    <row r="9" spans="1:19" ht="18.75" customHeight="1">
      <c r="A9" s="160" t="str">
        <f>"Estimativa de valor repassado pelo critério "&amp;J3&amp;" até "&amp;M3&amp;" de 2023"</f>
        <v>Estimativa de valor repassado pelo critério Unidades de Conservação (IC i) até Dezembro de 2023</v>
      </c>
      <c r="B9" s="160"/>
      <c r="C9" s="160"/>
      <c r="D9" s="160"/>
      <c r="E9" s="160"/>
      <c r="F9" s="160"/>
      <c r="G9" s="160"/>
      <c r="H9" s="160"/>
      <c r="I9" s="160"/>
      <c r="J9" s="160"/>
      <c r="K9" s="160"/>
      <c r="L9" s="160"/>
      <c r="M9" s="160"/>
      <c r="N9" s="160"/>
      <c r="O9" s="19"/>
      <c r="P9" s="19"/>
    </row>
    <row r="10" spans="1:19" ht="18.75" customHeight="1">
      <c r="A10" s="151"/>
      <c r="B10" s="151"/>
      <c r="C10" s="151"/>
      <c r="D10" s="151"/>
      <c r="E10" s="151"/>
      <c r="F10" s="151"/>
      <c r="G10" s="151"/>
      <c r="H10" s="151"/>
      <c r="I10" s="151"/>
      <c r="J10" s="20"/>
      <c r="K10" s="20"/>
      <c r="L10" s="20"/>
      <c r="M10" s="20"/>
      <c r="N10" s="20"/>
      <c r="O10" s="20"/>
      <c r="P10" s="20"/>
    </row>
    <row r="11" spans="1:19" s="10" customFormat="1">
      <c r="A11" s="36" t="s">
        <v>14</v>
      </c>
      <c r="B11" s="36" t="s">
        <v>42</v>
      </c>
      <c r="C11" s="36" t="s">
        <v>2</v>
      </c>
      <c r="D11" s="36" t="s">
        <v>0</v>
      </c>
      <c r="E11" s="36" t="s">
        <v>3</v>
      </c>
      <c r="F11" s="37" t="s">
        <v>4</v>
      </c>
      <c r="G11" s="37" t="s">
        <v>5</v>
      </c>
      <c r="H11" s="37" t="s">
        <v>6</v>
      </c>
      <c r="I11" s="37" t="s">
        <v>7</v>
      </c>
      <c r="J11" s="37" t="s">
        <v>8</v>
      </c>
      <c r="K11" s="37" t="s">
        <v>9</v>
      </c>
      <c r="L11" s="37" t="s">
        <v>10</v>
      </c>
      <c r="M11" s="37" t="s">
        <v>11</v>
      </c>
      <c r="N11" s="37" t="s">
        <v>12</v>
      </c>
      <c r="O11" s="37" t="s">
        <v>13</v>
      </c>
      <c r="P11" s="126" t="s">
        <v>1</v>
      </c>
      <c r="R11" s="6" t="s">
        <v>40</v>
      </c>
      <c r="S11" s="6" t="s">
        <v>41</v>
      </c>
    </row>
    <row r="12" spans="1:19" s="2" customFormat="1">
      <c r="A12" s="51">
        <v>310010</v>
      </c>
      <c r="B12" s="52">
        <v>1</v>
      </c>
      <c r="C12" s="53" t="s">
        <v>521</v>
      </c>
      <c r="D12" s="54">
        <v>0</v>
      </c>
      <c r="E12" s="54">
        <v>0</v>
      </c>
      <c r="F12" s="54">
        <v>0</v>
      </c>
      <c r="G12" s="54">
        <v>0</v>
      </c>
      <c r="H12" s="54">
        <v>0</v>
      </c>
      <c r="I12" s="54">
        <v>0</v>
      </c>
      <c r="J12" s="54">
        <v>0</v>
      </c>
      <c r="K12" s="54">
        <v>0</v>
      </c>
      <c r="L12" s="54">
        <v>0</v>
      </c>
      <c r="M12" s="54">
        <v>0</v>
      </c>
      <c r="N12" s="54">
        <v>0</v>
      </c>
      <c r="O12" s="54">
        <v>0</v>
      </c>
      <c r="P12" s="127">
        <v>0</v>
      </c>
      <c r="R12" s="5" t="s">
        <v>19</v>
      </c>
      <c r="S12" s="5">
        <v>1</v>
      </c>
    </row>
    <row r="13" spans="1:19" s="2" customFormat="1">
      <c r="A13" s="55">
        <v>310020</v>
      </c>
      <c r="B13" s="56">
        <v>2</v>
      </c>
      <c r="C13" s="57" t="s">
        <v>557</v>
      </c>
      <c r="D13" s="58">
        <v>0</v>
      </c>
      <c r="E13" s="58">
        <v>0</v>
      </c>
      <c r="F13" s="58">
        <v>0</v>
      </c>
      <c r="G13" s="58">
        <v>0</v>
      </c>
      <c r="H13" s="58">
        <v>0</v>
      </c>
      <c r="I13" s="58">
        <v>0</v>
      </c>
      <c r="J13" s="58">
        <v>0</v>
      </c>
      <c r="K13" s="58">
        <v>0</v>
      </c>
      <c r="L13" s="58">
        <v>0</v>
      </c>
      <c r="M13" s="58">
        <v>0</v>
      </c>
      <c r="N13" s="58">
        <v>0</v>
      </c>
      <c r="O13" s="58">
        <v>0</v>
      </c>
      <c r="P13" s="128">
        <v>0</v>
      </c>
      <c r="R13" s="5" t="s">
        <v>29</v>
      </c>
      <c r="S13" s="5">
        <v>2</v>
      </c>
    </row>
    <row r="14" spans="1:19" s="2" customFormat="1">
      <c r="A14" s="51">
        <v>310030</v>
      </c>
      <c r="B14" s="52">
        <v>3</v>
      </c>
      <c r="C14" s="53" t="s">
        <v>43</v>
      </c>
      <c r="D14" s="54">
        <v>0</v>
      </c>
      <c r="E14" s="54">
        <v>0</v>
      </c>
      <c r="F14" s="54">
        <v>0</v>
      </c>
      <c r="G14" s="54">
        <v>0</v>
      </c>
      <c r="H14" s="54">
        <v>0</v>
      </c>
      <c r="I14" s="54">
        <v>0</v>
      </c>
      <c r="J14" s="54">
        <v>0</v>
      </c>
      <c r="K14" s="54">
        <v>0</v>
      </c>
      <c r="L14" s="54">
        <v>0</v>
      </c>
      <c r="M14" s="54">
        <v>0</v>
      </c>
      <c r="N14" s="54">
        <v>0</v>
      </c>
      <c r="O14" s="54">
        <v>0</v>
      </c>
      <c r="P14" s="127">
        <v>0</v>
      </c>
      <c r="R14" s="5" t="s">
        <v>30</v>
      </c>
      <c r="S14" s="5">
        <v>3</v>
      </c>
    </row>
    <row r="15" spans="1:19" s="2" customFormat="1">
      <c r="A15" s="55">
        <v>310040</v>
      </c>
      <c r="B15" s="56">
        <v>4</v>
      </c>
      <c r="C15" s="57" t="s">
        <v>44</v>
      </c>
      <c r="D15" s="58">
        <v>0</v>
      </c>
      <c r="E15" s="58">
        <v>0</v>
      </c>
      <c r="F15" s="58">
        <v>0</v>
      </c>
      <c r="G15" s="58">
        <v>0</v>
      </c>
      <c r="H15" s="58">
        <v>0</v>
      </c>
      <c r="I15" s="58">
        <v>0</v>
      </c>
      <c r="J15" s="58">
        <v>0</v>
      </c>
      <c r="K15" s="58">
        <v>0</v>
      </c>
      <c r="L15" s="58">
        <v>0</v>
      </c>
      <c r="M15" s="58">
        <v>0</v>
      </c>
      <c r="N15" s="58">
        <v>0</v>
      </c>
      <c r="O15" s="58">
        <v>0</v>
      </c>
      <c r="P15" s="128">
        <v>0</v>
      </c>
      <c r="R15" s="5" t="s">
        <v>31</v>
      </c>
      <c r="S15" s="5">
        <v>4</v>
      </c>
    </row>
    <row r="16" spans="1:19" s="2" customFormat="1">
      <c r="A16" s="51">
        <v>310050</v>
      </c>
      <c r="B16" s="52">
        <v>5</v>
      </c>
      <c r="C16" s="53" t="s">
        <v>558</v>
      </c>
      <c r="D16" s="54">
        <v>3263.87</v>
      </c>
      <c r="E16" s="54">
        <v>2290.9410708097498</v>
      </c>
      <c r="F16" s="54">
        <v>2643.35</v>
      </c>
      <c r="G16" s="54">
        <v>8649.81</v>
      </c>
      <c r="H16" s="54">
        <v>10801.67</v>
      </c>
      <c r="I16" s="54">
        <v>9404.4</v>
      </c>
      <c r="J16" s="54">
        <v>8403.89</v>
      </c>
      <c r="K16" s="54">
        <v>10566.94</v>
      </c>
      <c r="L16" s="54">
        <v>8955.43</v>
      </c>
      <c r="M16" s="54">
        <v>10376.43</v>
      </c>
      <c r="N16" s="54">
        <v>8512.44</v>
      </c>
      <c r="O16" s="54">
        <v>10075.280000000001</v>
      </c>
      <c r="P16" s="127">
        <v>93944.451070809751</v>
      </c>
      <c r="R16" s="5" t="s">
        <v>32</v>
      </c>
      <c r="S16" s="5">
        <v>5</v>
      </c>
    </row>
    <row r="17" spans="1:19" s="2" customFormat="1">
      <c r="A17" s="55">
        <v>310060</v>
      </c>
      <c r="B17" s="56">
        <v>6</v>
      </c>
      <c r="C17" s="57" t="s">
        <v>559</v>
      </c>
      <c r="D17" s="58">
        <v>0</v>
      </c>
      <c r="E17" s="58">
        <v>0</v>
      </c>
      <c r="F17" s="58">
        <v>0</v>
      </c>
      <c r="G17" s="58">
        <v>0</v>
      </c>
      <c r="H17" s="58">
        <v>0</v>
      </c>
      <c r="I17" s="58">
        <v>0</v>
      </c>
      <c r="J17" s="58">
        <v>0</v>
      </c>
      <c r="K17" s="58">
        <v>0</v>
      </c>
      <c r="L17" s="58">
        <v>0</v>
      </c>
      <c r="M17" s="58">
        <v>0</v>
      </c>
      <c r="N17" s="58">
        <v>0</v>
      </c>
      <c r="O17" s="58">
        <v>0</v>
      </c>
      <c r="P17" s="128">
        <v>0</v>
      </c>
      <c r="R17" s="5" t="s">
        <v>33</v>
      </c>
      <c r="S17" s="5">
        <v>6</v>
      </c>
    </row>
    <row r="18" spans="1:19" s="2" customFormat="1">
      <c r="A18" s="51">
        <v>310070</v>
      </c>
      <c r="B18" s="52">
        <v>7</v>
      </c>
      <c r="C18" s="53" t="s">
        <v>560</v>
      </c>
      <c r="D18" s="54">
        <v>0</v>
      </c>
      <c r="E18" s="54">
        <v>0</v>
      </c>
      <c r="F18" s="54">
        <v>0</v>
      </c>
      <c r="G18" s="54">
        <v>0</v>
      </c>
      <c r="H18" s="54">
        <v>0</v>
      </c>
      <c r="I18" s="54">
        <v>0</v>
      </c>
      <c r="J18" s="54">
        <v>0</v>
      </c>
      <c r="K18" s="54">
        <v>0</v>
      </c>
      <c r="L18" s="54">
        <v>0</v>
      </c>
      <c r="M18" s="54">
        <v>0</v>
      </c>
      <c r="N18" s="54">
        <v>0</v>
      </c>
      <c r="O18" s="54">
        <v>0</v>
      </c>
      <c r="P18" s="127">
        <v>0</v>
      </c>
      <c r="R18" s="5" t="s">
        <v>34</v>
      </c>
      <c r="S18" s="5">
        <v>7</v>
      </c>
    </row>
    <row r="19" spans="1:19" s="2" customFormat="1">
      <c r="A19" s="55">
        <v>310080</v>
      </c>
      <c r="B19" s="56">
        <v>8</v>
      </c>
      <c r="C19" s="57" t="s">
        <v>45</v>
      </c>
      <c r="D19" s="58">
        <v>0</v>
      </c>
      <c r="E19" s="58">
        <v>0</v>
      </c>
      <c r="F19" s="58">
        <v>0</v>
      </c>
      <c r="G19" s="58">
        <v>3222.96</v>
      </c>
      <c r="H19" s="58">
        <v>4290.32</v>
      </c>
      <c r="I19" s="58">
        <v>3735.34</v>
      </c>
      <c r="J19" s="58">
        <v>3337.94</v>
      </c>
      <c r="K19" s="58">
        <v>4197.08</v>
      </c>
      <c r="L19" s="58">
        <v>3557.01</v>
      </c>
      <c r="M19" s="58">
        <v>4121.42</v>
      </c>
      <c r="N19" s="58">
        <v>3381.06</v>
      </c>
      <c r="O19" s="58">
        <v>4001.8</v>
      </c>
      <c r="P19" s="128">
        <v>33844.93</v>
      </c>
      <c r="R19" s="5" t="s">
        <v>35</v>
      </c>
      <c r="S19" s="5">
        <v>8</v>
      </c>
    </row>
    <row r="20" spans="1:19" s="2" customFormat="1">
      <c r="A20" s="51">
        <v>310090</v>
      </c>
      <c r="B20" s="52">
        <v>9</v>
      </c>
      <c r="C20" s="53" t="s">
        <v>561</v>
      </c>
      <c r="D20" s="54">
        <v>0</v>
      </c>
      <c r="E20" s="54">
        <v>0</v>
      </c>
      <c r="F20" s="54">
        <v>0</v>
      </c>
      <c r="G20" s="54">
        <v>0</v>
      </c>
      <c r="H20" s="54">
        <v>0</v>
      </c>
      <c r="I20" s="54">
        <v>0</v>
      </c>
      <c r="J20" s="54">
        <v>0</v>
      </c>
      <c r="K20" s="54">
        <v>0</v>
      </c>
      <c r="L20" s="54">
        <v>0</v>
      </c>
      <c r="M20" s="54">
        <v>0</v>
      </c>
      <c r="N20" s="54">
        <v>0</v>
      </c>
      <c r="O20" s="54">
        <v>0</v>
      </c>
      <c r="P20" s="127">
        <v>0</v>
      </c>
      <c r="R20" s="5" t="s">
        <v>36</v>
      </c>
      <c r="S20" s="5">
        <v>9</v>
      </c>
    </row>
    <row r="21" spans="1:19" s="2" customFormat="1">
      <c r="A21" s="55">
        <v>310100</v>
      </c>
      <c r="B21" s="56">
        <v>10</v>
      </c>
      <c r="C21" s="57" t="s">
        <v>562</v>
      </c>
      <c r="D21" s="58">
        <v>0</v>
      </c>
      <c r="E21" s="58">
        <v>0</v>
      </c>
      <c r="F21" s="58">
        <v>0</v>
      </c>
      <c r="G21" s="58">
        <v>0</v>
      </c>
      <c r="H21" s="58">
        <v>0</v>
      </c>
      <c r="I21" s="58">
        <v>0</v>
      </c>
      <c r="J21" s="58">
        <v>0</v>
      </c>
      <c r="K21" s="58">
        <v>0</v>
      </c>
      <c r="L21" s="58">
        <v>0</v>
      </c>
      <c r="M21" s="58">
        <v>0</v>
      </c>
      <c r="N21" s="58">
        <v>0</v>
      </c>
      <c r="O21" s="58">
        <v>0</v>
      </c>
      <c r="P21" s="128">
        <v>0</v>
      </c>
      <c r="R21" s="5" t="s">
        <v>37</v>
      </c>
      <c r="S21" s="5">
        <v>10</v>
      </c>
    </row>
    <row r="22" spans="1:19" s="2" customFormat="1">
      <c r="A22" s="51">
        <v>310110</v>
      </c>
      <c r="B22" s="52">
        <v>11</v>
      </c>
      <c r="C22" s="53" t="s">
        <v>563</v>
      </c>
      <c r="D22" s="54">
        <v>2352.71</v>
      </c>
      <c r="E22" s="54">
        <v>1643.2963697886501</v>
      </c>
      <c r="F22" s="54">
        <v>1905.42</v>
      </c>
      <c r="G22" s="54">
        <v>2173.0300000000002</v>
      </c>
      <c r="H22" s="54">
        <v>2378.92</v>
      </c>
      <c r="I22" s="54">
        <v>2071.19</v>
      </c>
      <c r="J22" s="54">
        <v>1850.84</v>
      </c>
      <c r="K22" s="54">
        <v>2327.2199999999998</v>
      </c>
      <c r="L22" s="54">
        <v>1972.31</v>
      </c>
      <c r="M22" s="54">
        <v>2285.2600000000002</v>
      </c>
      <c r="N22" s="54">
        <v>1874.75</v>
      </c>
      <c r="O22" s="54">
        <v>2218.94</v>
      </c>
      <c r="P22" s="127">
        <v>25053.886369788652</v>
      </c>
      <c r="R22" s="5" t="s">
        <v>38</v>
      </c>
      <c r="S22" s="5">
        <v>11</v>
      </c>
    </row>
    <row r="23" spans="1:19" s="2" customFormat="1">
      <c r="A23" s="55">
        <v>310120</v>
      </c>
      <c r="B23" s="56">
        <v>12</v>
      </c>
      <c r="C23" s="57" t="s">
        <v>46</v>
      </c>
      <c r="D23" s="58">
        <v>22051.279999999999</v>
      </c>
      <c r="E23" s="58">
        <v>15422.4589584856</v>
      </c>
      <c r="F23" s="58">
        <v>17858.97</v>
      </c>
      <c r="G23" s="58">
        <v>20367.14</v>
      </c>
      <c r="H23" s="58">
        <v>22296.87</v>
      </c>
      <c r="I23" s="58">
        <v>19412.62</v>
      </c>
      <c r="J23" s="58">
        <v>18310.77</v>
      </c>
      <c r="K23" s="58">
        <v>23223.42</v>
      </c>
      <c r="L23" s="58">
        <v>19681.759999999998</v>
      </c>
      <c r="M23" s="58">
        <v>22804.73</v>
      </c>
      <c r="N23" s="58">
        <v>18708.169999999998</v>
      </c>
      <c r="O23" s="58">
        <v>22142.880000000001</v>
      </c>
      <c r="P23" s="128">
        <v>242281.06895848562</v>
      </c>
      <c r="R23" s="5" t="s">
        <v>39</v>
      </c>
      <c r="S23" s="5">
        <v>12</v>
      </c>
    </row>
    <row r="24" spans="1:19" s="2" customFormat="1">
      <c r="A24" s="51">
        <v>310130</v>
      </c>
      <c r="B24" s="52">
        <v>13</v>
      </c>
      <c r="C24" s="53" t="s">
        <v>47</v>
      </c>
      <c r="D24" s="54">
        <v>42371.76</v>
      </c>
      <c r="E24" s="54">
        <v>29744.862921103599</v>
      </c>
      <c r="F24" s="54">
        <v>34316.199999999997</v>
      </c>
      <c r="G24" s="54">
        <v>39135.660000000003</v>
      </c>
      <c r="H24" s="54">
        <v>42843.65</v>
      </c>
      <c r="I24" s="54">
        <v>37301.54</v>
      </c>
      <c r="J24" s="54">
        <v>35764.379999999997</v>
      </c>
      <c r="K24" s="54">
        <v>45473.62</v>
      </c>
      <c r="L24" s="54">
        <v>38538.71</v>
      </c>
      <c r="M24" s="54">
        <v>44653.79</v>
      </c>
      <c r="N24" s="54">
        <v>36632.33</v>
      </c>
      <c r="O24" s="54">
        <v>43357.83</v>
      </c>
      <c r="P24" s="127">
        <v>470134.33292110363</v>
      </c>
    </row>
    <row r="25" spans="1:19" s="2" customFormat="1">
      <c r="A25" s="55">
        <v>310140</v>
      </c>
      <c r="B25" s="56">
        <v>14</v>
      </c>
      <c r="C25" s="57" t="s">
        <v>48</v>
      </c>
      <c r="D25" s="58">
        <v>0</v>
      </c>
      <c r="E25" s="58">
        <v>0</v>
      </c>
      <c r="F25" s="58">
        <v>0</v>
      </c>
      <c r="G25" s="58">
        <v>0</v>
      </c>
      <c r="H25" s="58">
        <v>0</v>
      </c>
      <c r="I25" s="58">
        <v>0</v>
      </c>
      <c r="J25" s="58">
        <v>0</v>
      </c>
      <c r="K25" s="58">
        <v>0</v>
      </c>
      <c r="L25" s="58">
        <v>0</v>
      </c>
      <c r="M25" s="58">
        <v>0</v>
      </c>
      <c r="N25" s="58">
        <v>0</v>
      </c>
      <c r="O25" s="58">
        <v>0</v>
      </c>
      <c r="P25" s="128">
        <v>0</v>
      </c>
      <c r="R25" s="4" t="s">
        <v>28</v>
      </c>
    </row>
    <row r="26" spans="1:19" s="2" customFormat="1">
      <c r="A26" s="51">
        <v>310150</v>
      </c>
      <c r="B26" s="52">
        <v>15</v>
      </c>
      <c r="C26" s="53" t="s">
        <v>564</v>
      </c>
      <c r="D26" s="54">
        <v>4912.72</v>
      </c>
      <c r="E26" s="54">
        <v>3435.3247576089698</v>
      </c>
      <c r="F26" s="54">
        <v>3978.73</v>
      </c>
      <c r="G26" s="54">
        <v>4537.5200000000004</v>
      </c>
      <c r="H26" s="54">
        <v>4967.43</v>
      </c>
      <c r="I26" s="54">
        <v>4324.8599999999997</v>
      </c>
      <c r="J26" s="54">
        <v>3864.75</v>
      </c>
      <c r="K26" s="54">
        <v>4859.49</v>
      </c>
      <c r="L26" s="54">
        <v>4118.3900000000003</v>
      </c>
      <c r="M26" s="54">
        <v>4771.88</v>
      </c>
      <c r="N26" s="54">
        <v>3914.67</v>
      </c>
      <c r="O26" s="54">
        <v>4633.38</v>
      </c>
      <c r="P26" s="127">
        <v>52319.144757608963</v>
      </c>
      <c r="R26" s="7" t="s">
        <v>17</v>
      </c>
    </row>
    <row r="27" spans="1:19" s="2" customFormat="1">
      <c r="A27" s="55">
        <v>310160</v>
      </c>
      <c r="B27" s="56">
        <v>16</v>
      </c>
      <c r="C27" s="57" t="s">
        <v>49</v>
      </c>
      <c r="D27" s="58">
        <v>780.18</v>
      </c>
      <c r="E27" s="58">
        <v>545.50696188364395</v>
      </c>
      <c r="F27" s="58">
        <v>631.85</v>
      </c>
      <c r="G27" s="58">
        <v>720.59</v>
      </c>
      <c r="H27" s="58">
        <v>788.87</v>
      </c>
      <c r="I27" s="58">
        <v>686.82</v>
      </c>
      <c r="J27" s="58">
        <v>613.75</v>
      </c>
      <c r="K27" s="58">
        <v>771.72</v>
      </c>
      <c r="L27" s="58">
        <v>654.03</v>
      </c>
      <c r="M27" s="58">
        <v>757.81</v>
      </c>
      <c r="N27" s="58">
        <v>621.67999999999995</v>
      </c>
      <c r="O27" s="58">
        <v>735.82</v>
      </c>
      <c r="P27" s="128">
        <v>8308.6269618836432</v>
      </c>
      <c r="R27" s="7" t="s">
        <v>20</v>
      </c>
    </row>
    <row r="28" spans="1:19" s="2" customFormat="1">
      <c r="A28" s="51">
        <v>310163</v>
      </c>
      <c r="B28" s="52">
        <v>724</v>
      </c>
      <c r="C28" s="53" t="s">
        <v>50</v>
      </c>
      <c r="D28" s="54">
        <v>0</v>
      </c>
      <c r="E28" s="54">
        <v>0</v>
      </c>
      <c r="F28" s="54">
        <v>0</v>
      </c>
      <c r="G28" s="54">
        <v>0</v>
      </c>
      <c r="H28" s="54">
        <v>0</v>
      </c>
      <c r="I28" s="54">
        <v>0</v>
      </c>
      <c r="J28" s="54">
        <v>0</v>
      </c>
      <c r="K28" s="54">
        <v>0</v>
      </c>
      <c r="L28" s="54">
        <v>0</v>
      </c>
      <c r="M28" s="54">
        <v>0</v>
      </c>
      <c r="N28" s="54">
        <v>0</v>
      </c>
      <c r="O28" s="54">
        <v>0</v>
      </c>
      <c r="P28" s="127">
        <v>0</v>
      </c>
      <c r="R28" s="7" t="s">
        <v>21</v>
      </c>
    </row>
    <row r="29" spans="1:19" s="2" customFormat="1">
      <c r="A29" s="55">
        <v>310170</v>
      </c>
      <c r="B29" s="56">
        <v>17</v>
      </c>
      <c r="C29" s="57" t="s">
        <v>51</v>
      </c>
      <c r="D29" s="58">
        <v>578.24</v>
      </c>
      <c r="E29" s="58">
        <v>404.187550163666</v>
      </c>
      <c r="F29" s="58">
        <v>468.31</v>
      </c>
      <c r="G29" s="58">
        <v>534.08000000000004</v>
      </c>
      <c r="H29" s="58">
        <v>584.67999999999995</v>
      </c>
      <c r="I29" s="58">
        <v>509.05</v>
      </c>
      <c r="J29" s="58">
        <v>443.74</v>
      </c>
      <c r="K29" s="58">
        <v>555.64</v>
      </c>
      <c r="L29" s="58">
        <v>470.9</v>
      </c>
      <c r="M29" s="58">
        <v>545.62</v>
      </c>
      <c r="N29" s="58">
        <v>447.61</v>
      </c>
      <c r="O29" s="58">
        <v>529.78</v>
      </c>
      <c r="P29" s="128">
        <v>6071.8375501636656</v>
      </c>
      <c r="R29" s="7" t="s">
        <v>22</v>
      </c>
    </row>
    <row r="30" spans="1:19" s="2" customFormat="1">
      <c r="A30" s="51">
        <v>310180</v>
      </c>
      <c r="B30" s="52">
        <v>18</v>
      </c>
      <c r="C30" s="53" t="s">
        <v>52</v>
      </c>
      <c r="D30" s="54">
        <v>0</v>
      </c>
      <c r="E30" s="54">
        <v>0</v>
      </c>
      <c r="F30" s="54">
        <v>0</v>
      </c>
      <c r="G30" s="54">
        <v>0</v>
      </c>
      <c r="H30" s="54">
        <v>0</v>
      </c>
      <c r="I30" s="54">
        <v>0</v>
      </c>
      <c r="J30" s="54">
        <v>0</v>
      </c>
      <c r="K30" s="54">
        <v>0</v>
      </c>
      <c r="L30" s="54">
        <v>0</v>
      </c>
      <c r="M30" s="54">
        <v>0</v>
      </c>
      <c r="N30" s="54">
        <v>0</v>
      </c>
      <c r="O30" s="54">
        <v>0</v>
      </c>
      <c r="P30" s="127">
        <v>0</v>
      </c>
      <c r="R30" s="7" t="s">
        <v>16</v>
      </c>
    </row>
    <row r="31" spans="1:19" s="2" customFormat="1">
      <c r="A31" s="55">
        <v>310190</v>
      </c>
      <c r="B31" s="56">
        <v>19</v>
      </c>
      <c r="C31" s="57" t="s">
        <v>565</v>
      </c>
      <c r="D31" s="58">
        <v>0</v>
      </c>
      <c r="E31" s="58">
        <v>0</v>
      </c>
      <c r="F31" s="58">
        <v>0</v>
      </c>
      <c r="G31" s="58">
        <v>0</v>
      </c>
      <c r="H31" s="58">
        <v>0</v>
      </c>
      <c r="I31" s="58">
        <v>0</v>
      </c>
      <c r="J31" s="58">
        <v>0</v>
      </c>
      <c r="K31" s="58">
        <v>0</v>
      </c>
      <c r="L31" s="58">
        <v>0</v>
      </c>
      <c r="M31" s="58">
        <v>0</v>
      </c>
      <c r="N31" s="58">
        <v>0</v>
      </c>
      <c r="O31" s="58">
        <v>0</v>
      </c>
      <c r="P31" s="128">
        <v>0</v>
      </c>
      <c r="R31" s="7" t="s">
        <v>18</v>
      </c>
    </row>
    <row r="32" spans="1:19" s="2" customFormat="1">
      <c r="A32" s="51">
        <v>310200</v>
      </c>
      <c r="B32" s="52">
        <v>20</v>
      </c>
      <c r="C32" s="53" t="s">
        <v>53</v>
      </c>
      <c r="D32" s="54">
        <v>98.14</v>
      </c>
      <c r="E32" s="54">
        <v>68.758739955777898</v>
      </c>
      <c r="F32" s="54">
        <v>79.48</v>
      </c>
      <c r="G32" s="54">
        <v>90.64</v>
      </c>
      <c r="H32" s="54">
        <v>99.23</v>
      </c>
      <c r="I32" s="54">
        <v>86.4</v>
      </c>
      <c r="J32" s="54">
        <v>77.209999999999994</v>
      </c>
      <c r="K32" s="54">
        <v>97.08</v>
      </c>
      <c r="L32" s="54">
        <v>82.27</v>
      </c>
      <c r="M32" s="54">
        <v>95.33</v>
      </c>
      <c r="N32" s="54">
        <v>78.2</v>
      </c>
      <c r="O32" s="54">
        <v>92.56</v>
      </c>
      <c r="P32" s="127">
        <v>1045.298739955778</v>
      </c>
      <c r="R32" s="7" t="s">
        <v>23</v>
      </c>
    </row>
    <row r="33" spans="1:18" s="2" customFormat="1">
      <c r="A33" s="55">
        <v>310205</v>
      </c>
      <c r="B33" s="56">
        <v>769</v>
      </c>
      <c r="C33" s="57" t="s">
        <v>566</v>
      </c>
      <c r="D33" s="58">
        <v>21753.57</v>
      </c>
      <c r="E33" s="58">
        <v>15294.157793198099</v>
      </c>
      <c r="F33" s="58">
        <v>17617.86</v>
      </c>
      <c r="G33" s="58">
        <v>20092.16</v>
      </c>
      <c r="H33" s="58">
        <v>21995.84</v>
      </c>
      <c r="I33" s="58">
        <v>19150.53</v>
      </c>
      <c r="J33" s="58">
        <v>34742.5</v>
      </c>
      <c r="K33" s="58">
        <v>47339.26</v>
      </c>
      <c r="L33" s="58">
        <v>40119.83</v>
      </c>
      <c r="M33" s="58">
        <v>46485.79</v>
      </c>
      <c r="N33" s="58">
        <v>38135.24</v>
      </c>
      <c r="O33" s="58">
        <v>45136.66</v>
      </c>
      <c r="P33" s="128">
        <v>367863.39779319812</v>
      </c>
      <c r="R33" s="7" t="s">
        <v>24</v>
      </c>
    </row>
    <row r="34" spans="1:18" s="2" customFormat="1">
      <c r="A34" s="51">
        <v>310210</v>
      </c>
      <c r="B34" s="52">
        <v>21</v>
      </c>
      <c r="C34" s="53" t="s">
        <v>54</v>
      </c>
      <c r="D34" s="54">
        <v>21832.2</v>
      </c>
      <c r="E34" s="54">
        <v>15319.975194660299</v>
      </c>
      <c r="F34" s="54">
        <v>17681.54</v>
      </c>
      <c r="G34" s="54">
        <v>20164.79</v>
      </c>
      <c r="H34" s="54">
        <v>22075.34</v>
      </c>
      <c r="I34" s="54">
        <v>19219.75</v>
      </c>
      <c r="J34" s="54">
        <v>18370.490000000002</v>
      </c>
      <c r="K34" s="54">
        <v>23346.62</v>
      </c>
      <c r="L34" s="54">
        <v>19786.169999999998</v>
      </c>
      <c r="M34" s="54">
        <v>22925.71</v>
      </c>
      <c r="N34" s="54">
        <v>18807.41</v>
      </c>
      <c r="O34" s="54">
        <v>22260.35</v>
      </c>
      <c r="P34" s="127">
        <v>241790.34519466027</v>
      </c>
      <c r="R34" s="7" t="s">
        <v>25</v>
      </c>
    </row>
    <row r="35" spans="1:18" s="2" customFormat="1">
      <c r="A35" s="55">
        <v>310220</v>
      </c>
      <c r="B35" s="56">
        <v>22</v>
      </c>
      <c r="C35" s="57" t="s">
        <v>55</v>
      </c>
      <c r="D35" s="58">
        <v>0</v>
      </c>
      <c r="E35" s="58">
        <v>0</v>
      </c>
      <c r="F35" s="58">
        <v>0</v>
      </c>
      <c r="G35" s="58">
        <v>0</v>
      </c>
      <c r="H35" s="58">
        <v>0</v>
      </c>
      <c r="I35" s="58">
        <v>0</v>
      </c>
      <c r="J35" s="58">
        <v>0</v>
      </c>
      <c r="K35" s="58">
        <v>0</v>
      </c>
      <c r="L35" s="58">
        <v>0</v>
      </c>
      <c r="M35" s="58">
        <v>0</v>
      </c>
      <c r="N35" s="58">
        <v>0</v>
      </c>
      <c r="O35" s="58">
        <v>0</v>
      </c>
      <c r="P35" s="128">
        <v>0</v>
      </c>
      <c r="R35" s="7" t="s">
        <v>26</v>
      </c>
    </row>
    <row r="36" spans="1:18" s="2" customFormat="1">
      <c r="A36" s="51">
        <v>310230</v>
      </c>
      <c r="B36" s="52">
        <v>23</v>
      </c>
      <c r="C36" s="53" t="s">
        <v>567</v>
      </c>
      <c r="D36" s="54">
        <v>0</v>
      </c>
      <c r="E36" s="54">
        <v>0</v>
      </c>
      <c r="F36" s="54">
        <v>0</v>
      </c>
      <c r="G36" s="54">
        <v>0</v>
      </c>
      <c r="H36" s="54">
        <v>0</v>
      </c>
      <c r="I36" s="54">
        <v>0</v>
      </c>
      <c r="J36" s="54">
        <v>0</v>
      </c>
      <c r="K36" s="54">
        <v>0</v>
      </c>
      <c r="L36" s="54">
        <v>0</v>
      </c>
      <c r="M36" s="54">
        <v>0</v>
      </c>
      <c r="N36" s="54">
        <v>0</v>
      </c>
      <c r="O36" s="54">
        <v>0</v>
      </c>
      <c r="P36" s="127">
        <v>0</v>
      </c>
      <c r="R36" s="7" t="s">
        <v>27</v>
      </c>
    </row>
    <row r="37" spans="1:18" s="2" customFormat="1">
      <c r="A37" s="55">
        <v>310240</v>
      </c>
      <c r="B37" s="56">
        <v>24</v>
      </c>
      <c r="C37" s="57" t="s">
        <v>460</v>
      </c>
      <c r="D37" s="58">
        <v>0</v>
      </c>
      <c r="E37" s="58">
        <v>0</v>
      </c>
      <c r="F37" s="58">
        <v>0</v>
      </c>
      <c r="G37" s="58">
        <v>0</v>
      </c>
      <c r="H37" s="58">
        <v>0</v>
      </c>
      <c r="I37" s="58">
        <v>0</v>
      </c>
      <c r="J37" s="58">
        <v>0</v>
      </c>
      <c r="K37" s="58">
        <v>0</v>
      </c>
      <c r="L37" s="58">
        <v>0</v>
      </c>
      <c r="M37" s="58">
        <v>0</v>
      </c>
      <c r="N37" s="58">
        <v>0</v>
      </c>
      <c r="O37" s="58">
        <v>0</v>
      </c>
      <c r="P37" s="128">
        <v>0</v>
      </c>
    </row>
    <row r="38" spans="1:18" s="2" customFormat="1">
      <c r="A38" s="51">
        <v>310250</v>
      </c>
      <c r="B38" s="52">
        <v>25</v>
      </c>
      <c r="C38" s="53" t="s">
        <v>498</v>
      </c>
      <c r="D38" s="54">
        <v>0</v>
      </c>
      <c r="E38" s="54">
        <v>0</v>
      </c>
      <c r="F38" s="54">
        <v>0</v>
      </c>
      <c r="G38" s="54">
        <v>0</v>
      </c>
      <c r="H38" s="54">
        <v>0</v>
      </c>
      <c r="I38" s="54">
        <v>0</v>
      </c>
      <c r="J38" s="54">
        <v>0</v>
      </c>
      <c r="K38" s="54">
        <v>0</v>
      </c>
      <c r="L38" s="54">
        <v>0</v>
      </c>
      <c r="M38" s="54">
        <v>0</v>
      </c>
      <c r="N38" s="54">
        <v>0</v>
      </c>
      <c r="O38" s="54">
        <v>0</v>
      </c>
      <c r="P38" s="127">
        <v>0</v>
      </c>
    </row>
    <row r="39" spans="1:18" s="2" customFormat="1">
      <c r="A39" s="55">
        <v>310260</v>
      </c>
      <c r="B39" s="56">
        <v>26</v>
      </c>
      <c r="C39" s="57" t="s">
        <v>56</v>
      </c>
      <c r="D39" s="58">
        <v>0</v>
      </c>
      <c r="E39" s="58">
        <v>0</v>
      </c>
      <c r="F39" s="58">
        <v>0</v>
      </c>
      <c r="G39" s="58">
        <v>0</v>
      </c>
      <c r="H39" s="58">
        <v>0</v>
      </c>
      <c r="I39" s="58">
        <v>0</v>
      </c>
      <c r="J39" s="58">
        <v>0</v>
      </c>
      <c r="K39" s="58">
        <v>0</v>
      </c>
      <c r="L39" s="58">
        <v>0</v>
      </c>
      <c r="M39" s="58">
        <v>0</v>
      </c>
      <c r="N39" s="58">
        <v>0</v>
      </c>
      <c r="O39" s="58">
        <v>0</v>
      </c>
      <c r="P39" s="128">
        <v>0</v>
      </c>
    </row>
    <row r="40" spans="1:18" s="2" customFormat="1">
      <c r="A40" s="51">
        <v>310270</v>
      </c>
      <c r="B40" s="52">
        <v>27</v>
      </c>
      <c r="C40" s="53" t="s">
        <v>568</v>
      </c>
      <c r="D40" s="54">
        <v>0</v>
      </c>
      <c r="E40" s="54">
        <v>0</v>
      </c>
      <c r="F40" s="54">
        <v>0</v>
      </c>
      <c r="G40" s="54">
        <v>0</v>
      </c>
      <c r="H40" s="54">
        <v>0</v>
      </c>
      <c r="I40" s="54">
        <v>0</v>
      </c>
      <c r="J40" s="54">
        <v>0</v>
      </c>
      <c r="K40" s="54">
        <v>0</v>
      </c>
      <c r="L40" s="54">
        <v>0</v>
      </c>
      <c r="M40" s="54">
        <v>0</v>
      </c>
      <c r="N40" s="54">
        <v>0</v>
      </c>
      <c r="O40" s="54">
        <v>0</v>
      </c>
      <c r="P40" s="127">
        <v>0</v>
      </c>
    </row>
    <row r="41" spans="1:18" s="2" customFormat="1">
      <c r="A41" s="55">
        <v>310280</v>
      </c>
      <c r="B41" s="56">
        <v>28</v>
      </c>
      <c r="C41" s="57" t="s">
        <v>569</v>
      </c>
      <c r="D41" s="58">
        <v>520.66999999999996</v>
      </c>
      <c r="E41" s="58">
        <v>365.260547374179</v>
      </c>
      <c r="F41" s="58">
        <v>421.68</v>
      </c>
      <c r="G41" s="58">
        <v>480.9</v>
      </c>
      <c r="H41" s="58">
        <v>526.46</v>
      </c>
      <c r="I41" s="58">
        <v>458.36</v>
      </c>
      <c r="J41" s="58">
        <v>409.6</v>
      </c>
      <c r="K41" s="58">
        <v>515.02</v>
      </c>
      <c r="L41" s="58">
        <v>436.48</v>
      </c>
      <c r="M41" s="58">
        <v>505.74</v>
      </c>
      <c r="N41" s="58">
        <v>414.89</v>
      </c>
      <c r="O41" s="58">
        <v>491.06</v>
      </c>
      <c r="P41" s="128">
        <v>5546.1205473741793</v>
      </c>
    </row>
    <row r="42" spans="1:18" s="2" customFormat="1">
      <c r="A42" s="51">
        <v>310285</v>
      </c>
      <c r="B42" s="52">
        <v>770</v>
      </c>
      <c r="C42" s="53" t="s">
        <v>570</v>
      </c>
      <c r="D42" s="54">
        <v>51098.94</v>
      </c>
      <c r="E42" s="54">
        <v>35894.729452493499</v>
      </c>
      <c r="F42" s="54">
        <v>41384.199999999997</v>
      </c>
      <c r="G42" s="54">
        <v>47196.32</v>
      </c>
      <c r="H42" s="54">
        <v>51668.03</v>
      </c>
      <c r="I42" s="54">
        <v>44984.42</v>
      </c>
      <c r="J42" s="54">
        <v>40198.660000000003</v>
      </c>
      <c r="K42" s="54">
        <v>50545.23</v>
      </c>
      <c r="L42" s="54">
        <v>42836.88</v>
      </c>
      <c r="M42" s="54">
        <v>49633.96</v>
      </c>
      <c r="N42" s="54">
        <v>40717.89</v>
      </c>
      <c r="O42" s="54">
        <v>48193.47</v>
      </c>
      <c r="P42" s="127">
        <v>544352.7294524936</v>
      </c>
    </row>
    <row r="43" spans="1:18" s="2" customFormat="1">
      <c r="A43" s="55">
        <v>310290</v>
      </c>
      <c r="B43" s="56">
        <v>29</v>
      </c>
      <c r="C43" s="57" t="s">
        <v>571</v>
      </c>
      <c r="D43" s="58">
        <v>125.14</v>
      </c>
      <c r="E43" s="58">
        <v>87.687783893263898</v>
      </c>
      <c r="F43" s="58">
        <v>101.35</v>
      </c>
      <c r="G43" s="58">
        <v>115.58</v>
      </c>
      <c r="H43" s="58">
        <v>126.53</v>
      </c>
      <c r="I43" s="58">
        <v>110.16</v>
      </c>
      <c r="J43" s="58">
        <v>98.44</v>
      </c>
      <c r="K43" s="58">
        <v>123.78</v>
      </c>
      <c r="L43" s="58">
        <v>104.9</v>
      </c>
      <c r="M43" s="58">
        <v>121.55</v>
      </c>
      <c r="N43" s="58">
        <v>99.71</v>
      </c>
      <c r="O43" s="58">
        <v>118.02</v>
      </c>
      <c r="P43" s="128">
        <v>1332.8477838932638</v>
      </c>
    </row>
    <row r="44" spans="1:18" s="2" customFormat="1">
      <c r="A44" s="51">
        <v>310300</v>
      </c>
      <c r="B44" s="52">
        <v>30</v>
      </c>
      <c r="C44" s="53" t="s">
        <v>572</v>
      </c>
      <c r="D44" s="54">
        <v>2325.09</v>
      </c>
      <c r="E44" s="54">
        <v>1625.1703227676101</v>
      </c>
      <c r="F44" s="54">
        <v>1883.05</v>
      </c>
      <c r="G44" s="54">
        <v>2147.52</v>
      </c>
      <c r="H44" s="54">
        <v>2350.9899999999998</v>
      </c>
      <c r="I44" s="54">
        <v>2046.87</v>
      </c>
      <c r="J44" s="54">
        <v>1829.11</v>
      </c>
      <c r="K44" s="54">
        <v>2299.9</v>
      </c>
      <c r="L44" s="54">
        <v>1949.15</v>
      </c>
      <c r="M44" s="54">
        <v>2258.4299999999998</v>
      </c>
      <c r="N44" s="54">
        <v>1852.74</v>
      </c>
      <c r="O44" s="54">
        <v>2192.89</v>
      </c>
      <c r="P44" s="127">
        <v>24760.910322767613</v>
      </c>
    </row>
    <row r="45" spans="1:18" s="2" customFormat="1">
      <c r="A45" s="55">
        <v>310310</v>
      </c>
      <c r="B45" s="56">
        <v>31</v>
      </c>
      <c r="C45" s="57" t="s">
        <v>573</v>
      </c>
      <c r="D45" s="58">
        <v>0</v>
      </c>
      <c r="E45" s="58">
        <v>0</v>
      </c>
      <c r="F45" s="58">
        <v>0</v>
      </c>
      <c r="G45" s="58">
        <v>0</v>
      </c>
      <c r="H45" s="58">
        <v>0</v>
      </c>
      <c r="I45" s="58">
        <v>0</v>
      </c>
      <c r="J45" s="58">
        <v>0</v>
      </c>
      <c r="K45" s="58">
        <v>0</v>
      </c>
      <c r="L45" s="58">
        <v>0</v>
      </c>
      <c r="M45" s="58">
        <v>0</v>
      </c>
      <c r="N45" s="58">
        <v>0</v>
      </c>
      <c r="O45" s="58">
        <v>0</v>
      </c>
      <c r="P45" s="128">
        <v>0</v>
      </c>
    </row>
    <row r="46" spans="1:18" s="2" customFormat="1">
      <c r="A46" s="51">
        <v>310320</v>
      </c>
      <c r="B46" s="52">
        <v>32</v>
      </c>
      <c r="C46" s="53" t="s">
        <v>574</v>
      </c>
      <c r="D46" s="54">
        <v>0</v>
      </c>
      <c r="E46" s="54">
        <v>0</v>
      </c>
      <c r="F46" s="54">
        <v>0</v>
      </c>
      <c r="G46" s="54">
        <v>0</v>
      </c>
      <c r="H46" s="54">
        <v>0</v>
      </c>
      <c r="I46" s="54">
        <v>0</v>
      </c>
      <c r="J46" s="54">
        <v>0</v>
      </c>
      <c r="K46" s="54">
        <v>0</v>
      </c>
      <c r="L46" s="54">
        <v>0</v>
      </c>
      <c r="M46" s="54">
        <v>0</v>
      </c>
      <c r="N46" s="54">
        <v>0</v>
      </c>
      <c r="O46" s="54">
        <v>0</v>
      </c>
      <c r="P46" s="127">
        <v>0</v>
      </c>
    </row>
    <row r="47" spans="1:18" s="2" customFormat="1">
      <c r="A47" s="55">
        <v>310330</v>
      </c>
      <c r="B47" s="56">
        <v>33</v>
      </c>
      <c r="C47" s="57" t="s">
        <v>57</v>
      </c>
      <c r="D47" s="58">
        <v>0</v>
      </c>
      <c r="E47" s="58">
        <v>0</v>
      </c>
      <c r="F47" s="58">
        <v>0</v>
      </c>
      <c r="G47" s="58">
        <v>0</v>
      </c>
      <c r="H47" s="58">
        <v>0</v>
      </c>
      <c r="I47" s="58">
        <v>0</v>
      </c>
      <c r="J47" s="58">
        <v>0</v>
      </c>
      <c r="K47" s="58">
        <v>0</v>
      </c>
      <c r="L47" s="58">
        <v>0</v>
      </c>
      <c r="M47" s="58">
        <v>0</v>
      </c>
      <c r="N47" s="58">
        <v>0</v>
      </c>
      <c r="O47" s="58">
        <v>0</v>
      </c>
      <c r="P47" s="128">
        <v>0</v>
      </c>
    </row>
    <row r="48" spans="1:18" s="2" customFormat="1">
      <c r="A48" s="51">
        <v>310340</v>
      </c>
      <c r="B48" s="52">
        <v>34</v>
      </c>
      <c r="C48" s="53" t="s">
        <v>575</v>
      </c>
      <c r="D48" s="54">
        <v>0</v>
      </c>
      <c r="E48" s="54">
        <v>0</v>
      </c>
      <c r="F48" s="54">
        <v>0</v>
      </c>
      <c r="G48" s="54">
        <v>0</v>
      </c>
      <c r="H48" s="54">
        <v>0</v>
      </c>
      <c r="I48" s="54">
        <v>0</v>
      </c>
      <c r="J48" s="54">
        <v>0</v>
      </c>
      <c r="K48" s="54">
        <v>0</v>
      </c>
      <c r="L48" s="54">
        <v>0</v>
      </c>
      <c r="M48" s="54">
        <v>0</v>
      </c>
      <c r="N48" s="54">
        <v>0</v>
      </c>
      <c r="O48" s="54">
        <v>0</v>
      </c>
      <c r="P48" s="127">
        <v>0</v>
      </c>
    </row>
    <row r="49" spans="1:16" s="2" customFormat="1">
      <c r="A49" s="55">
        <v>310350</v>
      </c>
      <c r="B49" s="56">
        <v>35</v>
      </c>
      <c r="C49" s="57" t="s">
        <v>58</v>
      </c>
      <c r="D49" s="58">
        <v>1111.2</v>
      </c>
      <c r="E49" s="58">
        <v>777.00799667886304</v>
      </c>
      <c r="F49" s="58">
        <v>899.95</v>
      </c>
      <c r="G49" s="58">
        <v>1026.3399999999999</v>
      </c>
      <c r="H49" s="58">
        <v>1123.58</v>
      </c>
      <c r="I49" s="58">
        <v>978.24</v>
      </c>
      <c r="J49" s="58">
        <v>1032.9100000000001</v>
      </c>
      <c r="K49" s="58">
        <v>1331.68</v>
      </c>
      <c r="L49" s="58">
        <v>1128.5899999999999</v>
      </c>
      <c r="M49" s="58">
        <v>1307.67</v>
      </c>
      <c r="N49" s="58">
        <v>1072.76</v>
      </c>
      <c r="O49" s="58">
        <v>1269.72</v>
      </c>
      <c r="P49" s="128">
        <v>13059.647996678863</v>
      </c>
    </row>
    <row r="50" spans="1:16" s="2" customFormat="1">
      <c r="A50" s="51">
        <v>310360</v>
      </c>
      <c r="B50" s="52">
        <v>36</v>
      </c>
      <c r="C50" s="53" t="s">
        <v>59</v>
      </c>
      <c r="D50" s="54">
        <v>0</v>
      </c>
      <c r="E50" s="54">
        <v>0</v>
      </c>
      <c r="F50" s="54">
        <v>0</v>
      </c>
      <c r="G50" s="54">
        <v>0</v>
      </c>
      <c r="H50" s="54">
        <v>0</v>
      </c>
      <c r="I50" s="54">
        <v>0</v>
      </c>
      <c r="J50" s="54">
        <v>0</v>
      </c>
      <c r="K50" s="54">
        <v>0</v>
      </c>
      <c r="L50" s="54">
        <v>0</v>
      </c>
      <c r="M50" s="54">
        <v>0</v>
      </c>
      <c r="N50" s="54">
        <v>0</v>
      </c>
      <c r="O50" s="54">
        <v>0</v>
      </c>
      <c r="P50" s="127">
        <v>0</v>
      </c>
    </row>
    <row r="51" spans="1:16" s="2" customFormat="1">
      <c r="A51" s="55">
        <v>310370</v>
      </c>
      <c r="B51" s="56">
        <v>37</v>
      </c>
      <c r="C51" s="57" t="s">
        <v>60</v>
      </c>
      <c r="D51" s="58">
        <v>99781.13</v>
      </c>
      <c r="E51" s="58">
        <v>69891.136821951106</v>
      </c>
      <c r="F51" s="58">
        <v>80811.12</v>
      </c>
      <c r="G51" s="58">
        <v>92160.46</v>
      </c>
      <c r="H51" s="58">
        <v>100892.4</v>
      </c>
      <c r="I51" s="58">
        <v>87841.29</v>
      </c>
      <c r="J51" s="58">
        <v>83815.12</v>
      </c>
      <c r="K51" s="58">
        <v>106490.57</v>
      </c>
      <c r="L51" s="58">
        <v>90250.32</v>
      </c>
      <c r="M51" s="58">
        <v>104570.67</v>
      </c>
      <c r="N51" s="58">
        <v>85785.95</v>
      </c>
      <c r="O51" s="58">
        <v>101535.78</v>
      </c>
      <c r="P51" s="128">
        <v>1103825.9468219511</v>
      </c>
    </row>
    <row r="52" spans="1:16" s="2" customFormat="1">
      <c r="A52" s="51">
        <v>310375</v>
      </c>
      <c r="B52" s="52">
        <v>725</v>
      </c>
      <c r="C52" s="53" t="s">
        <v>576</v>
      </c>
      <c r="D52" s="54">
        <v>0</v>
      </c>
      <c r="E52" s="54">
        <v>0</v>
      </c>
      <c r="F52" s="54">
        <v>0</v>
      </c>
      <c r="G52" s="54">
        <v>0</v>
      </c>
      <c r="H52" s="54">
        <v>0</v>
      </c>
      <c r="I52" s="54">
        <v>0</v>
      </c>
      <c r="J52" s="54">
        <v>0</v>
      </c>
      <c r="K52" s="54">
        <v>0</v>
      </c>
      <c r="L52" s="54">
        <v>0</v>
      </c>
      <c r="M52" s="54">
        <v>0</v>
      </c>
      <c r="N52" s="54">
        <v>0</v>
      </c>
      <c r="O52" s="54">
        <v>0</v>
      </c>
      <c r="P52" s="127">
        <v>0</v>
      </c>
    </row>
    <row r="53" spans="1:16" s="2" customFormat="1">
      <c r="A53" s="55">
        <v>310380</v>
      </c>
      <c r="B53" s="56">
        <v>38</v>
      </c>
      <c r="C53" s="57" t="s">
        <v>577</v>
      </c>
      <c r="D53" s="58">
        <v>0</v>
      </c>
      <c r="E53" s="58">
        <v>0</v>
      </c>
      <c r="F53" s="58">
        <v>0</v>
      </c>
      <c r="G53" s="58">
        <v>0</v>
      </c>
      <c r="H53" s="58">
        <v>0</v>
      </c>
      <c r="I53" s="58">
        <v>0</v>
      </c>
      <c r="J53" s="58">
        <v>0</v>
      </c>
      <c r="K53" s="58">
        <v>0</v>
      </c>
      <c r="L53" s="58">
        <v>0</v>
      </c>
      <c r="M53" s="58">
        <v>0</v>
      </c>
      <c r="N53" s="58">
        <v>0</v>
      </c>
      <c r="O53" s="58">
        <v>0</v>
      </c>
      <c r="P53" s="128">
        <v>0</v>
      </c>
    </row>
    <row r="54" spans="1:16" s="2" customFormat="1">
      <c r="A54" s="51">
        <v>310390</v>
      </c>
      <c r="B54" s="52">
        <v>39</v>
      </c>
      <c r="C54" s="53" t="s">
        <v>578</v>
      </c>
      <c r="D54" s="54">
        <v>0</v>
      </c>
      <c r="E54" s="54">
        <v>0</v>
      </c>
      <c r="F54" s="54">
        <v>0</v>
      </c>
      <c r="G54" s="54">
        <v>0</v>
      </c>
      <c r="H54" s="54">
        <v>0</v>
      </c>
      <c r="I54" s="54">
        <v>0</v>
      </c>
      <c r="J54" s="54">
        <v>0</v>
      </c>
      <c r="K54" s="54">
        <v>0</v>
      </c>
      <c r="L54" s="54">
        <v>0</v>
      </c>
      <c r="M54" s="54">
        <v>0</v>
      </c>
      <c r="N54" s="54">
        <v>0</v>
      </c>
      <c r="O54" s="54">
        <v>0</v>
      </c>
      <c r="P54" s="127">
        <v>0</v>
      </c>
    </row>
    <row r="55" spans="1:16" s="2" customFormat="1">
      <c r="A55" s="55">
        <v>310400</v>
      </c>
      <c r="B55" s="56">
        <v>40</v>
      </c>
      <c r="C55" s="57" t="s">
        <v>579</v>
      </c>
      <c r="D55" s="58">
        <v>1134.23</v>
      </c>
      <c r="E55" s="58">
        <v>793.12114969387198</v>
      </c>
      <c r="F55" s="58">
        <v>918.59</v>
      </c>
      <c r="G55" s="58">
        <v>1047.5999999999999</v>
      </c>
      <c r="H55" s="58">
        <v>1146.8599999999999</v>
      </c>
      <c r="I55" s="58">
        <v>998.51</v>
      </c>
      <c r="J55" s="58">
        <v>892.28</v>
      </c>
      <c r="K55" s="58">
        <v>1121.94</v>
      </c>
      <c r="L55" s="58">
        <v>950.84</v>
      </c>
      <c r="M55" s="58">
        <v>1101.71</v>
      </c>
      <c r="N55" s="58">
        <v>903.8</v>
      </c>
      <c r="O55" s="58">
        <v>1069.74</v>
      </c>
      <c r="P55" s="128">
        <v>12079.221149693871</v>
      </c>
    </row>
    <row r="56" spans="1:16" s="2" customFormat="1">
      <c r="A56" s="51">
        <v>310410</v>
      </c>
      <c r="B56" s="52">
        <v>41</v>
      </c>
      <c r="C56" s="53" t="s">
        <v>61</v>
      </c>
      <c r="D56" s="54">
        <v>0</v>
      </c>
      <c r="E56" s="54">
        <v>0</v>
      </c>
      <c r="F56" s="54">
        <v>0</v>
      </c>
      <c r="G56" s="54">
        <v>0</v>
      </c>
      <c r="H56" s="54">
        <v>0</v>
      </c>
      <c r="I56" s="54">
        <v>0</v>
      </c>
      <c r="J56" s="54">
        <v>0</v>
      </c>
      <c r="K56" s="54">
        <v>0</v>
      </c>
      <c r="L56" s="54">
        <v>0</v>
      </c>
      <c r="M56" s="54">
        <v>0</v>
      </c>
      <c r="N56" s="54">
        <v>0</v>
      </c>
      <c r="O56" s="54">
        <v>0</v>
      </c>
      <c r="P56" s="127">
        <v>0</v>
      </c>
    </row>
    <row r="57" spans="1:16" s="2" customFormat="1">
      <c r="A57" s="55">
        <v>310420</v>
      </c>
      <c r="B57" s="56">
        <v>42</v>
      </c>
      <c r="C57" s="57" t="s">
        <v>62</v>
      </c>
      <c r="D57" s="58">
        <v>4294.62</v>
      </c>
      <c r="E57" s="58">
        <v>3003.6916044708701</v>
      </c>
      <c r="F57" s="58">
        <v>3478.15</v>
      </c>
      <c r="G57" s="58">
        <v>3966.63</v>
      </c>
      <c r="H57" s="58">
        <v>4342.45</v>
      </c>
      <c r="I57" s="58">
        <v>3780.73</v>
      </c>
      <c r="J57" s="58">
        <v>3420.26</v>
      </c>
      <c r="K57" s="58">
        <v>4309.24</v>
      </c>
      <c r="L57" s="58">
        <v>3652.07</v>
      </c>
      <c r="M57" s="58">
        <v>4231.55</v>
      </c>
      <c r="N57" s="58">
        <v>3471.41</v>
      </c>
      <c r="O57" s="58">
        <v>4108.74</v>
      </c>
      <c r="P57" s="128">
        <v>46059.541604470862</v>
      </c>
    </row>
    <row r="58" spans="1:16" s="2" customFormat="1">
      <c r="A58" s="51">
        <v>310430</v>
      </c>
      <c r="B58" s="52">
        <v>43</v>
      </c>
      <c r="C58" s="53" t="s">
        <v>63</v>
      </c>
      <c r="D58" s="54">
        <v>0</v>
      </c>
      <c r="E58" s="54">
        <v>0</v>
      </c>
      <c r="F58" s="54">
        <v>0</v>
      </c>
      <c r="G58" s="54">
        <v>0</v>
      </c>
      <c r="H58" s="54">
        <v>0</v>
      </c>
      <c r="I58" s="54">
        <v>0</v>
      </c>
      <c r="J58" s="54">
        <v>0</v>
      </c>
      <c r="K58" s="54">
        <v>0</v>
      </c>
      <c r="L58" s="54">
        <v>0</v>
      </c>
      <c r="M58" s="54">
        <v>0</v>
      </c>
      <c r="N58" s="54">
        <v>0</v>
      </c>
      <c r="O58" s="54">
        <v>0</v>
      </c>
      <c r="P58" s="127">
        <v>0</v>
      </c>
    </row>
    <row r="59" spans="1:16" s="2" customFormat="1">
      <c r="A59" s="55">
        <v>310440</v>
      </c>
      <c r="B59" s="56">
        <v>44</v>
      </c>
      <c r="C59" s="57" t="s">
        <v>64</v>
      </c>
      <c r="D59" s="58">
        <v>7207.72</v>
      </c>
      <c r="E59" s="58">
        <v>5060.7574248881201</v>
      </c>
      <c r="F59" s="58">
        <v>5837.42</v>
      </c>
      <c r="G59" s="58">
        <v>6657.24</v>
      </c>
      <c r="H59" s="58">
        <v>7287.99</v>
      </c>
      <c r="I59" s="58">
        <v>6345.24</v>
      </c>
      <c r="J59" s="58">
        <v>5670.19</v>
      </c>
      <c r="K59" s="58">
        <v>7129.62</v>
      </c>
      <c r="L59" s="58">
        <v>6042.32</v>
      </c>
      <c r="M59" s="58">
        <v>7001.08</v>
      </c>
      <c r="N59" s="58">
        <v>5743.43</v>
      </c>
      <c r="O59" s="58">
        <v>6797.89</v>
      </c>
      <c r="P59" s="128">
        <v>76780.897424888113</v>
      </c>
    </row>
    <row r="60" spans="1:16" s="2" customFormat="1">
      <c r="A60" s="51">
        <v>310445</v>
      </c>
      <c r="B60" s="52">
        <v>771</v>
      </c>
      <c r="C60" s="53" t="s">
        <v>65</v>
      </c>
      <c r="D60" s="54">
        <v>32140.14</v>
      </c>
      <c r="E60" s="54">
        <v>22571.371390194399</v>
      </c>
      <c r="F60" s="54">
        <v>26029.78</v>
      </c>
      <c r="G60" s="54">
        <v>29685.47</v>
      </c>
      <c r="H60" s="54">
        <v>32498.09</v>
      </c>
      <c r="I60" s="54">
        <v>28294.240000000002</v>
      </c>
      <c r="J60" s="54">
        <v>28425.7</v>
      </c>
      <c r="K60" s="54">
        <v>36393.33</v>
      </c>
      <c r="L60" s="54">
        <v>30843.19</v>
      </c>
      <c r="M60" s="54">
        <v>35737.199999999997</v>
      </c>
      <c r="N60" s="54">
        <v>29317.49</v>
      </c>
      <c r="O60" s="54">
        <v>34700.019999999997</v>
      </c>
      <c r="P60" s="127">
        <v>366636.02139019442</v>
      </c>
    </row>
    <row r="61" spans="1:16" s="2" customFormat="1">
      <c r="A61" s="55">
        <v>310450</v>
      </c>
      <c r="B61" s="56">
        <v>45</v>
      </c>
      <c r="C61" s="57" t="s">
        <v>66</v>
      </c>
      <c r="D61" s="58">
        <v>3209.63</v>
      </c>
      <c r="E61" s="58">
        <v>2237.88698707397</v>
      </c>
      <c r="F61" s="58">
        <v>2599.4299999999998</v>
      </c>
      <c r="G61" s="58">
        <v>2964.5</v>
      </c>
      <c r="H61" s="58">
        <v>3245.38</v>
      </c>
      <c r="I61" s="58">
        <v>2825.57</v>
      </c>
      <c r="J61" s="58">
        <v>2631.99</v>
      </c>
      <c r="K61" s="58">
        <v>3331.62</v>
      </c>
      <c r="L61" s="58">
        <v>2823.53</v>
      </c>
      <c r="M61" s="58">
        <v>3271.55</v>
      </c>
      <c r="N61" s="58">
        <v>2683.86</v>
      </c>
      <c r="O61" s="58">
        <v>3176.6</v>
      </c>
      <c r="P61" s="128">
        <v>35001.546987073969</v>
      </c>
    </row>
    <row r="62" spans="1:16" s="2" customFormat="1">
      <c r="A62" s="51">
        <v>310460</v>
      </c>
      <c r="B62" s="52">
        <v>46</v>
      </c>
      <c r="C62" s="53" t="s">
        <v>67</v>
      </c>
      <c r="D62" s="54">
        <v>0</v>
      </c>
      <c r="E62" s="54">
        <v>0</v>
      </c>
      <c r="F62" s="54">
        <v>0</v>
      </c>
      <c r="G62" s="54">
        <v>3661.26</v>
      </c>
      <c r="H62" s="54">
        <v>4873.7700000000004</v>
      </c>
      <c r="I62" s="54">
        <v>4243.32</v>
      </c>
      <c r="J62" s="54">
        <v>3791.88</v>
      </c>
      <c r="K62" s="54">
        <v>4767.8599999999997</v>
      </c>
      <c r="L62" s="54">
        <v>4040.74</v>
      </c>
      <c r="M62" s="54">
        <v>4681.8999999999996</v>
      </c>
      <c r="N62" s="54">
        <v>3840.86</v>
      </c>
      <c r="O62" s="54">
        <v>4546.0200000000004</v>
      </c>
      <c r="P62" s="127">
        <v>38447.61</v>
      </c>
    </row>
    <row r="63" spans="1:16" s="2" customFormat="1">
      <c r="A63" s="55">
        <v>310470</v>
      </c>
      <c r="B63" s="56">
        <v>47</v>
      </c>
      <c r="C63" s="57" t="s">
        <v>580</v>
      </c>
      <c r="D63" s="58">
        <v>0</v>
      </c>
      <c r="E63" s="58">
        <v>0</v>
      </c>
      <c r="F63" s="58">
        <v>0</v>
      </c>
      <c r="G63" s="58">
        <v>0</v>
      </c>
      <c r="H63" s="58">
        <v>0</v>
      </c>
      <c r="I63" s="58">
        <v>0</v>
      </c>
      <c r="J63" s="58">
        <v>0</v>
      </c>
      <c r="K63" s="58">
        <v>0</v>
      </c>
      <c r="L63" s="58">
        <v>0</v>
      </c>
      <c r="M63" s="58">
        <v>0</v>
      </c>
      <c r="N63" s="58">
        <v>0</v>
      </c>
      <c r="O63" s="58">
        <v>0</v>
      </c>
      <c r="P63" s="128">
        <v>0</v>
      </c>
    </row>
    <row r="64" spans="1:16" s="2" customFormat="1">
      <c r="A64" s="51">
        <v>310480</v>
      </c>
      <c r="B64" s="52">
        <v>48</v>
      </c>
      <c r="C64" s="53" t="s">
        <v>461</v>
      </c>
      <c r="D64" s="54">
        <v>0</v>
      </c>
      <c r="E64" s="54">
        <v>0</v>
      </c>
      <c r="F64" s="54">
        <v>0</v>
      </c>
      <c r="G64" s="54">
        <v>0</v>
      </c>
      <c r="H64" s="54">
        <v>0</v>
      </c>
      <c r="I64" s="54">
        <v>0</v>
      </c>
      <c r="J64" s="54">
        <v>0</v>
      </c>
      <c r="K64" s="54">
        <v>0</v>
      </c>
      <c r="L64" s="54">
        <v>0</v>
      </c>
      <c r="M64" s="54">
        <v>0</v>
      </c>
      <c r="N64" s="54">
        <v>0</v>
      </c>
      <c r="O64" s="54">
        <v>0</v>
      </c>
      <c r="P64" s="127">
        <v>0</v>
      </c>
    </row>
    <row r="65" spans="1:16" s="2" customFormat="1">
      <c r="A65" s="55">
        <v>310490</v>
      </c>
      <c r="B65" s="56">
        <v>49</v>
      </c>
      <c r="C65" s="57" t="s">
        <v>68</v>
      </c>
      <c r="D65" s="58">
        <v>43757.34</v>
      </c>
      <c r="E65" s="58">
        <v>30642.080833788401</v>
      </c>
      <c r="F65" s="58">
        <v>35438.36</v>
      </c>
      <c r="G65" s="58">
        <v>40415.42</v>
      </c>
      <c r="H65" s="58">
        <v>44244.67</v>
      </c>
      <c r="I65" s="58">
        <v>38521.32</v>
      </c>
      <c r="J65" s="58">
        <v>36692.17</v>
      </c>
      <c r="K65" s="58">
        <v>46606.58</v>
      </c>
      <c r="L65" s="58">
        <v>39498.879999999997</v>
      </c>
      <c r="M65" s="58">
        <v>45766.32</v>
      </c>
      <c r="N65" s="58">
        <v>37545.01</v>
      </c>
      <c r="O65" s="58">
        <v>44438.07</v>
      </c>
      <c r="P65" s="128">
        <v>483566.22083378845</v>
      </c>
    </row>
    <row r="66" spans="1:16" s="2" customFormat="1">
      <c r="A66" s="51">
        <v>310500</v>
      </c>
      <c r="B66" s="52">
        <v>50</v>
      </c>
      <c r="C66" s="53" t="s">
        <v>69</v>
      </c>
      <c r="D66" s="54">
        <v>0</v>
      </c>
      <c r="E66" s="54">
        <v>0</v>
      </c>
      <c r="F66" s="54">
        <v>0</v>
      </c>
      <c r="G66" s="54">
        <v>0</v>
      </c>
      <c r="H66" s="54">
        <v>0</v>
      </c>
      <c r="I66" s="54">
        <v>0</v>
      </c>
      <c r="J66" s="54">
        <v>0</v>
      </c>
      <c r="K66" s="54">
        <v>0</v>
      </c>
      <c r="L66" s="54">
        <v>0</v>
      </c>
      <c r="M66" s="54">
        <v>0</v>
      </c>
      <c r="N66" s="54">
        <v>0</v>
      </c>
      <c r="O66" s="54">
        <v>0</v>
      </c>
      <c r="P66" s="127">
        <v>0</v>
      </c>
    </row>
    <row r="67" spans="1:16" s="2" customFormat="1">
      <c r="A67" s="55">
        <v>310510</v>
      </c>
      <c r="B67" s="56">
        <v>51</v>
      </c>
      <c r="C67" s="57" t="s">
        <v>581</v>
      </c>
      <c r="D67" s="58">
        <v>0</v>
      </c>
      <c r="E67" s="58">
        <v>0</v>
      </c>
      <c r="F67" s="58">
        <v>0</v>
      </c>
      <c r="G67" s="58">
        <v>0</v>
      </c>
      <c r="H67" s="58">
        <v>0</v>
      </c>
      <c r="I67" s="58">
        <v>0</v>
      </c>
      <c r="J67" s="58">
        <v>0</v>
      </c>
      <c r="K67" s="58">
        <v>0</v>
      </c>
      <c r="L67" s="58">
        <v>0</v>
      </c>
      <c r="M67" s="58">
        <v>0</v>
      </c>
      <c r="N67" s="58">
        <v>0</v>
      </c>
      <c r="O67" s="58">
        <v>0</v>
      </c>
      <c r="P67" s="128">
        <v>0</v>
      </c>
    </row>
    <row r="68" spans="1:16" s="2" customFormat="1">
      <c r="A68" s="51">
        <v>310520</v>
      </c>
      <c r="B68" s="52">
        <v>52</v>
      </c>
      <c r="C68" s="53" t="s">
        <v>70</v>
      </c>
      <c r="D68" s="54">
        <v>15753.28</v>
      </c>
      <c r="E68" s="54">
        <v>10978.1943115949</v>
      </c>
      <c r="F68" s="54">
        <v>12758.32</v>
      </c>
      <c r="G68" s="54">
        <v>14550.14</v>
      </c>
      <c r="H68" s="54">
        <v>15928.72</v>
      </c>
      <c r="I68" s="54">
        <v>13868.24</v>
      </c>
      <c r="J68" s="54">
        <v>40217.56</v>
      </c>
      <c r="K68" s="54">
        <v>56337.01</v>
      </c>
      <c r="L68" s="54">
        <v>47745.38</v>
      </c>
      <c r="M68" s="54">
        <v>55321.32</v>
      </c>
      <c r="N68" s="54">
        <v>45383.59</v>
      </c>
      <c r="O68" s="54">
        <v>53715.76</v>
      </c>
      <c r="P68" s="127">
        <v>382557.51431159489</v>
      </c>
    </row>
    <row r="69" spans="1:16" s="2" customFormat="1">
      <c r="A69" s="55">
        <v>310530</v>
      </c>
      <c r="B69" s="56">
        <v>53</v>
      </c>
      <c r="C69" s="57" t="s">
        <v>499</v>
      </c>
      <c r="D69" s="58">
        <v>0</v>
      </c>
      <c r="E69" s="58">
        <v>0</v>
      </c>
      <c r="F69" s="58">
        <v>0</v>
      </c>
      <c r="G69" s="58">
        <v>0</v>
      </c>
      <c r="H69" s="58">
        <v>0</v>
      </c>
      <c r="I69" s="58">
        <v>0</v>
      </c>
      <c r="J69" s="58">
        <v>0</v>
      </c>
      <c r="K69" s="58">
        <v>0</v>
      </c>
      <c r="L69" s="58">
        <v>0</v>
      </c>
      <c r="M69" s="58">
        <v>0</v>
      </c>
      <c r="N69" s="58">
        <v>0</v>
      </c>
      <c r="O69" s="58">
        <v>0</v>
      </c>
      <c r="P69" s="128">
        <v>0</v>
      </c>
    </row>
    <row r="70" spans="1:16" s="2" customFormat="1">
      <c r="A70" s="51">
        <v>310540</v>
      </c>
      <c r="B70" s="52">
        <v>54</v>
      </c>
      <c r="C70" s="53" t="s">
        <v>582</v>
      </c>
      <c r="D70" s="54">
        <v>62.92</v>
      </c>
      <c r="E70" s="54">
        <v>44.010039158786</v>
      </c>
      <c r="F70" s="54">
        <v>50.96</v>
      </c>
      <c r="G70" s="54">
        <v>58.12</v>
      </c>
      <c r="H70" s="54">
        <v>63.62</v>
      </c>
      <c r="I70" s="54">
        <v>55.39</v>
      </c>
      <c r="J70" s="54">
        <v>40.39</v>
      </c>
      <c r="K70" s="54">
        <v>48.9</v>
      </c>
      <c r="L70" s="54">
        <v>41.45</v>
      </c>
      <c r="M70" s="54">
        <v>48.02</v>
      </c>
      <c r="N70" s="54">
        <v>39.4</v>
      </c>
      <c r="O70" s="54">
        <v>46.63</v>
      </c>
      <c r="P70" s="127">
        <v>599.81003915878591</v>
      </c>
    </row>
    <row r="71" spans="1:16" s="2" customFormat="1">
      <c r="A71" s="55">
        <v>310550</v>
      </c>
      <c r="B71" s="56">
        <v>55</v>
      </c>
      <c r="C71" s="57" t="s">
        <v>583</v>
      </c>
      <c r="D71" s="58">
        <v>0</v>
      </c>
      <c r="E71" s="58">
        <v>0</v>
      </c>
      <c r="F71" s="58">
        <v>0</v>
      </c>
      <c r="G71" s="58">
        <v>0</v>
      </c>
      <c r="H71" s="58">
        <v>0</v>
      </c>
      <c r="I71" s="58">
        <v>0</v>
      </c>
      <c r="J71" s="58">
        <v>0</v>
      </c>
      <c r="K71" s="58">
        <v>0</v>
      </c>
      <c r="L71" s="58">
        <v>0</v>
      </c>
      <c r="M71" s="58">
        <v>0</v>
      </c>
      <c r="N71" s="58">
        <v>0</v>
      </c>
      <c r="O71" s="58">
        <v>0</v>
      </c>
      <c r="P71" s="128">
        <v>0</v>
      </c>
    </row>
    <row r="72" spans="1:16" s="2" customFormat="1">
      <c r="A72" s="51">
        <v>310560</v>
      </c>
      <c r="B72" s="52">
        <v>56</v>
      </c>
      <c r="C72" s="53" t="s">
        <v>71</v>
      </c>
      <c r="D72" s="54">
        <v>0</v>
      </c>
      <c r="E72" s="54">
        <v>0</v>
      </c>
      <c r="F72" s="54">
        <v>0</v>
      </c>
      <c r="G72" s="54">
        <v>0</v>
      </c>
      <c r="H72" s="54">
        <v>0</v>
      </c>
      <c r="I72" s="54">
        <v>0</v>
      </c>
      <c r="J72" s="54">
        <v>0</v>
      </c>
      <c r="K72" s="54">
        <v>0</v>
      </c>
      <c r="L72" s="54">
        <v>0</v>
      </c>
      <c r="M72" s="54">
        <v>0</v>
      </c>
      <c r="N72" s="54">
        <v>0</v>
      </c>
      <c r="O72" s="54">
        <v>0</v>
      </c>
      <c r="P72" s="127">
        <v>0</v>
      </c>
    </row>
    <row r="73" spans="1:16" s="2" customFormat="1">
      <c r="A73" s="55">
        <v>310570</v>
      </c>
      <c r="B73" s="56">
        <v>57</v>
      </c>
      <c r="C73" s="57" t="s">
        <v>72</v>
      </c>
      <c r="D73" s="58">
        <v>0</v>
      </c>
      <c r="E73" s="58">
        <v>0</v>
      </c>
      <c r="F73" s="58">
        <v>0</v>
      </c>
      <c r="G73" s="58">
        <v>0</v>
      </c>
      <c r="H73" s="58">
        <v>0</v>
      </c>
      <c r="I73" s="58">
        <v>0</v>
      </c>
      <c r="J73" s="58">
        <v>0</v>
      </c>
      <c r="K73" s="58">
        <v>0</v>
      </c>
      <c r="L73" s="58">
        <v>0</v>
      </c>
      <c r="M73" s="58">
        <v>0</v>
      </c>
      <c r="N73" s="58">
        <v>0</v>
      </c>
      <c r="O73" s="58">
        <v>0</v>
      </c>
      <c r="P73" s="128">
        <v>0</v>
      </c>
    </row>
    <row r="74" spans="1:16" s="2" customFormat="1">
      <c r="A74" s="51">
        <v>310590</v>
      </c>
      <c r="B74" s="52">
        <v>59</v>
      </c>
      <c r="C74" s="53" t="s">
        <v>73</v>
      </c>
      <c r="D74" s="54">
        <v>0</v>
      </c>
      <c r="E74" s="54">
        <v>0</v>
      </c>
      <c r="F74" s="54">
        <v>0</v>
      </c>
      <c r="G74" s="54">
        <v>0</v>
      </c>
      <c r="H74" s="54">
        <v>0</v>
      </c>
      <c r="I74" s="54">
        <v>0</v>
      </c>
      <c r="J74" s="54">
        <v>0</v>
      </c>
      <c r="K74" s="54">
        <v>0</v>
      </c>
      <c r="L74" s="54">
        <v>0</v>
      </c>
      <c r="M74" s="54">
        <v>0</v>
      </c>
      <c r="N74" s="54">
        <v>0</v>
      </c>
      <c r="O74" s="54">
        <v>0</v>
      </c>
      <c r="P74" s="127">
        <v>0</v>
      </c>
    </row>
    <row r="75" spans="1:16" s="2" customFormat="1">
      <c r="A75" s="55">
        <v>310600</v>
      </c>
      <c r="B75" s="56">
        <v>60</v>
      </c>
      <c r="C75" s="57" t="s">
        <v>462</v>
      </c>
      <c r="D75" s="58">
        <v>0</v>
      </c>
      <c r="E75" s="58">
        <v>0</v>
      </c>
      <c r="F75" s="58">
        <v>0</v>
      </c>
      <c r="G75" s="58">
        <v>0</v>
      </c>
      <c r="H75" s="58">
        <v>0</v>
      </c>
      <c r="I75" s="58">
        <v>0</v>
      </c>
      <c r="J75" s="58">
        <v>0</v>
      </c>
      <c r="K75" s="58">
        <v>0</v>
      </c>
      <c r="L75" s="58">
        <v>0</v>
      </c>
      <c r="M75" s="58">
        <v>0</v>
      </c>
      <c r="N75" s="58">
        <v>0</v>
      </c>
      <c r="O75" s="58">
        <v>0</v>
      </c>
      <c r="P75" s="128">
        <v>0</v>
      </c>
    </row>
    <row r="76" spans="1:16" s="2" customFormat="1">
      <c r="A76" s="51">
        <v>310610</v>
      </c>
      <c r="B76" s="52">
        <v>61</v>
      </c>
      <c r="C76" s="53" t="s">
        <v>74</v>
      </c>
      <c r="D76" s="54">
        <v>0</v>
      </c>
      <c r="E76" s="54">
        <v>0</v>
      </c>
      <c r="F76" s="54">
        <v>0</v>
      </c>
      <c r="G76" s="54">
        <v>0</v>
      </c>
      <c r="H76" s="54">
        <v>0</v>
      </c>
      <c r="I76" s="54">
        <v>0</v>
      </c>
      <c r="J76" s="54">
        <v>0</v>
      </c>
      <c r="K76" s="54">
        <v>0</v>
      </c>
      <c r="L76" s="54">
        <v>0</v>
      </c>
      <c r="M76" s="54">
        <v>0</v>
      </c>
      <c r="N76" s="54">
        <v>0</v>
      </c>
      <c r="O76" s="54">
        <v>0</v>
      </c>
      <c r="P76" s="127">
        <v>0</v>
      </c>
    </row>
    <row r="77" spans="1:16" s="2" customFormat="1">
      <c r="A77" s="55">
        <v>310620</v>
      </c>
      <c r="B77" s="56">
        <v>62</v>
      </c>
      <c r="C77" s="57" t="s">
        <v>75</v>
      </c>
      <c r="D77" s="58">
        <v>15295.57</v>
      </c>
      <c r="E77" s="58">
        <v>10693.1700067285</v>
      </c>
      <c r="F77" s="58">
        <v>12387.63</v>
      </c>
      <c r="G77" s="58">
        <v>14127.38</v>
      </c>
      <c r="H77" s="58">
        <v>15465.91</v>
      </c>
      <c r="I77" s="58">
        <v>13465.29</v>
      </c>
      <c r="J77" s="58">
        <v>11599.92</v>
      </c>
      <c r="K77" s="58">
        <v>14495.84</v>
      </c>
      <c r="L77" s="58">
        <v>12285.17</v>
      </c>
      <c r="M77" s="58">
        <v>14234.5</v>
      </c>
      <c r="N77" s="58">
        <v>11677.46</v>
      </c>
      <c r="O77" s="58">
        <v>13821.38</v>
      </c>
      <c r="P77" s="128">
        <v>159549.22000672849</v>
      </c>
    </row>
    <row r="78" spans="1:16" s="2" customFormat="1">
      <c r="A78" s="51">
        <v>310630</v>
      </c>
      <c r="B78" s="52">
        <v>63</v>
      </c>
      <c r="C78" s="53" t="s">
        <v>76</v>
      </c>
      <c r="D78" s="54">
        <v>0</v>
      </c>
      <c r="E78" s="54">
        <v>0</v>
      </c>
      <c r="F78" s="54">
        <v>0</v>
      </c>
      <c r="G78" s="54">
        <v>0</v>
      </c>
      <c r="H78" s="54">
        <v>0</v>
      </c>
      <c r="I78" s="54">
        <v>0</v>
      </c>
      <c r="J78" s="54">
        <v>6483.49</v>
      </c>
      <c r="K78" s="54">
        <v>9496.27</v>
      </c>
      <c r="L78" s="54">
        <v>8048.05</v>
      </c>
      <c r="M78" s="54">
        <v>9325.06</v>
      </c>
      <c r="N78" s="54">
        <v>7649.94</v>
      </c>
      <c r="O78" s="54">
        <v>9054.43</v>
      </c>
      <c r="P78" s="127">
        <v>50057.240000000005</v>
      </c>
    </row>
    <row r="79" spans="1:16" s="2" customFormat="1">
      <c r="A79" s="55">
        <v>310640</v>
      </c>
      <c r="B79" s="56">
        <v>64</v>
      </c>
      <c r="C79" s="57" t="s">
        <v>77</v>
      </c>
      <c r="D79" s="58">
        <v>0</v>
      </c>
      <c r="E79" s="58">
        <v>0</v>
      </c>
      <c r="F79" s="58">
        <v>0</v>
      </c>
      <c r="G79" s="58">
        <v>0</v>
      </c>
      <c r="H79" s="58">
        <v>0</v>
      </c>
      <c r="I79" s="58">
        <v>0</v>
      </c>
      <c r="J79" s="58">
        <v>0</v>
      </c>
      <c r="K79" s="58">
        <v>0</v>
      </c>
      <c r="L79" s="58">
        <v>0</v>
      </c>
      <c r="M79" s="58">
        <v>0</v>
      </c>
      <c r="N79" s="58">
        <v>0</v>
      </c>
      <c r="O79" s="58">
        <v>0</v>
      </c>
      <c r="P79" s="128">
        <v>0</v>
      </c>
    </row>
    <row r="80" spans="1:16" s="2" customFormat="1">
      <c r="A80" s="51">
        <v>310650</v>
      </c>
      <c r="B80" s="52">
        <v>65</v>
      </c>
      <c r="C80" s="53" t="s">
        <v>78</v>
      </c>
      <c r="D80" s="54">
        <v>0</v>
      </c>
      <c r="E80" s="54">
        <v>0</v>
      </c>
      <c r="F80" s="54">
        <v>0</v>
      </c>
      <c r="G80" s="54">
        <v>0</v>
      </c>
      <c r="H80" s="54">
        <v>0</v>
      </c>
      <c r="I80" s="54">
        <v>0</v>
      </c>
      <c r="J80" s="54">
        <v>0</v>
      </c>
      <c r="K80" s="54">
        <v>0</v>
      </c>
      <c r="L80" s="54">
        <v>0</v>
      </c>
      <c r="M80" s="54">
        <v>0</v>
      </c>
      <c r="N80" s="54">
        <v>0</v>
      </c>
      <c r="O80" s="54">
        <v>0</v>
      </c>
      <c r="P80" s="127">
        <v>0</v>
      </c>
    </row>
    <row r="81" spans="1:16" s="2" customFormat="1">
      <c r="A81" s="55">
        <v>310660</v>
      </c>
      <c r="B81" s="56">
        <v>66</v>
      </c>
      <c r="C81" s="57" t="s">
        <v>584</v>
      </c>
      <c r="D81" s="58">
        <v>12885.58</v>
      </c>
      <c r="E81" s="58">
        <v>8956.9952026713599</v>
      </c>
      <c r="F81" s="58">
        <v>10435.82</v>
      </c>
      <c r="G81" s="58">
        <v>11901.46</v>
      </c>
      <c r="H81" s="58">
        <v>13029.09</v>
      </c>
      <c r="I81" s="58">
        <v>11343.69</v>
      </c>
      <c r="J81" s="58">
        <v>10136.870000000001</v>
      </c>
      <c r="K81" s="58">
        <v>12745.95</v>
      </c>
      <c r="L81" s="58">
        <v>10802.14</v>
      </c>
      <c r="M81" s="58">
        <v>12516.16</v>
      </c>
      <c r="N81" s="58">
        <v>10267.799999999999</v>
      </c>
      <c r="O81" s="58">
        <v>12152.91</v>
      </c>
      <c r="P81" s="128">
        <v>137174.46520267136</v>
      </c>
    </row>
    <row r="82" spans="1:16" s="2" customFormat="1">
      <c r="A82" s="51">
        <v>310665</v>
      </c>
      <c r="B82" s="52">
        <v>772</v>
      </c>
      <c r="C82" s="53" t="s">
        <v>79</v>
      </c>
      <c r="D82" s="54">
        <v>0</v>
      </c>
      <c r="E82" s="54">
        <v>0</v>
      </c>
      <c r="F82" s="54">
        <v>0</v>
      </c>
      <c r="G82" s="54">
        <v>0</v>
      </c>
      <c r="H82" s="54">
        <v>0</v>
      </c>
      <c r="I82" s="54">
        <v>0</v>
      </c>
      <c r="J82" s="54">
        <v>0</v>
      </c>
      <c r="K82" s="54">
        <v>0</v>
      </c>
      <c r="L82" s="54">
        <v>0</v>
      </c>
      <c r="M82" s="54">
        <v>0</v>
      </c>
      <c r="N82" s="54">
        <v>0</v>
      </c>
      <c r="O82" s="54">
        <v>0</v>
      </c>
      <c r="P82" s="127">
        <v>0</v>
      </c>
    </row>
    <row r="83" spans="1:16" s="2" customFormat="1">
      <c r="A83" s="55">
        <v>310670</v>
      </c>
      <c r="B83" s="56">
        <v>67</v>
      </c>
      <c r="C83" s="57" t="s">
        <v>585</v>
      </c>
      <c r="D83" s="58">
        <v>790.86</v>
      </c>
      <c r="E83" s="58">
        <v>553.04317127370905</v>
      </c>
      <c r="F83" s="58">
        <v>640.5</v>
      </c>
      <c r="G83" s="58">
        <v>730.46</v>
      </c>
      <c r="H83" s="58">
        <v>799.67</v>
      </c>
      <c r="I83" s="58">
        <v>696.22</v>
      </c>
      <c r="J83" s="58">
        <v>603.86</v>
      </c>
      <c r="K83" s="58">
        <v>755.49</v>
      </c>
      <c r="L83" s="58">
        <v>640.28</v>
      </c>
      <c r="M83" s="58">
        <v>741.87</v>
      </c>
      <c r="N83" s="58">
        <v>608.6</v>
      </c>
      <c r="O83" s="58">
        <v>720.34</v>
      </c>
      <c r="P83" s="128">
        <v>8281.1931712737078</v>
      </c>
    </row>
    <row r="84" spans="1:16" s="2" customFormat="1">
      <c r="A84" s="51">
        <v>310680</v>
      </c>
      <c r="B84" s="52">
        <v>68</v>
      </c>
      <c r="C84" s="53" t="s">
        <v>80</v>
      </c>
      <c r="D84" s="54">
        <v>0</v>
      </c>
      <c r="E84" s="54">
        <v>0</v>
      </c>
      <c r="F84" s="54">
        <v>0</v>
      </c>
      <c r="G84" s="54">
        <v>0</v>
      </c>
      <c r="H84" s="54">
        <v>0</v>
      </c>
      <c r="I84" s="54">
        <v>0</v>
      </c>
      <c r="J84" s="54">
        <v>0</v>
      </c>
      <c r="K84" s="54">
        <v>0</v>
      </c>
      <c r="L84" s="54">
        <v>0</v>
      </c>
      <c r="M84" s="54">
        <v>0</v>
      </c>
      <c r="N84" s="54">
        <v>0</v>
      </c>
      <c r="O84" s="54">
        <v>0</v>
      </c>
      <c r="P84" s="127">
        <v>0</v>
      </c>
    </row>
    <row r="85" spans="1:16" s="2" customFormat="1">
      <c r="A85" s="55">
        <v>310690</v>
      </c>
      <c r="B85" s="56">
        <v>69</v>
      </c>
      <c r="C85" s="57" t="s">
        <v>81</v>
      </c>
      <c r="D85" s="58">
        <v>0</v>
      </c>
      <c r="E85" s="58">
        <v>0</v>
      </c>
      <c r="F85" s="58">
        <v>0</v>
      </c>
      <c r="G85" s="58">
        <v>0</v>
      </c>
      <c r="H85" s="58">
        <v>0</v>
      </c>
      <c r="I85" s="58">
        <v>0</v>
      </c>
      <c r="J85" s="58">
        <v>0</v>
      </c>
      <c r="K85" s="58">
        <v>0</v>
      </c>
      <c r="L85" s="58">
        <v>0</v>
      </c>
      <c r="M85" s="58">
        <v>0</v>
      </c>
      <c r="N85" s="58">
        <v>0</v>
      </c>
      <c r="O85" s="58">
        <v>0</v>
      </c>
      <c r="P85" s="128">
        <v>0</v>
      </c>
    </row>
    <row r="86" spans="1:16" s="2" customFormat="1">
      <c r="A86" s="51">
        <v>310700</v>
      </c>
      <c r="B86" s="52">
        <v>70</v>
      </c>
      <c r="C86" s="53" t="s">
        <v>82</v>
      </c>
      <c r="D86" s="54">
        <v>0</v>
      </c>
      <c r="E86" s="54">
        <v>0</v>
      </c>
      <c r="F86" s="54">
        <v>0</v>
      </c>
      <c r="G86" s="54">
        <v>0</v>
      </c>
      <c r="H86" s="54">
        <v>0</v>
      </c>
      <c r="I86" s="54">
        <v>0</v>
      </c>
      <c r="J86" s="54">
        <v>0</v>
      </c>
      <c r="K86" s="54">
        <v>0</v>
      </c>
      <c r="L86" s="54">
        <v>0</v>
      </c>
      <c r="M86" s="54">
        <v>0</v>
      </c>
      <c r="N86" s="54">
        <v>0</v>
      </c>
      <c r="O86" s="54">
        <v>0</v>
      </c>
      <c r="P86" s="127">
        <v>0</v>
      </c>
    </row>
    <row r="87" spans="1:16" s="2" customFormat="1">
      <c r="A87" s="55">
        <v>310710</v>
      </c>
      <c r="B87" s="56">
        <v>71</v>
      </c>
      <c r="C87" s="57" t="s">
        <v>586</v>
      </c>
      <c r="D87" s="58">
        <v>18551.45</v>
      </c>
      <c r="E87" s="58">
        <v>12973.7515976547</v>
      </c>
      <c r="F87" s="58">
        <v>15024.52</v>
      </c>
      <c r="G87" s="58">
        <v>17134.599999999999</v>
      </c>
      <c r="H87" s="58">
        <v>18758.060000000001</v>
      </c>
      <c r="I87" s="58">
        <v>16331.58</v>
      </c>
      <c r="J87" s="58">
        <v>11221.03</v>
      </c>
      <c r="K87" s="58">
        <v>13409.93</v>
      </c>
      <c r="L87" s="58">
        <v>11364.86</v>
      </c>
      <c r="M87" s="58">
        <v>13168.16</v>
      </c>
      <c r="N87" s="58">
        <v>10802.68</v>
      </c>
      <c r="O87" s="58">
        <v>12785.99</v>
      </c>
      <c r="P87" s="128">
        <v>171526.61159765467</v>
      </c>
    </row>
    <row r="88" spans="1:16" s="2" customFormat="1">
      <c r="A88" s="51">
        <v>310720</v>
      </c>
      <c r="B88" s="52">
        <v>72</v>
      </c>
      <c r="C88" s="53" t="s">
        <v>463</v>
      </c>
      <c r="D88" s="54">
        <v>9951.14</v>
      </c>
      <c r="E88" s="54">
        <v>6992.06348672481</v>
      </c>
      <c r="F88" s="54">
        <v>8059.27</v>
      </c>
      <c r="G88" s="54">
        <v>9191.14</v>
      </c>
      <c r="H88" s="54">
        <v>10061.969999999999</v>
      </c>
      <c r="I88" s="54">
        <v>8760.39</v>
      </c>
      <c r="J88" s="54">
        <v>8140.11</v>
      </c>
      <c r="K88" s="54">
        <v>10299.879999999999</v>
      </c>
      <c r="L88" s="54">
        <v>8729.11</v>
      </c>
      <c r="M88" s="54">
        <v>10114.19</v>
      </c>
      <c r="N88" s="54">
        <v>8297.31</v>
      </c>
      <c r="O88" s="54">
        <v>9820.65</v>
      </c>
      <c r="P88" s="127">
        <v>108417.2234867248</v>
      </c>
    </row>
    <row r="89" spans="1:16" s="2" customFormat="1">
      <c r="A89" s="55">
        <v>310730</v>
      </c>
      <c r="B89" s="56">
        <v>73</v>
      </c>
      <c r="C89" s="57" t="s">
        <v>587</v>
      </c>
      <c r="D89" s="58">
        <v>24683.67</v>
      </c>
      <c r="E89" s="58">
        <v>17236.367506744598</v>
      </c>
      <c r="F89" s="58">
        <v>19990.900000000001</v>
      </c>
      <c r="G89" s="58">
        <v>22798.48</v>
      </c>
      <c r="H89" s="58">
        <v>24958.57</v>
      </c>
      <c r="I89" s="58">
        <v>21730.01</v>
      </c>
      <c r="J89" s="58">
        <v>20434.37</v>
      </c>
      <c r="K89" s="58">
        <v>25904.53</v>
      </c>
      <c r="L89" s="58">
        <v>21953.98</v>
      </c>
      <c r="M89" s="58">
        <v>25437.5</v>
      </c>
      <c r="N89" s="58">
        <v>20868</v>
      </c>
      <c r="O89" s="58">
        <v>24699.25</v>
      </c>
      <c r="P89" s="128">
        <v>270695.62750674458</v>
      </c>
    </row>
    <row r="90" spans="1:16" s="2" customFormat="1">
      <c r="A90" s="51">
        <v>310740</v>
      </c>
      <c r="B90" s="52">
        <v>74</v>
      </c>
      <c r="C90" s="53" t="s">
        <v>83</v>
      </c>
      <c r="D90" s="54">
        <v>0</v>
      </c>
      <c r="E90" s="54">
        <v>0</v>
      </c>
      <c r="F90" s="54">
        <v>0</v>
      </c>
      <c r="G90" s="54">
        <v>0</v>
      </c>
      <c r="H90" s="54">
        <v>0</v>
      </c>
      <c r="I90" s="54">
        <v>0</v>
      </c>
      <c r="J90" s="54">
        <v>0</v>
      </c>
      <c r="K90" s="54">
        <v>0</v>
      </c>
      <c r="L90" s="54">
        <v>0</v>
      </c>
      <c r="M90" s="54">
        <v>0</v>
      </c>
      <c r="N90" s="54">
        <v>0</v>
      </c>
      <c r="O90" s="54">
        <v>0</v>
      </c>
      <c r="P90" s="127">
        <v>0</v>
      </c>
    </row>
    <row r="91" spans="1:16" s="2" customFormat="1">
      <c r="A91" s="55">
        <v>310750</v>
      </c>
      <c r="B91" s="56">
        <v>75</v>
      </c>
      <c r="C91" s="57" t="s">
        <v>464</v>
      </c>
      <c r="D91" s="58">
        <v>1276.7</v>
      </c>
      <c r="E91" s="58">
        <v>896.50598136625194</v>
      </c>
      <c r="F91" s="58">
        <v>1033.98</v>
      </c>
      <c r="G91" s="58">
        <v>1179.2</v>
      </c>
      <c r="H91" s="58">
        <v>1290.92</v>
      </c>
      <c r="I91" s="58">
        <v>1123.93</v>
      </c>
      <c r="J91" s="58">
        <v>1005.56</v>
      </c>
      <c r="K91" s="58">
        <v>1264.6300000000001</v>
      </c>
      <c r="L91" s="58">
        <v>1071.77</v>
      </c>
      <c r="M91" s="58">
        <v>1241.83</v>
      </c>
      <c r="N91" s="58">
        <v>1018.75</v>
      </c>
      <c r="O91" s="58">
        <v>1205.79</v>
      </c>
      <c r="P91" s="128">
        <v>13609.565981366253</v>
      </c>
    </row>
    <row r="92" spans="1:16" s="2" customFormat="1">
      <c r="A92" s="51">
        <v>310760</v>
      </c>
      <c r="B92" s="52">
        <v>76</v>
      </c>
      <c r="C92" s="53" t="s">
        <v>448</v>
      </c>
      <c r="D92" s="54">
        <v>0</v>
      </c>
      <c r="E92" s="54">
        <v>0</v>
      </c>
      <c r="F92" s="54">
        <v>0</v>
      </c>
      <c r="G92" s="54">
        <v>0</v>
      </c>
      <c r="H92" s="54">
        <v>0</v>
      </c>
      <c r="I92" s="54">
        <v>0</v>
      </c>
      <c r="J92" s="54">
        <v>0</v>
      </c>
      <c r="K92" s="54">
        <v>0</v>
      </c>
      <c r="L92" s="54">
        <v>0</v>
      </c>
      <c r="M92" s="54">
        <v>0</v>
      </c>
      <c r="N92" s="54">
        <v>0</v>
      </c>
      <c r="O92" s="54">
        <v>0</v>
      </c>
      <c r="P92" s="127">
        <v>0</v>
      </c>
    </row>
    <row r="93" spans="1:16" s="2" customFormat="1">
      <c r="A93" s="55">
        <v>310770</v>
      </c>
      <c r="B93" s="56">
        <v>77</v>
      </c>
      <c r="C93" s="57" t="s">
        <v>500</v>
      </c>
      <c r="D93" s="58">
        <v>0</v>
      </c>
      <c r="E93" s="58">
        <v>0</v>
      </c>
      <c r="F93" s="58">
        <v>0</v>
      </c>
      <c r="G93" s="58">
        <v>0</v>
      </c>
      <c r="H93" s="58">
        <v>0</v>
      </c>
      <c r="I93" s="58">
        <v>0</v>
      </c>
      <c r="J93" s="58">
        <v>0</v>
      </c>
      <c r="K93" s="58">
        <v>0</v>
      </c>
      <c r="L93" s="58">
        <v>0</v>
      </c>
      <c r="M93" s="58">
        <v>0</v>
      </c>
      <c r="N93" s="58">
        <v>0</v>
      </c>
      <c r="O93" s="58">
        <v>0</v>
      </c>
      <c r="P93" s="128">
        <v>0</v>
      </c>
    </row>
    <row r="94" spans="1:16" s="2" customFormat="1">
      <c r="A94" s="51">
        <v>310780</v>
      </c>
      <c r="B94" s="52">
        <v>78</v>
      </c>
      <c r="C94" s="53" t="s">
        <v>501</v>
      </c>
      <c r="D94" s="54">
        <v>0</v>
      </c>
      <c r="E94" s="54">
        <v>0</v>
      </c>
      <c r="F94" s="54">
        <v>0</v>
      </c>
      <c r="G94" s="54">
        <v>0</v>
      </c>
      <c r="H94" s="54">
        <v>0</v>
      </c>
      <c r="I94" s="54">
        <v>0</v>
      </c>
      <c r="J94" s="54">
        <v>0</v>
      </c>
      <c r="K94" s="54">
        <v>0</v>
      </c>
      <c r="L94" s="54">
        <v>0</v>
      </c>
      <c r="M94" s="54">
        <v>0</v>
      </c>
      <c r="N94" s="54">
        <v>0</v>
      </c>
      <c r="O94" s="54">
        <v>0</v>
      </c>
      <c r="P94" s="127">
        <v>0</v>
      </c>
    </row>
    <row r="95" spans="1:16" s="2" customFormat="1">
      <c r="A95" s="55">
        <v>310790</v>
      </c>
      <c r="B95" s="56">
        <v>79</v>
      </c>
      <c r="C95" s="57" t="s">
        <v>84</v>
      </c>
      <c r="D95" s="58">
        <v>0</v>
      </c>
      <c r="E95" s="58">
        <v>0</v>
      </c>
      <c r="F95" s="58">
        <v>0</v>
      </c>
      <c r="G95" s="58">
        <v>0</v>
      </c>
      <c r="H95" s="58">
        <v>0</v>
      </c>
      <c r="I95" s="58">
        <v>0</v>
      </c>
      <c r="J95" s="58">
        <v>0</v>
      </c>
      <c r="K95" s="58">
        <v>0</v>
      </c>
      <c r="L95" s="58">
        <v>0</v>
      </c>
      <c r="M95" s="58">
        <v>0</v>
      </c>
      <c r="N95" s="58">
        <v>0</v>
      </c>
      <c r="O95" s="58">
        <v>0</v>
      </c>
      <c r="P95" s="128">
        <v>0</v>
      </c>
    </row>
    <row r="96" spans="1:16" s="2" customFormat="1">
      <c r="A96" s="51">
        <v>310800</v>
      </c>
      <c r="B96" s="52">
        <v>80</v>
      </c>
      <c r="C96" s="53" t="s">
        <v>85</v>
      </c>
      <c r="D96" s="54">
        <v>279.62</v>
      </c>
      <c r="E96" s="54">
        <v>195.79835447108999</v>
      </c>
      <c r="F96" s="54">
        <v>226.46</v>
      </c>
      <c r="G96" s="54">
        <v>258.26</v>
      </c>
      <c r="H96" s="54">
        <v>282.73</v>
      </c>
      <c r="I96" s="54">
        <v>246.16</v>
      </c>
      <c r="J96" s="54">
        <v>219.97</v>
      </c>
      <c r="K96" s="54">
        <v>276.58999999999997</v>
      </c>
      <c r="L96" s="54">
        <v>234.41</v>
      </c>
      <c r="M96" s="54">
        <v>271.60000000000002</v>
      </c>
      <c r="N96" s="54">
        <v>222.81</v>
      </c>
      <c r="O96" s="54">
        <v>263.72000000000003</v>
      </c>
      <c r="P96" s="127">
        <v>2978.1283544710896</v>
      </c>
    </row>
    <row r="97" spans="1:16" s="2" customFormat="1">
      <c r="A97" s="55">
        <v>310810</v>
      </c>
      <c r="B97" s="56">
        <v>81</v>
      </c>
      <c r="C97" s="57" t="s">
        <v>86</v>
      </c>
      <c r="D97" s="58">
        <v>0</v>
      </c>
      <c r="E97" s="58">
        <v>0</v>
      </c>
      <c r="F97" s="58">
        <v>0</v>
      </c>
      <c r="G97" s="58">
        <v>0</v>
      </c>
      <c r="H97" s="58">
        <v>0</v>
      </c>
      <c r="I97" s="58">
        <v>0</v>
      </c>
      <c r="J97" s="58">
        <v>0</v>
      </c>
      <c r="K97" s="58">
        <v>0</v>
      </c>
      <c r="L97" s="58">
        <v>0</v>
      </c>
      <c r="M97" s="58">
        <v>0</v>
      </c>
      <c r="N97" s="58">
        <v>0</v>
      </c>
      <c r="O97" s="58">
        <v>0</v>
      </c>
      <c r="P97" s="128">
        <v>0</v>
      </c>
    </row>
    <row r="98" spans="1:16" s="2" customFormat="1">
      <c r="A98" s="51">
        <v>310820</v>
      </c>
      <c r="B98" s="52">
        <v>82</v>
      </c>
      <c r="C98" s="53" t="s">
        <v>588</v>
      </c>
      <c r="D98" s="54">
        <v>0</v>
      </c>
      <c r="E98" s="54">
        <v>0</v>
      </c>
      <c r="F98" s="54">
        <v>0</v>
      </c>
      <c r="G98" s="54">
        <v>0</v>
      </c>
      <c r="H98" s="54">
        <v>0</v>
      </c>
      <c r="I98" s="54">
        <v>0</v>
      </c>
      <c r="J98" s="54">
        <v>0</v>
      </c>
      <c r="K98" s="54">
        <v>0</v>
      </c>
      <c r="L98" s="54">
        <v>0</v>
      </c>
      <c r="M98" s="54">
        <v>0</v>
      </c>
      <c r="N98" s="54">
        <v>0</v>
      </c>
      <c r="O98" s="54">
        <v>0</v>
      </c>
      <c r="P98" s="127">
        <v>0</v>
      </c>
    </row>
    <row r="99" spans="1:16" s="2" customFormat="1">
      <c r="A99" s="55">
        <v>310825</v>
      </c>
      <c r="B99" s="56">
        <v>773</v>
      </c>
      <c r="C99" s="57" t="s">
        <v>465</v>
      </c>
      <c r="D99" s="58">
        <v>46514.98</v>
      </c>
      <c r="E99" s="58">
        <v>32667.684250909198</v>
      </c>
      <c r="F99" s="58">
        <v>37671.730000000003</v>
      </c>
      <c r="G99" s="58">
        <v>42962.45</v>
      </c>
      <c r="H99" s="58">
        <v>47033.02</v>
      </c>
      <c r="I99" s="58">
        <v>40948.980000000003</v>
      </c>
      <c r="J99" s="58">
        <v>39975.08</v>
      </c>
      <c r="K99" s="58">
        <v>50965.3</v>
      </c>
      <c r="L99" s="58">
        <v>43192.89</v>
      </c>
      <c r="M99" s="58">
        <v>50046.46</v>
      </c>
      <c r="N99" s="58">
        <v>41056.29</v>
      </c>
      <c r="O99" s="58">
        <v>48593.99</v>
      </c>
      <c r="P99" s="128">
        <v>521628.85425090924</v>
      </c>
    </row>
    <row r="100" spans="1:16" s="2" customFormat="1">
      <c r="A100" s="51">
        <v>310830</v>
      </c>
      <c r="B100" s="52">
        <v>83</v>
      </c>
      <c r="C100" s="53" t="s">
        <v>449</v>
      </c>
      <c r="D100" s="54">
        <v>0</v>
      </c>
      <c r="E100" s="54">
        <v>0</v>
      </c>
      <c r="F100" s="54">
        <v>0</v>
      </c>
      <c r="G100" s="54">
        <v>0</v>
      </c>
      <c r="H100" s="54">
        <v>0</v>
      </c>
      <c r="I100" s="54">
        <v>0</v>
      </c>
      <c r="J100" s="54">
        <v>0</v>
      </c>
      <c r="K100" s="54">
        <v>0</v>
      </c>
      <c r="L100" s="54">
        <v>0</v>
      </c>
      <c r="M100" s="54">
        <v>0</v>
      </c>
      <c r="N100" s="54">
        <v>0</v>
      </c>
      <c r="O100" s="54">
        <v>0</v>
      </c>
      <c r="P100" s="127">
        <v>0</v>
      </c>
    </row>
    <row r="101" spans="1:16" s="2" customFormat="1">
      <c r="A101" s="55">
        <v>310840</v>
      </c>
      <c r="B101" s="56">
        <v>84</v>
      </c>
      <c r="C101" s="57" t="s">
        <v>87</v>
      </c>
      <c r="D101" s="58">
        <v>0</v>
      </c>
      <c r="E101" s="58">
        <v>0</v>
      </c>
      <c r="F101" s="58">
        <v>0</v>
      </c>
      <c r="G101" s="58">
        <v>0</v>
      </c>
      <c r="H101" s="58">
        <v>0</v>
      </c>
      <c r="I101" s="58">
        <v>0</v>
      </c>
      <c r="J101" s="58">
        <v>0</v>
      </c>
      <c r="K101" s="58">
        <v>0</v>
      </c>
      <c r="L101" s="58">
        <v>0</v>
      </c>
      <c r="M101" s="58">
        <v>0</v>
      </c>
      <c r="N101" s="58">
        <v>0</v>
      </c>
      <c r="O101" s="58">
        <v>0</v>
      </c>
      <c r="P101" s="128">
        <v>0</v>
      </c>
    </row>
    <row r="102" spans="1:16" s="2" customFormat="1">
      <c r="A102" s="51">
        <v>310850</v>
      </c>
      <c r="B102" s="52">
        <v>85</v>
      </c>
      <c r="C102" s="53" t="s">
        <v>88</v>
      </c>
      <c r="D102" s="54">
        <v>29638.23</v>
      </c>
      <c r="E102" s="54">
        <v>20678.429762042899</v>
      </c>
      <c r="F102" s="54">
        <v>24003.52</v>
      </c>
      <c r="G102" s="54">
        <v>27374.639999999999</v>
      </c>
      <c r="H102" s="54">
        <v>29968.31</v>
      </c>
      <c r="I102" s="54">
        <v>26091.71</v>
      </c>
      <c r="J102" s="54">
        <v>22574.560000000001</v>
      </c>
      <c r="K102" s="54">
        <v>28231.25</v>
      </c>
      <c r="L102" s="54">
        <v>23925.87</v>
      </c>
      <c r="M102" s="54">
        <v>27722.28</v>
      </c>
      <c r="N102" s="54">
        <v>22742.34</v>
      </c>
      <c r="O102" s="54">
        <v>26917.71</v>
      </c>
      <c r="P102" s="127">
        <v>309868.84976204293</v>
      </c>
    </row>
    <row r="103" spans="1:16" s="2" customFormat="1">
      <c r="A103" s="55">
        <v>310855</v>
      </c>
      <c r="B103" s="56">
        <v>774</v>
      </c>
      <c r="C103" s="57" t="s">
        <v>589</v>
      </c>
      <c r="D103" s="58">
        <v>424.63</v>
      </c>
      <c r="E103" s="58">
        <v>297.23993732159403</v>
      </c>
      <c r="F103" s="58">
        <v>343.9</v>
      </c>
      <c r="G103" s="58">
        <v>392.2</v>
      </c>
      <c r="H103" s="58">
        <v>429.36</v>
      </c>
      <c r="I103" s="58">
        <v>373.82</v>
      </c>
      <c r="J103" s="58">
        <v>334.05</v>
      </c>
      <c r="K103" s="58">
        <v>420.03</v>
      </c>
      <c r="L103" s="58">
        <v>355.98</v>
      </c>
      <c r="M103" s="58">
        <v>412.46</v>
      </c>
      <c r="N103" s="58">
        <v>338.37</v>
      </c>
      <c r="O103" s="58">
        <v>400.49</v>
      </c>
      <c r="P103" s="128">
        <v>4522.5299373215948</v>
      </c>
    </row>
    <row r="104" spans="1:16" s="2" customFormat="1">
      <c r="A104" s="51">
        <v>310860</v>
      </c>
      <c r="B104" s="52">
        <v>86</v>
      </c>
      <c r="C104" s="53" t="s">
        <v>590</v>
      </c>
      <c r="D104" s="54">
        <v>0</v>
      </c>
      <c r="E104" s="54">
        <v>0</v>
      </c>
      <c r="F104" s="54">
        <v>0</v>
      </c>
      <c r="G104" s="54">
        <v>0</v>
      </c>
      <c r="H104" s="54">
        <v>0</v>
      </c>
      <c r="I104" s="54">
        <v>0</v>
      </c>
      <c r="J104" s="54">
        <v>0</v>
      </c>
      <c r="K104" s="54">
        <v>0</v>
      </c>
      <c r="L104" s="54">
        <v>0</v>
      </c>
      <c r="M104" s="54">
        <v>0</v>
      </c>
      <c r="N104" s="54">
        <v>0</v>
      </c>
      <c r="O104" s="54">
        <v>0</v>
      </c>
      <c r="P104" s="127">
        <v>0</v>
      </c>
    </row>
    <row r="105" spans="1:16" s="2" customFormat="1">
      <c r="A105" s="55">
        <v>310870</v>
      </c>
      <c r="B105" s="56">
        <v>87</v>
      </c>
      <c r="C105" s="57" t="s">
        <v>591</v>
      </c>
      <c r="D105" s="58">
        <v>52821.84</v>
      </c>
      <c r="E105" s="58">
        <v>36943.094441698398</v>
      </c>
      <c r="F105" s="58">
        <v>42779.55</v>
      </c>
      <c r="G105" s="58">
        <v>48787.63</v>
      </c>
      <c r="H105" s="58">
        <v>53410.12</v>
      </c>
      <c r="I105" s="58">
        <v>46501.16</v>
      </c>
      <c r="J105" s="58">
        <v>55143.7</v>
      </c>
      <c r="K105" s="58">
        <v>72154.02</v>
      </c>
      <c r="L105" s="58">
        <v>61150.239999999998</v>
      </c>
      <c r="M105" s="58">
        <v>70853.17</v>
      </c>
      <c r="N105" s="58">
        <v>58125.35</v>
      </c>
      <c r="O105" s="58">
        <v>68796.84</v>
      </c>
      <c r="P105" s="128">
        <v>667466.71444169839</v>
      </c>
    </row>
    <row r="106" spans="1:16" s="2" customFormat="1">
      <c r="A106" s="51">
        <v>310880</v>
      </c>
      <c r="B106" s="52">
        <v>88</v>
      </c>
      <c r="C106" s="53" t="s">
        <v>592</v>
      </c>
      <c r="D106" s="54">
        <v>17472.96</v>
      </c>
      <c r="E106" s="54">
        <v>12220.4166078002</v>
      </c>
      <c r="F106" s="54">
        <v>14151.07</v>
      </c>
      <c r="G106" s="54">
        <v>16138.48</v>
      </c>
      <c r="H106" s="54">
        <v>17667.560000000001</v>
      </c>
      <c r="I106" s="54">
        <v>15382.14</v>
      </c>
      <c r="J106" s="54">
        <v>11647.86</v>
      </c>
      <c r="K106" s="54">
        <v>14210.98</v>
      </c>
      <c r="L106" s="54">
        <v>12043.75</v>
      </c>
      <c r="M106" s="54">
        <v>13954.77</v>
      </c>
      <c r="N106" s="54">
        <v>11447.99</v>
      </c>
      <c r="O106" s="54">
        <v>13549.77</v>
      </c>
      <c r="P106" s="127">
        <v>169887.74660780016</v>
      </c>
    </row>
    <row r="107" spans="1:16" s="2" customFormat="1">
      <c r="A107" s="55">
        <v>310890</v>
      </c>
      <c r="B107" s="56">
        <v>89</v>
      </c>
      <c r="C107" s="57" t="s">
        <v>593</v>
      </c>
      <c r="D107" s="58">
        <v>14844.9</v>
      </c>
      <c r="E107" s="58">
        <v>10416.5793590513</v>
      </c>
      <c r="F107" s="58">
        <v>12022.65</v>
      </c>
      <c r="G107" s="58">
        <v>13711.14</v>
      </c>
      <c r="H107" s="58">
        <v>15010.23</v>
      </c>
      <c r="I107" s="58">
        <v>13068.56</v>
      </c>
      <c r="J107" s="58">
        <v>11678.23</v>
      </c>
      <c r="K107" s="58">
        <v>14684.04</v>
      </c>
      <c r="L107" s="58">
        <v>12444.67</v>
      </c>
      <c r="M107" s="58">
        <v>14419.31</v>
      </c>
      <c r="N107" s="58">
        <v>11829.07</v>
      </c>
      <c r="O107" s="58">
        <v>14000.83</v>
      </c>
      <c r="P107" s="128">
        <v>158130.20935905131</v>
      </c>
    </row>
    <row r="108" spans="1:16" s="2" customFormat="1">
      <c r="A108" s="51">
        <v>310900</v>
      </c>
      <c r="B108" s="52">
        <v>90</v>
      </c>
      <c r="C108" s="53" t="s">
        <v>89</v>
      </c>
      <c r="D108" s="54">
        <v>8021.78</v>
      </c>
      <c r="E108" s="54">
        <v>5609.7380746818599</v>
      </c>
      <c r="F108" s="54">
        <v>6496.71</v>
      </c>
      <c r="G108" s="54">
        <v>7409.12</v>
      </c>
      <c r="H108" s="54">
        <v>8111.12</v>
      </c>
      <c r="I108" s="54">
        <v>7061.89</v>
      </c>
      <c r="J108" s="54">
        <v>5985.69</v>
      </c>
      <c r="K108" s="54">
        <v>7458.97</v>
      </c>
      <c r="L108" s="54">
        <v>6321.45</v>
      </c>
      <c r="M108" s="54">
        <v>7324.5</v>
      </c>
      <c r="N108" s="54">
        <v>6008.75</v>
      </c>
      <c r="O108" s="54">
        <v>7111.92</v>
      </c>
      <c r="P108" s="127">
        <v>82921.638074681847</v>
      </c>
    </row>
    <row r="109" spans="1:16" s="2" customFormat="1">
      <c r="A109" s="55">
        <v>310910</v>
      </c>
      <c r="B109" s="56">
        <v>91</v>
      </c>
      <c r="C109" s="57" t="s">
        <v>594</v>
      </c>
      <c r="D109" s="58">
        <v>847.3</v>
      </c>
      <c r="E109" s="58">
        <v>593.99262602374404</v>
      </c>
      <c r="F109" s="58">
        <v>686.22</v>
      </c>
      <c r="G109" s="58">
        <v>782.59</v>
      </c>
      <c r="H109" s="58">
        <v>856.74</v>
      </c>
      <c r="I109" s="58">
        <v>745.91</v>
      </c>
      <c r="J109" s="58">
        <v>666.56</v>
      </c>
      <c r="K109" s="58">
        <v>838.12</v>
      </c>
      <c r="L109" s="58">
        <v>710.3</v>
      </c>
      <c r="M109" s="58">
        <v>823.01</v>
      </c>
      <c r="N109" s="58">
        <v>675.17</v>
      </c>
      <c r="O109" s="58">
        <v>799.13</v>
      </c>
      <c r="P109" s="128">
        <v>9025.0426260237437</v>
      </c>
    </row>
    <row r="110" spans="1:16" s="2" customFormat="1">
      <c r="A110" s="51">
        <v>310920</v>
      </c>
      <c r="B110" s="52">
        <v>92</v>
      </c>
      <c r="C110" s="53" t="s">
        <v>595</v>
      </c>
      <c r="D110" s="54">
        <v>120846.1</v>
      </c>
      <c r="E110" s="54">
        <v>84744.576135992596</v>
      </c>
      <c r="F110" s="54">
        <v>97871.29</v>
      </c>
      <c r="G110" s="54">
        <v>111616.61</v>
      </c>
      <c r="H110" s="54">
        <v>122191.97</v>
      </c>
      <c r="I110" s="54">
        <v>106385.62</v>
      </c>
      <c r="J110" s="54">
        <v>92390.5</v>
      </c>
      <c r="K110" s="54">
        <v>115615.57</v>
      </c>
      <c r="L110" s="54">
        <v>97983.72</v>
      </c>
      <c r="M110" s="54">
        <v>113531.16</v>
      </c>
      <c r="N110" s="54">
        <v>93136.81</v>
      </c>
      <c r="O110" s="54">
        <v>110236.22</v>
      </c>
      <c r="P110" s="127">
        <v>1266550.1461359926</v>
      </c>
    </row>
    <row r="111" spans="1:16" s="2" customFormat="1">
      <c r="A111" s="55">
        <v>310925</v>
      </c>
      <c r="B111" s="56">
        <v>775</v>
      </c>
      <c r="C111" s="57" t="s">
        <v>90</v>
      </c>
      <c r="D111" s="58">
        <v>0</v>
      </c>
      <c r="E111" s="58">
        <v>0</v>
      </c>
      <c r="F111" s="58">
        <v>0</v>
      </c>
      <c r="G111" s="58">
        <v>0</v>
      </c>
      <c r="H111" s="58">
        <v>0</v>
      </c>
      <c r="I111" s="58">
        <v>0</v>
      </c>
      <c r="J111" s="58">
        <v>0</v>
      </c>
      <c r="K111" s="58">
        <v>0</v>
      </c>
      <c r="L111" s="58">
        <v>0</v>
      </c>
      <c r="M111" s="58">
        <v>0</v>
      </c>
      <c r="N111" s="58">
        <v>0</v>
      </c>
      <c r="O111" s="58">
        <v>0</v>
      </c>
      <c r="P111" s="128">
        <v>0</v>
      </c>
    </row>
    <row r="112" spans="1:16" s="2" customFormat="1">
      <c r="A112" s="51">
        <v>310930</v>
      </c>
      <c r="B112" s="52">
        <v>93</v>
      </c>
      <c r="C112" s="53" t="s">
        <v>91</v>
      </c>
      <c r="D112" s="54">
        <v>0</v>
      </c>
      <c r="E112" s="54">
        <v>0</v>
      </c>
      <c r="F112" s="54">
        <v>0</v>
      </c>
      <c r="G112" s="54">
        <v>0</v>
      </c>
      <c r="H112" s="54">
        <v>0</v>
      </c>
      <c r="I112" s="54">
        <v>0</v>
      </c>
      <c r="J112" s="54">
        <v>0</v>
      </c>
      <c r="K112" s="54">
        <v>0</v>
      </c>
      <c r="L112" s="54">
        <v>0</v>
      </c>
      <c r="M112" s="54">
        <v>0</v>
      </c>
      <c r="N112" s="54">
        <v>0</v>
      </c>
      <c r="O112" s="54">
        <v>0</v>
      </c>
      <c r="P112" s="127">
        <v>0</v>
      </c>
    </row>
    <row r="113" spans="1:16" s="2" customFormat="1">
      <c r="A113" s="55">
        <v>310940</v>
      </c>
      <c r="B113" s="56">
        <v>94</v>
      </c>
      <c r="C113" s="57" t="s">
        <v>92</v>
      </c>
      <c r="D113" s="58">
        <v>0</v>
      </c>
      <c r="E113" s="58">
        <v>0</v>
      </c>
      <c r="F113" s="58">
        <v>0</v>
      </c>
      <c r="G113" s="58">
        <v>0</v>
      </c>
      <c r="H113" s="58">
        <v>0</v>
      </c>
      <c r="I113" s="58">
        <v>0</v>
      </c>
      <c r="J113" s="58">
        <v>0</v>
      </c>
      <c r="K113" s="58">
        <v>0</v>
      </c>
      <c r="L113" s="58">
        <v>0</v>
      </c>
      <c r="M113" s="58">
        <v>0</v>
      </c>
      <c r="N113" s="58">
        <v>0</v>
      </c>
      <c r="O113" s="58">
        <v>0</v>
      </c>
      <c r="P113" s="128">
        <v>0</v>
      </c>
    </row>
    <row r="114" spans="1:16" s="2" customFormat="1">
      <c r="A114" s="51">
        <v>310945</v>
      </c>
      <c r="B114" s="52">
        <v>776</v>
      </c>
      <c r="C114" s="53" t="s">
        <v>93</v>
      </c>
      <c r="D114" s="54">
        <v>0</v>
      </c>
      <c r="E114" s="54">
        <v>0</v>
      </c>
      <c r="F114" s="54">
        <v>0</v>
      </c>
      <c r="G114" s="54">
        <v>0</v>
      </c>
      <c r="H114" s="54">
        <v>0</v>
      </c>
      <c r="I114" s="54">
        <v>0</v>
      </c>
      <c r="J114" s="54">
        <v>0</v>
      </c>
      <c r="K114" s="54">
        <v>0</v>
      </c>
      <c r="L114" s="54">
        <v>0</v>
      </c>
      <c r="M114" s="54">
        <v>0</v>
      </c>
      <c r="N114" s="54">
        <v>0</v>
      </c>
      <c r="O114" s="54">
        <v>0</v>
      </c>
      <c r="P114" s="127">
        <v>0</v>
      </c>
    </row>
    <row r="115" spans="1:16" s="2" customFormat="1">
      <c r="A115" s="55">
        <v>310950</v>
      </c>
      <c r="B115" s="56">
        <v>95</v>
      </c>
      <c r="C115" s="57" t="s">
        <v>94</v>
      </c>
      <c r="D115" s="58">
        <v>0</v>
      </c>
      <c r="E115" s="58">
        <v>0</v>
      </c>
      <c r="F115" s="58">
        <v>0</v>
      </c>
      <c r="G115" s="58">
        <v>0</v>
      </c>
      <c r="H115" s="58">
        <v>0</v>
      </c>
      <c r="I115" s="58">
        <v>0</v>
      </c>
      <c r="J115" s="58">
        <v>0</v>
      </c>
      <c r="K115" s="58">
        <v>0</v>
      </c>
      <c r="L115" s="58">
        <v>0</v>
      </c>
      <c r="M115" s="58">
        <v>0</v>
      </c>
      <c r="N115" s="58">
        <v>0</v>
      </c>
      <c r="O115" s="58">
        <v>0</v>
      </c>
      <c r="P115" s="128">
        <v>0</v>
      </c>
    </row>
    <row r="116" spans="1:16" s="2" customFormat="1">
      <c r="A116" s="51">
        <v>310960</v>
      </c>
      <c r="B116" s="52">
        <v>96</v>
      </c>
      <c r="C116" s="53" t="s">
        <v>450</v>
      </c>
      <c r="D116" s="54">
        <v>0</v>
      </c>
      <c r="E116" s="54">
        <v>0</v>
      </c>
      <c r="F116" s="54">
        <v>0</v>
      </c>
      <c r="G116" s="54">
        <v>0</v>
      </c>
      <c r="H116" s="54">
        <v>0</v>
      </c>
      <c r="I116" s="54">
        <v>0</v>
      </c>
      <c r="J116" s="54">
        <v>0</v>
      </c>
      <c r="K116" s="54">
        <v>0</v>
      </c>
      <c r="L116" s="54">
        <v>0</v>
      </c>
      <c r="M116" s="54">
        <v>0</v>
      </c>
      <c r="N116" s="54">
        <v>0</v>
      </c>
      <c r="O116" s="54">
        <v>0</v>
      </c>
      <c r="P116" s="127">
        <v>0</v>
      </c>
    </row>
    <row r="117" spans="1:16" s="2" customFormat="1">
      <c r="A117" s="55">
        <v>310970</v>
      </c>
      <c r="B117" s="56">
        <v>97</v>
      </c>
      <c r="C117" s="57" t="s">
        <v>466</v>
      </c>
      <c r="D117" s="58">
        <v>0</v>
      </c>
      <c r="E117" s="58">
        <v>0</v>
      </c>
      <c r="F117" s="58">
        <v>0</v>
      </c>
      <c r="G117" s="58">
        <v>0</v>
      </c>
      <c r="H117" s="58">
        <v>0</v>
      </c>
      <c r="I117" s="58">
        <v>0</v>
      </c>
      <c r="J117" s="58">
        <v>0</v>
      </c>
      <c r="K117" s="58">
        <v>0</v>
      </c>
      <c r="L117" s="58">
        <v>0</v>
      </c>
      <c r="M117" s="58">
        <v>0</v>
      </c>
      <c r="N117" s="58">
        <v>0</v>
      </c>
      <c r="O117" s="58">
        <v>0</v>
      </c>
      <c r="P117" s="128">
        <v>0</v>
      </c>
    </row>
    <row r="118" spans="1:16" s="2" customFormat="1">
      <c r="A118" s="51">
        <v>310980</v>
      </c>
      <c r="B118" s="52">
        <v>98</v>
      </c>
      <c r="C118" s="53" t="s">
        <v>95</v>
      </c>
      <c r="D118" s="54">
        <v>0</v>
      </c>
      <c r="E118" s="54">
        <v>0</v>
      </c>
      <c r="F118" s="54">
        <v>0</v>
      </c>
      <c r="G118" s="54">
        <v>0</v>
      </c>
      <c r="H118" s="54">
        <v>0</v>
      </c>
      <c r="I118" s="54">
        <v>0</v>
      </c>
      <c r="J118" s="54">
        <v>0</v>
      </c>
      <c r="K118" s="54">
        <v>0</v>
      </c>
      <c r="L118" s="54">
        <v>0</v>
      </c>
      <c r="M118" s="54">
        <v>0</v>
      </c>
      <c r="N118" s="54">
        <v>0</v>
      </c>
      <c r="O118" s="54">
        <v>0</v>
      </c>
      <c r="P118" s="127">
        <v>0</v>
      </c>
    </row>
    <row r="119" spans="1:16" s="2" customFormat="1">
      <c r="A119" s="55">
        <v>310990</v>
      </c>
      <c r="B119" s="56">
        <v>99</v>
      </c>
      <c r="C119" s="57" t="s">
        <v>596</v>
      </c>
      <c r="D119" s="58">
        <v>0</v>
      </c>
      <c r="E119" s="58">
        <v>0</v>
      </c>
      <c r="F119" s="58">
        <v>0</v>
      </c>
      <c r="G119" s="58">
        <v>0</v>
      </c>
      <c r="H119" s="58">
        <v>0</v>
      </c>
      <c r="I119" s="58">
        <v>0</v>
      </c>
      <c r="J119" s="58">
        <v>0</v>
      </c>
      <c r="K119" s="58">
        <v>0</v>
      </c>
      <c r="L119" s="58">
        <v>0</v>
      </c>
      <c r="M119" s="58">
        <v>0</v>
      </c>
      <c r="N119" s="58">
        <v>0</v>
      </c>
      <c r="O119" s="58">
        <v>0</v>
      </c>
      <c r="P119" s="128">
        <v>0</v>
      </c>
    </row>
    <row r="120" spans="1:16" s="2" customFormat="1">
      <c r="A120" s="51">
        <v>311000</v>
      </c>
      <c r="B120" s="52">
        <v>100</v>
      </c>
      <c r="C120" s="53" t="s">
        <v>597</v>
      </c>
      <c r="D120" s="54">
        <v>18175.46</v>
      </c>
      <c r="E120" s="54">
        <v>12709.852742978799</v>
      </c>
      <c r="F120" s="54">
        <v>14720.01</v>
      </c>
      <c r="G120" s="54">
        <v>16787.330000000002</v>
      </c>
      <c r="H120" s="54">
        <v>18377.88</v>
      </c>
      <c r="I120" s="54">
        <v>16000.58</v>
      </c>
      <c r="J120" s="54">
        <v>15159.58</v>
      </c>
      <c r="K120" s="54">
        <v>19239.97</v>
      </c>
      <c r="L120" s="54">
        <v>16305.8</v>
      </c>
      <c r="M120" s="54">
        <v>18893.099999999999</v>
      </c>
      <c r="N120" s="54">
        <v>15499.21</v>
      </c>
      <c r="O120" s="54">
        <v>18344.78</v>
      </c>
      <c r="P120" s="127">
        <v>200213.55274297879</v>
      </c>
    </row>
    <row r="121" spans="1:16" s="2" customFormat="1">
      <c r="A121" s="55">
        <v>311010</v>
      </c>
      <c r="B121" s="56">
        <v>101</v>
      </c>
      <c r="C121" s="57" t="s">
        <v>96</v>
      </c>
      <c r="D121" s="58">
        <v>0</v>
      </c>
      <c r="E121" s="58">
        <v>0</v>
      </c>
      <c r="F121" s="58">
        <v>0</v>
      </c>
      <c r="G121" s="58">
        <v>0</v>
      </c>
      <c r="H121" s="58">
        <v>0</v>
      </c>
      <c r="I121" s="58">
        <v>0</v>
      </c>
      <c r="J121" s="58">
        <v>0</v>
      </c>
      <c r="K121" s="58">
        <v>0</v>
      </c>
      <c r="L121" s="58">
        <v>0</v>
      </c>
      <c r="M121" s="58">
        <v>0</v>
      </c>
      <c r="N121" s="58">
        <v>0</v>
      </c>
      <c r="O121" s="58">
        <v>0</v>
      </c>
      <c r="P121" s="128">
        <v>0</v>
      </c>
    </row>
    <row r="122" spans="1:16" s="2" customFormat="1">
      <c r="A122" s="51">
        <v>311020</v>
      </c>
      <c r="B122" s="52">
        <v>102</v>
      </c>
      <c r="C122" s="53" t="s">
        <v>97</v>
      </c>
      <c r="D122" s="54">
        <v>5035.47</v>
      </c>
      <c r="E122" s="54">
        <v>3537.3459679666098</v>
      </c>
      <c r="F122" s="54">
        <v>4078.15</v>
      </c>
      <c r="G122" s="54">
        <v>4650.8999999999996</v>
      </c>
      <c r="H122" s="54">
        <v>5091.55</v>
      </c>
      <c r="I122" s="54">
        <v>4432.93</v>
      </c>
      <c r="J122" s="54">
        <v>13029.78</v>
      </c>
      <c r="K122" s="54">
        <v>18263.34</v>
      </c>
      <c r="L122" s="54">
        <v>15478.1</v>
      </c>
      <c r="M122" s="54">
        <v>17934.07</v>
      </c>
      <c r="N122" s="54">
        <v>14712.45</v>
      </c>
      <c r="O122" s="54">
        <v>17413.580000000002</v>
      </c>
      <c r="P122" s="127">
        <v>123657.6659679666</v>
      </c>
    </row>
    <row r="123" spans="1:16" s="2" customFormat="1">
      <c r="A123" s="55">
        <v>311030</v>
      </c>
      <c r="B123" s="56">
        <v>103</v>
      </c>
      <c r="C123" s="57" t="s">
        <v>98</v>
      </c>
      <c r="D123" s="58">
        <v>2780.4</v>
      </c>
      <c r="E123" s="58">
        <v>1946.27998346291</v>
      </c>
      <c r="F123" s="58">
        <v>2251.8000000000002</v>
      </c>
      <c r="G123" s="58">
        <v>2568.0500000000002</v>
      </c>
      <c r="H123" s="58">
        <v>2811.36</v>
      </c>
      <c r="I123" s="58">
        <v>2447.69</v>
      </c>
      <c r="J123" s="58">
        <v>2187.29</v>
      </c>
      <c r="K123" s="58">
        <v>2750.27</v>
      </c>
      <c r="L123" s="58">
        <v>2330.84</v>
      </c>
      <c r="M123" s="58">
        <v>2700.68</v>
      </c>
      <c r="N123" s="58">
        <v>2215.54</v>
      </c>
      <c r="O123" s="58">
        <v>2622.3</v>
      </c>
      <c r="P123" s="128">
        <v>29612.499983462912</v>
      </c>
    </row>
    <row r="124" spans="1:16" s="2" customFormat="1">
      <c r="A124" s="51">
        <v>311040</v>
      </c>
      <c r="B124" s="52">
        <v>104</v>
      </c>
      <c r="C124" s="53" t="s">
        <v>99</v>
      </c>
      <c r="D124" s="54">
        <v>0</v>
      </c>
      <c r="E124" s="54">
        <v>0</v>
      </c>
      <c r="F124" s="54">
        <v>0</v>
      </c>
      <c r="G124" s="54">
        <v>0</v>
      </c>
      <c r="H124" s="54">
        <v>0</v>
      </c>
      <c r="I124" s="54">
        <v>0</v>
      </c>
      <c r="J124" s="54">
        <v>0</v>
      </c>
      <c r="K124" s="54">
        <v>0</v>
      </c>
      <c r="L124" s="54">
        <v>0</v>
      </c>
      <c r="M124" s="54">
        <v>0</v>
      </c>
      <c r="N124" s="54">
        <v>0</v>
      </c>
      <c r="O124" s="54">
        <v>0</v>
      </c>
      <c r="P124" s="127">
        <v>0</v>
      </c>
    </row>
    <row r="125" spans="1:16" s="2" customFormat="1">
      <c r="A125" s="55">
        <v>311050</v>
      </c>
      <c r="B125" s="56">
        <v>105</v>
      </c>
      <c r="C125" s="57" t="s">
        <v>100</v>
      </c>
      <c r="D125" s="58">
        <v>39253.449999999997</v>
      </c>
      <c r="E125" s="58">
        <v>27429.865109001999</v>
      </c>
      <c r="F125" s="58">
        <v>31790.73</v>
      </c>
      <c r="G125" s="58">
        <v>36255.51</v>
      </c>
      <c r="H125" s="58">
        <v>39690.61</v>
      </c>
      <c r="I125" s="58">
        <v>34556.36</v>
      </c>
      <c r="J125" s="58">
        <v>44370.69</v>
      </c>
      <c r="K125" s="58">
        <v>58587.67</v>
      </c>
      <c r="L125" s="58">
        <v>49652.81</v>
      </c>
      <c r="M125" s="58">
        <v>57531.41</v>
      </c>
      <c r="N125" s="58">
        <v>47196.66</v>
      </c>
      <c r="O125" s="58">
        <v>55861.71</v>
      </c>
      <c r="P125" s="128">
        <v>522177.47510900203</v>
      </c>
    </row>
    <row r="126" spans="1:16" s="2" customFormat="1">
      <c r="A126" s="51">
        <v>311060</v>
      </c>
      <c r="B126" s="52">
        <v>106</v>
      </c>
      <c r="C126" s="53" t="s">
        <v>598</v>
      </c>
      <c r="D126" s="54">
        <v>242.07</v>
      </c>
      <c r="E126" s="54">
        <v>169.38051153345901</v>
      </c>
      <c r="F126" s="54">
        <v>196.05</v>
      </c>
      <c r="G126" s="54">
        <v>223.58</v>
      </c>
      <c r="H126" s="54">
        <v>244.77</v>
      </c>
      <c r="I126" s="54">
        <v>213.11</v>
      </c>
      <c r="J126" s="54">
        <v>190.43</v>
      </c>
      <c r="K126" s="54">
        <v>239.45</v>
      </c>
      <c r="L126" s="54">
        <v>202.93</v>
      </c>
      <c r="M126" s="54">
        <v>235.13</v>
      </c>
      <c r="N126" s="54">
        <v>192.89</v>
      </c>
      <c r="O126" s="54">
        <v>228.31</v>
      </c>
      <c r="P126" s="127">
        <v>2578.1005115334592</v>
      </c>
    </row>
    <row r="127" spans="1:16" s="2" customFormat="1">
      <c r="A127" s="55">
        <v>311070</v>
      </c>
      <c r="B127" s="56">
        <v>107</v>
      </c>
      <c r="C127" s="57" t="s">
        <v>101</v>
      </c>
      <c r="D127" s="58">
        <v>0</v>
      </c>
      <c r="E127" s="58">
        <v>0</v>
      </c>
      <c r="F127" s="58">
        <v>0</v>
      </c>
      <c r="G127" s="58">
        <v>0</v>
      </c>
      <c r="H127" s="58">
        <v>0</v>
      </c>
      <c r="I127" s="58">
        <v>0</v>
      </c>
      <c r="J127" s="58">
        <v>0</v>
      </c>
      <c r="K127" s="58">
        <v>0</v>
      </c>
      <c r="L127" s="58">
        <v>0</v>
      </c>
      <c r="M127" s="58">
        <v>0</v>
      </c>
      <c r="N127" s="58">
        <v>0</v>
      </c>
      <c r="O127" s="58">
        <v>0</v>
      </c>
      <c r="P127" s="128">
        <v>0</v>
      </c>
    </row>
    <row r="128" spans="1:16" s="2" customFormat="1">
      <c r="A128" s="51">
        <v>311080</v>
      </c>
      <c r="B128" s="52">
        <v>108</v>
      </c>
      <c r="C128" s="53" t="s">
        <v>599</v>
      </c>
      <c r="D128" s="54">
        <v>0</v>
      </c>
      <c r="E128" s="54">
        <v>0</v>
      </c>
      <c r="F128" s="54">
        <v>0</v>
      </c>
      <c r="G128" s="54">
        <v>0</v>
      </c>
      <c r="H128" s="54">
        <v>0</v>
      </c>
      <c r="I128" s="54">
        <v>0</v>
      </c>
      <c r="J128" s="54">
        <v>0</v>
      </c>
      <c r="K128" s="54">
        <v>0</v>
      </c>
      <c r="L128" s="54">
        <v>0</v>
      </c>
      <c r="M128" s="54">
        <v>0</v>
      </c>
      <c r="N128" s="54">
        <v>0</v>
      </c>
      <c r="O128" s="54">
        <v>0</v>
      </c>
      <c r="P128" s="127">
        <v>0</v>
      </c>
    </row>
    <row r="129" spans="1:16" s="2" customFormat="1">
      <c r="A129" s="55">
        <v>311090</v>
      </c>
      <c r="B129" s="56">
        <v>109</v>
      </c>
      <c r="C129" s="57" t="s">
        <v>102</v>
      </c>
      <c r="D129" s="58">
        <v>0</v>
      </c>
      <c r="E129" s="58">
        <v>0</v>
      </c>
      <c r="F129" s="58">
        <v>0</v>
      </c>
      <c r="G129" s="58">
        <v>0</v>
      </c>
      <c r="H129" s="58">
        <v>0</v>
      </c>
      <c r="I129" s="58">
        <v>0</v>
      </c>
      <c r="J129" s="58">
        <v>0</v>
      </c>
      <c r="K129" s="58">
        <v>0</v>
      </c>
      <c r="L129" s="58">
        <v>0</v>
      </c>
      <c r="M129" s="58">
        <v>0</v>
      </c>
      <c r="N129" s="58">
        <v>0</v>
      </c>
      <c r="O129" s="58">
        <v>0</v>
      </c>
      <c r="P129" s="128">
        <v>0</v>
      </c>
    </row>
    <row r="130" spans="1:16" s="2" customFormat="1">
      <c r="A130" s="51">
        <v>311100</v>
      </c>
      <c r="B130" s="52">
        <v>110</v>
      </c>
      <c r="C130" s="53" t="s">
        <v>103</v>
      </c>
      <c r="D130" s="54">
        <v>329.55</v>
      </c>
      <c r="E130" s="54">
        <v>230.78436913509</v>
      </c>
      <c r="F130" s="54">
        <v>266.89999999999998</v>
      </c>
      <c r="G130" s="54">
        <v>304.38</v>
      </c>
      <c r="H130" s="54">
        <v>333.22</v>
      </c>
      <c r="I130" s="54">
        <v>290.12</v>
      </c>
      <c r="J130" s="54">
        <v>259.25</v>
      </c>
      <c r="K130" s="54">
        <v>325.98</v>
      </c>
      <c r="L130" s="54">
        <v>276.27</v>
      </c>
      <c r="M130" s="54">
        <v>320.10000000000002</v>
      </c>
      <c r="N130" s="54">
        <v>262.60000000000002</v>
      </c>
      <c r="O130" s="54">
        <v>310.81</v>
      </c>
      <c r="P130" s="127">
        <v>3509.9643691350898</v>
      </c>
    </row>
    <row r="131" spans="1:16" s="2" customFormat="1">
      <c r="A131" s="55">
        <v>311110</v>
      </c>
      <c r="B131" s="56">
        <v>111</v>
      </c>
      <c r="C131" s="57" t="s">
        <v>104</v>
      </c>
      <c r="D131" s="58">
        <v>357.4</v>
      </c>
      <c r="E131" s="58">
        <v>249.756725745067</v>
      </c>
      <c r="F131" s="58">
        <v>289.45999999999998</v>
      </c>
      <c r="G131" s="58">
        <v>330.11</v>
      </c>
      <c r="H131" s="58">
        <v>361.38</v>
      </c>
      <c r="I131" s="58">
        <v>314.64</v>
      </c>
      <c r="J131" s="58">
        <v>250.99</v>
      </c>
      <c r="K131" s="58">
        <v>309.33999999999997</v>
      </c>
      <c r="L131" s="58">
        <v>262.16000000000003</v>
      </c>
      <c r="M131" s="58">
        <v>303.76</v>
      </c>
      <c r="N131" s="58">
        <v>249.2</v>
      </c>
      <c r="O131" s="58">
        <v>294.95</v>
      </c>
      <c r="P131" s="128">
        <v>3573.1467257450668</v>
      </c>
    </row>
    <row r="132" spans="1:16" s="2" customFormat="1">
      <c r="A132" s="51">
        <v>311115</v>
      </c>
      <c r="B132" s="52">
        <v>777</v>
      </c>
      <c r="C132" s="53" t="s">
        <v>105</v>
      </c>
      <c r="D132" s="54">
        <v>0</v>
      </c>
      <c r="E132" s="54">
        <v>0</v>
      </c>
      <c r="F132" s="54">
        <v>0</v>
      </c>
      <c r="G132" s="54">
        <v>0</v>
      </c>
      <c r="H132" s="54">
        <v>0</v>
      </c>
      <c r="I132" s="54">
        <v>0</v>
      </c>
      <c r="J132" s="54">
        <v>0</v>
      </c>
      <c r="K132" s="54">
        <v>0</v>
      </c>
      <c r="L132" s="54">
        <v>0</v>
      </c>
      <c r="M132" s="54">
        <v>0</v>
      </c>
      <c r="N132" s="54">
        <v>0</v>
      </c>
      <c r="O132" s="54">
        <v>0</v>
      </c>
      <c r="P132" s="127">
        <v>0</v>
      </c>
    </row>
    <row r="133" spans="1:16" s="2" customFormat="1">
      <c r="A133" s="55">
        <v>311120</v>
      </c>
      <c r="B133" s="56">
        <v>112</v>
      </c>
      <c r="C133" s="57" t="s">
        <v>106</v>
      </c>
      <c r="D133" s="58">
        <v>0</v>
      </c>
      <c r="E133" s="58">
        <v>0</v>
      </c>
      <c r="F133" s="58">
        <v>0</v>
      </c>
      <c r="G133" s="58">
        <v>0</v>
      </c>
      <c r="H133" s="58">
        <v>0</v>
      </c>
      <c r="I133" s="58">
        <v>0</v>
      </c>
      <c r="J133" s="58">
        <v>0</v>
      </c>
      <c r="K133" s="58">
        <v>0</v>
      </c>
      <c r="L133" s="58">
        <v>0</v>
      </c>
      <c r="M133" s="58">
        <v>0</v>
      </c>
      <c r="N133" s="58">
        <v>0</v>
      </c>
      <c r="O133" s="58">
        <v>0</v>
      </c>
      <c r="P133" s="128">
        <v>0</v>
      </c>
    </row>
    <row r="134" spans="1:16" s="2" customFormat="1">
      <c r="A134" s="51">
        <v>311130</v>
      </c>
      <c r="B134" s="52">
        <v>113</v>
      </c>
      <c r="C134" s="53" t="s">
        <v>502</v>
      </c>
      <c r="D134" s="54">
        <v>0</v>
      </c>
      <c r="E134" s="54">
        <v>0</v>
      </c>
      <c r="F134" s="54">
        <v>0</v>
      </c>
      <c r="G134" s="54">
        <v>0</v>
      </c>
      <c r="H134" s="54">
        <v>0</v>
      </c>
      <c r="I134" s="54">
        <v>0</v>
      </c>
      <c r="J134" s="54">
        <v>0</v>
      </c>
      <c r="K134" s="54">
        <v>0</v>
      </c>
      <c r="L134" s="54">
        <v>0</v>
      </c>
      <c r="M134" s="54">
        <v>0</v>
      </c>
      <c r="N134" s="54">
        <v>0</v>
      </c>
      <c r="O134" s="54">
        <v>0</v>
      </c>
      <c r="P134" s="127">
        <v>0</v>
      </c>
    </row>
    <row r="135" spans="1:16" s="2" customFormat="1">
      <c r="A135" s="55">
        <v>311140</v>
      </c>
      <c r="B135" s="56">
        <v>114</v>
      </c>
      <c r="C135" s="57" t="s">
        <v>107</v>
      </c>
      <c r="D135" s="58">
        <v>0</v>
      </c>
      <c r="E135" s="58">
        <v>0</v>
      </c>
      <c r="F135" s="58">
        <v>0</v>
      </c>
      <c r="G135" s="58">
        <v>0</v>
      </c>
      <c r="H135" s="58">
        <v>0</v>
      </c>
      <c r="I135" s="58">
        <v>0</v>
      </c>
      <c r="J135" s="58">
        <v>0</v>
      </c>
      <c r="K135" s="58">
        <v>0</v>
      </c>
      <c r="L135" s="58">
        <v>0</v>
      </c>
      <c r="M135" s="58">
        <v>0</v>
      </c>
      <c r="N135" s="58">
        <v>0</v>
      </c>
      <c r="O135" s="58">
        <v>0</v>
      </c>
      <c r="P135" s="128">
        <v>0</v>
      </c>
    </row>
    <row r="136" spans="1:16" s="2" customFormat="1">
      <c r="A136" s="51">
        <v>311150</v>
      </c>
      <c r="B136" s="52">
        <v>115</v>
      </c>
      <c r="C136" s="53" t="s">
        <v>108</v>
      </c>
      <c r="D136" s="54">
        <v>3926.71</v>
      </c>
      <c r="E136" s="54">
        <v>2748.85535893822</v>
      </c>
      <c r="F136" s="54">
        <v>3180.18</v>
      </c>
      <c r="G136" s="54">
        <v>3626.82</v>
      </c>
      <c r="H136" s="54">
        <v>3970.45</v>
      </c>
      <c r="I136" s="54">
        <v>3456.84</v>
      </c>
      <c r="J136" s="54">
        <v>3089.08</v>
      </c>
      <c r="K136" s="54">
        <v>3884.16</v>
      </c>
      <c r="L136" s="54">
        <v>3291.81</v>
      </c>
      <c r="M136" s="54">
        <v>3814.14</v>
      </c>
      <c r="N136" s="54">
        <v>3128.98</v>
      </c>
      <c r="O136" s="54">
        <v>3703.44</v>
      </c>
      <c r="P136" s="127">
        <v>41821.465358938229</v>
      </c>
    </row>
    <row r="137" spans="1:16" s="2" customFormat="1">
      <c r="A137" s="55">
        <v>311160</v>
      </c>
      <c r="B137" s="56">
        <v>116</v>
      </c>
      <c r="C137" s="57" t="s">
        <v>109</v>
      </c>
      <c r="D137" s="58">
        <v>0</v>
      </c>
      <c r="E137" s="58">
        <v>0</v>
      </c>
      <c r="F137" s="58">
        <v>0</v>
      </c>
      <c r="G137" s="58">
        <v>0</v>
      </c>
      <c r="H137" s="58">
        <v>0</v>
      </c>
      <c r="I137" s="58">
        <v>0</v>
      </c>
      <c r="J137" s="58">
        <v>0</v>
      </c>
      <c r="K137" s="58">
        <v>0</v>
      </c>
      <c r="L137" s="58">
        <v>0</v>
      </c>
      <c r="M137" s="58">
        <v>0</v>
      </c>
      <c r="N137" s="58">
        <v>0</v>
      </c>
      <c r="O137" s="58">
        <v>0</v>
      </c>
      <c r="P137" s="128">
        <v>0</v>
      </c>
    </row>
    <row r="138" spans="1:16" s="2" customFormat="1">
      <c r="A138" s="51">
        <v>311170</v>
      </c>
      <c r="B138" s="52">
        <v>117</v>
      </c>
      <c r="C138" s="53" t="s">
        <v>600</v>
      </c>
      <c r="D138" s="54">
        <v>22480.36</v>
      </c>
      <c r="E138" s="54">
        <v>15722.5435132847</v>
      </c>
      <c r="F138" s="54">
        <v>18206.48</v>
      </c>
      <c r="G138" s="54">
        <v>20763.439999999999</v>
      </c>
      <c r="H138" s="54">
        <v>22730.720000000001</v>
      </c>
      <c r="I138" s="54">
        <v>19790.349999999999</v>
      </c>
      <c r="J138" s="54">
        <v>16215.69</v>
      </c>
      <c r="K138" s="54">
        <v>20084.82</v>
      </c>
      <c r="L138" s="54">
        <v>17021.8</v>
      </c>
      <c r="M138" s="54">
        <v>19722.71</v>
      </c>
      <c r="N138" s="54">
        <v>16179.79</v>
      </c>
      <c r="O138" s="54">
        <v>19150.310000000001</v>
      </c>
      <c r="P138" s="127">
        <v>228069.01351328471</v>
      </c>
    </row>
    <row r="139" spans="1:16" s="2" customFormat="1">
      <c r="A139" s="55">
        <v>311180</v>
      </c>
      <c r="B139" s="56">
        <v>118</v>
      </c>
      <c r="C139" s="57" t="s">
        <v>601</v>
      </c>
      <c r="D139" s="58">
        <v>0</v>
      </c>
      <c r="E139" s="58">
        <v>0</v>
      </c>
      <c r="F139" s="58">
        <v>0</v>
      </c>
      <c r="G139" s="58">
        <v>0</v>
      </c>
      <c r="H139" s="58">
        <v>0</v>
      </c>
      <c r="I139" s="58">
        <v>0</v>
      </c>
      <c r="J139" s="58">
        <v>0</v>
      </c>
      <c r="K139" s="58">
        <v>0</v>
      </c>
      <c r="L139" s="58">
        <v>0</v>
      </c>
      <c r="M139" s="58">
        <v>0</v>
      </c>
      <c r="N139" s="58">
        <v>0</v>
      </c>
      <c r="O139" s="58">
        <v>0</v>
      </c>
      <c r="P139" s="128">
        <v>0</v>
      </c>
    </row>
    <row r="140" spans="1:16" s="2" customFormat="1">
      <c r="A140" s="51">
        <v>311190</v>
      </c>
      <c r="B140" s="52">
        <v>119</v>
      </c>
      <c r="C140" s="53" t="s">
        <v>110</v>
      </c>
      <c r="D140" s="54">
        <v>0</v>
      </c>
      <c r="E140" s="54">
        <v>0</v>
      </c>
      <c r="F140" s="54">
        <v>0</v>
      </c>
      <c r="G140" s="54">
        <v>0</v>
      </c>
      <c r="H140" s="54">
        <v>0</v>
      </c>
      <c r="I140" s="54">
        <v>0</v>
      </c>
      <c r="J140" s="54">
        <v>0</v>
      </c>
      <c r="K140" s="54">
        <v>0</v>
      </c>
      <c r="L140" s="54">
        <v>0</v>
      </c>
      <c r="M140" s="54">
        <v>0</v>
      </c>
      <c r="N140" s="54">
        <v>0</v>
      </c>
      <c r="O140" s="54">
        <v>0</v>
      </c>
      <c r="P140" s="127">
        <v>0</v>
      </c>
    </row>
    <row r="141" spans="1:16" s="2" customFormat="1">
      <c r="A141" s="55">
        <v>311200</v>
      </c>
      <c r="B141" s="56">
        <v>120</v>
      </c>
      <c r="C141" s="57" t="s">
        <v>111</v>
      </c>
      <c r="D141" s="58">
        <v>0</v>
      </c>
      <c r="E141" s="58">
        <v>0</v>
      </c>
      <c r="F141" s="58">
        <v>0</v>
      </c>
      <c r="G141" s="58">
        <v>0</v>
      </c>
      <c r="H141" s="58">
        <v>0</v>
      </c>
      <c r="I141" s="58">
        <v>0</v>
      </c>
      <c r="J141" s="58">
        <v>0</v>
      </c>
      <c r="K141" s="58">
        <v>0</v>
      </c>
      <c r="L141" s="58">
        <v>0</v>
      </c>
      <c r="M141" s="58">
        <v>0</v>
      </c>
      <c r="N141" s="58">
        <v>0</v>
      </c>
      <c r="O141" s="58">
        <v>0</v>
      </c>
      <c r="P141" s="128">
        <v>0</v>
      </c>
    </row>
    <row r="142" spans="1:16" s="2" customFormat="1">
      <c r="A142" s="51">
        <v>311205</v>
      </c>
      <c r="B142" s="52">
        <v>778</v>
      </c>
      <c r="C142" s="53" t="s">
        <v>112</v>
      </c>
      <c r="D142" s="54">
        <v>0</v>
      </c>
      <c r="E142" s="54">
        <v>0</v>
      </c>
      <c r="F142" s="54">
        <v>0</v>
      </c>
      <c r="G142" s="54">
        <v>0</v>
      </c>
      <c r="H142" s="54">
        <v>0</v>
      </c>
      <c r="I142" s="54">
        <v>0</v>
      </c>
      <c r="J142" s="54">
        <v>0</v>
      </c>
      <c r="K142" s="54">
        <v>0</v>
      </c>
      <c r="L142" s="54">
        <v>0</v>
      </c>
      <c r="M142" s="54">
        <v>0</v>
      </c>
      <c r="N142" s="54">
        <v>0</v>
      </c>
      <c r="O142" s="54">
        <v>0</v>
      </c>
      <c r="P142" s="127">
        <v>0</v>
      </c>
    </row>
    <row r="143" spans="1:16" s="2" customFormat="1">
      <c r="A143" s="55">
        <v>311210</v>
      </c>
      <c r="B143" s="56">
        <v>121</v>
      </c>
      <c r="C143" s="57" t="s">
        <v>602</v>
      </c>
      <c r="D143" s="58">
        <v>18024.509999999998</v>
      </c>
      <c r="E143" s="58">
        <v>12602.598155666899</v>
      </c>
      <c r="F143" s="58">
        <v>14597.75</v>
      </c>
      <c r="G143" s="58">
        <v>16647.900000000001</v>
      </c>
      <c r="H143" s="58">
        <v>18225.25</v>
      </c>
      <c r="I143" s="58">
        <v>15867.69</v>
      </c>
      <c r="J143" s="58">
        <v>14889.58</v>
      </c>
      <c r="K143" s="58">
        <v>18869.13</v>
      </c>
      <c r="L143" s="58">
        <v>15991.51</v>
      </c>
      <c r="M143" s="58">
        <v>18528.95</v>
      </c>
      <c r="N143" s="58">
        <v>15200.47</v>
      </c>
      <c r="O143" s="58">
        <v>17991.189999999999</v>
      </c>
      <c r="P143" s="128">
        <v>197436.52815566692</v>
      </c>
    </row>
    <row r="144" spans="1:16" s="2" customFormat="1">
      <c r="A144" s="51">
        <v>311220</v>
      </c>
      <c r="B144" s="52">
        <v>122</v>
      </c>
      <c r="C144" s="53" t="s">
        <v>113</v>
      </c>
      <c r="D144" s="54">
        <v>0</v>
      </c>
      <c r="E144" s="54">
        <v>0</v>
      </c>
      <c r="F144" s="54">
        <v>0</v>
      </c>
      <c r="G144" s="54">
        <v>0</v>
      </c>
      <c r="H144" s="54">
        <v>0</v>
      </c>
      <c r="I144" s="54">
        <v>0</v>
      </c>
      <c r="J144" s="54">
        <v>0</v>
      </c>
      <c r="K144" s="54">
        <v>0</v>
      </c>
      <c r="L144" s="54">
        <v>0</v>
      </c>
      <c r="M144" s="54">
        <v>0</v>
      </c>
      <c r="N144" s="54">
        <v>0</v>
      </c>
      <c r="O144" s="54">
        <v>0</v>
      </c>
      <c r="P144" s="127">
        <v>0</v>
      </c>
    </row>
    <row r="145" spans="1:16" s="2" customFormat="1">
      <c r="A145" s="55">
        <v>311230</v>
      </c>
      <c r="B145" s="56">
        <v>123</v>
      </c>
      <c r="C145" s="57" t="s">
        <v>114</v>
      </c>
      <c r="D145" s="58">
        <v>7886.98</v>
      </c>
      <c r="E145" s="58">
        <v>5504.7914350308401</v>
      </c>
      <c r="F145" s="58">
        <v>6387.54</v>
      </c>
      <c r="G145" s="58">
        <v>7284.62</v>
      </c>
      <c r="H145" s="58">
        <v>7974.82</v>
      </c>
      <c r="I145" s="58">
        <v>6943.22</v>
      </c>
      <c r="J145" s="58">
        <v>6204.55</v>
      </c>
      <c r="K145" s="58">
        <v>7801.52</v>
      </c>
      <c r="L145" s="58">
        <v>6611.76</v>
      </c>
      <c r="M145" s="58">
        <v>7660.87</v>
      </c>
      <c r="N145" s="58">
        <v>6284.7</v>
      </c>
      <c r="O145" s="58">
        <v>7438.53</v>
      </c>
      <c r="P145" s="128">
        <v>83983.901435030843</v>
      </c>
    </row>
    <row r="146" spans="1:16" s="2" customFormat="1">
      <c r="A146" s="51">
        <v>311240</v>
      </c>
      <c r="B146" s="52">
        <v>124</v>
      </c>
      <c r="C146" s="53" t="s">
        <v>115</v>
      </c>
      <c r="D146" s="54">
        <v>0</v>
      </c>
      <c r="E146" s="54">
        <v>0</v>
      </c>
      <c r="F146" s="54">
        <v>0</v>
      </c>
      <c r="G146" s="54">
        <v>0</v>
      </c>
      <c r="H146" s="54">
        <v>0</v>
      </c>
      <c r="I146" s="54">
        <v>0</v>
      </c>
      <c r="J146" s="54">
        <v>0</v>
      </c>
      <c r="K146" s="54">
        <v>0</v>
      </c>
      <c r="L146" s="54">
        <v>0</v>
      </c>
      <c r="M146" s="54">
        <v>0</v>
      </c>
      <c r="N146" s="54">
        <v>0</v>
      </c>
      <c r="O146" s="54">
        <v>0</v>
      </c>
      <c r="P146" s="127">
        <v>0</v>
      </c>
    </row>
    <row r="147" spans="1:16" s="2" customFormat="1">
      <c r="A147" s="55">
        <v>311250</v>
      </c>
      <c r="B147" s="56">
        <v>125</v>
      </c>
      <c r="C147" s="57" t="s">
        <v>116</v>
      </c>
      <c r="D147" s="58">
        <v>0</v>
      </c>
      <c r="E147" s="58">
        <v>0</v>
      </c>
      <c r="F147" s="58">
        <v>0</v>
      </c>
      <c r="G147" s="58">
        <v>0</v>
      </c>
      <c r="H147" s="58">
        <v>0</v>
      </c>
      <c r="I147" s="58">
        <v>0</v>
      </c>
      <c r="J147" s="58">
        <v>0</v>
      </c>
      <c r="K147" s="58">
        <v>0</v>
      </c>
      <c r="L147" s="58">
        <v>0</v>
      </c>
      <c r="M147" s="58">
        <v>0</v>
      </c>
      <c r="N147" s="58">
        <v>0</v>
      </c>
      <c r="O147" s="58">
        <v>0</v>
      </c>
      <c r="P147" s="128">
        <v>0</v>
      </c>
    </row>
    <row r="148" spans="1:16" s="2" customFormat="1">
      <c r="A148" s="51">
        <v>311260</v>
      </c>
      <c r="B148" s="52">
        <v>126</v>
      </c>
      <c r="C148" s="53" t="s">
        <v>603</v>
      </c>
      <c r="D148" s="54">
        <v>0</v>
      </c>
      <c r="E148" s="54">
        <v>0</v>
      </c>
      <c r="F148" s="54">
        <v>0</v>
      </c>
      <c r="G148" s="54">
        <v>0</v>
      </c>
      <c r="H148" s="54">
        <v>0</v>
      </c>
      <c r="I148" s="54">
        <v>0</v>
      </c>
      <c r="J148" s="54">
        <v>0</v>
      </c>
      <c r="K148" s="54">
        <v>0</v>
      </c>
      <c r="L148" s="54">
        <v>0</v>
      </c>
      <c r="M148" s="54">
        <v>0</v>
      </c>
      <c r="N148" s="54">
        <v>0</v>
      </c>
      <c r="O148" s="54">
        <v>0</v>
      </c>
      <c r="P148" s="127">
        <v>0</v>
      </c>
    </row>
    <row r="149" spans="1:16" s="2" customFormat="1">
      <c r="A149" s="55">
        <v>311265</v>
      </c>
      <c r="B149" s="56">
        <v>727</v>
      </c>
      <c r="C149" s="57" t="s">
        <v>604</v>
      </c>
      <c r="D149" s="58">
        <v>0</v>
      </c>
      <c r="E149" s="58">
        <v>0</v>
      </c>
      <c r="F149" s="58">
        <v>0</v>
      </c>
      <c r="G149" s="58">
        <v>0</v>
      </c>
      <c r="H149" s="58">
        <v>0</v>
      </c>
      <c r="I149" s="58">
        <v>0</v>
      </c>
      <c r="J149" s="58">
        <v>0</v>
      </c>
      <c r="K149" s="58">
        <v>0</v>
      </c>
      <c r="L149" s="58">
        <v>0</v>
      </c>
      <c r="M149" s="58">
        <v>0</v>
      </c>
      <c r="N149" s="58">
        <v>0</v>
      </c>
      <c r="O149" s="58">
        <v>0</v>
      </c>
      <c r="P149" s="128">
        <v>0</v>
      </c>
    </row>
    <row r="150" spans="1:16" s="2" customFormat="1">
      <c r="A150" s="51">
        <v>311270</v>
      </c>
      <c r="B150" s="52">
        <v>127</v>
      </c>
      <c r="C150" s="53" t="s">
        <v>605</v>
      </c>
      <c r="D150" s="54">
        <v>0</v>
      </c>
      <c r="E150" s="54">
        <v>0</v>
      </c>
      <c r="F150" s="54">
        <v>0</v>
      </c>
      <c r="G150" s="54">
        <v>0</v>
      </c>
      <c r="H150" s="54">
        <v>0</v>
      </c>
      <c r="I150" s="54">
        <v>0</v>
      </c>
      <c r="J150" s="54">
        <v>0</v>
      </c>
      <c r="K150" s="54">
        <v>0</v>
      </c>
      <c r="L150" s="54">
        <v>0</v>
      </c>
      <c r="M150" s="54">
        <v>0</v>
      </c>
      <c r="N150" s="54">
        <v>0</v>
      </c>
      <c r="O150" s="54">
        <v>0</v>
      </c>
      <c r="P150" s="127">
        <v>0</v>
      </c>
    </row>
    <row r="151" spans="1:16" s="2" customFormat="1">
      <c r="A151" s="55">
        <v>311280</v>
      </c>
      <c r="B151" s="56">
        <v>128</v>
      </c>
      <c r="C151" s="57" t="s">
        <v>606</v>
      </c>
      <c r="D151" s="58">
        <v>30592.240000000002</v>
      </c>
      <c r="E151" s="58">
        <v>21373.088544197999</v>
      </c>
      <c r="F151" s="58">
        <v>24776.16</v>
      </c>
      <c r="G151" s="58">
        <v>28255.8</v>
      </c>
      <c r="H151" s="58">
        <v>30932.95</v>
      </c>
      <c r="I151" s="58">
        <v>26931.57</v>
      </c>
      <c r="J151" s="58">
        <v>35396.21</v>
      </c>
      <c r="K151" s="58">
        <v>46855.35</v>
      </c>
      <c r="L151" s="58">
        <v>39709.72</v>
      </c>
      <c r="M151" s="58">
        <v>46010.61</v>
      </c>
      <c r="N151" s="58">
        <v>37745.42</v>
      </c>
      <c r="O151" s="58">
        <v>44675.27</v>
      </c>
      <c r="P151" s="128">
        <v>413254.38854419801</v>
      </c>
    </row>
    <row r="152" spans="1:16" s="2" customFormat="1">
      <c r="A152" s="51">
        <v>311290</v>
      </c>
      <c r="B152" s="52">
        <v>129</v>
      </c>
      <c r="C152" s="53" t="s">
        <v>117</v>
      </c>
      <c r="D152" s="54">
        <v>0</v>
      </c>
      <c r="E152" s="54">
        <v>0</v>
      </c>
      <c r="F152" s="54">
        <v>0</v>
      </c>
      <c r="G152" s="54">
        <v>0</v>
      </c>
      <c r="H152" s="54">
        <v>0</v>
      </c>
      <c r="I152" s="54">
        <v>0</v>
      </c>
      <c r="J152" s="54">
        <v>0</v>
      </c>
      <c r="K152" s="54">
        <v>0</v>
      </c>
      <c r="L152" s="54">
        <v>0</v>
      </c>
      <c r="M152" s="54">
        <v>0</v>
      </c>
      <c r="N152" s="54">
        <v>0</v>
      </c>
      <c r="O152" s="54">
        <v>0</v>
      </c>
      <c r="P152" s="127">
        <v>0</v>
      </c>
    </row>
    <row r="153" spans="1:16" s="2" customFormat="1">
      <c r="A153" s="55">
        <v>311300</v>
      </c>
      <c r="B153" s="56">
        <v>130</v>
      </c>
      <c r="C153" s="57" t="s">
        <v>607</v>
      </c>
      <c r="D153" s="58">
        <v>444.36</v>
      </c>
      <c r="E153" s="58">
        <v>312.03816275225</v>
      </c>
      <c r="F153" s="58">
        <v>359.88</v>
      </c>
      <c r="G153" s="58">
        <v>410.42</v>
      </c>
      <c r="H153" s="58">
        <v>449.31</v>
      </c>
      <c r="I153" s="58">
        <v>391.19</v>
      </c>
      <c r="J153" s="58">
        <v>327.75</v>
      </c>
      <c r="K153" s="58">
        <v>407.58</v>
      </c>
      <c r="L153" s="58">
        <v>345.42</v>
      </c>
      <c r="M153" s="58">
        <v>400.23</v>
      </c>
      <c r="N153" s="58">
        <v>328.33</v>
      </c>
      <c r="O153" s="58">
        <v>388.61</v>
      </c>
      <c r="P153" s="128">
        <v>4565.1181627522501</v>
      </c>
    </row>
    <row r="154" spans="1:16" s="2" customFormat="1">
      <c r="A154" s="51">
        <v>311310</v>
      </c>
      <c r="B154" s="52">
        <v>131</v>
      </c>
      <c r="C154" s="53" t="s">
        <v>608</v>
      </c>
      <c r="D154" s="54">
        <v>0</v>
      </c>
      <c r="E154" s="54">
        <v>0</v>
      </c>
      <c r="F154" s="54">
        <v>0</v>
      </c>
      <c r="G154" s="54">
        <v>0</v>
      </c>
      <c r="H154" s="54">
        <v>0</v>
      </c>
      <c r="I154" s="54">
        <v>0</v>
      </c>
      <c r="J154" s="54">
        <v>0</v>
      </c>
      <c r="K154" s="54">
        <v>0</v>
      </c>
      <c r="L154" s="54">
        <v>0</v>
      </c>
      <c r="M154" s="54">
        <v>0</v>
      </c>
      <c r="N154" s="54">
        <v>0</v>
      </c>
      <c r="O154" s="54">
        <v>0</v>
      </c>
      <c r="P154" s="127">
        <v>0</v>
      </c>
    </row>
    <row r="155" spans="1:16" s="2" customFormat="1">
      <c r="A155" s="55">
        <v>311320</v>
      </c>
      <c r="B155" s="56">
        <v>132</v>
      </c>
      <c r="C155" s="57" t="s">
        <v>609</v>
      </c>
      <c r="D155" s="58">
        <v>0</v>
      </c>
      <c r="E155" s="58">
        <v>0</v>
      </c>
      <c r="F155" s="58">
        <v>0</v>
      </c>
      <c r="G155" s="58">
        <v>0</v>
      </c>
      <c r="H155" s="58">
        <v>0</v>
      </c>
      <c r="I155" s="58">
        <v>0</v>
      </c>
      <c r="J155" s="58">
        <v>0</v>
      </c>
      <c r="K155" s="58">
        <v>0</v>
      </c>
      <c r="L155" s="58">
        <v>0</v>
      </c>
      <c r="M155" s="58">
        <v>0</v>
      </c>
      <c r="N155" s="58">
        <v>0</v>
      </c>
      <c r="O155" s="58">
        <v>0</v>
      </c>
      <c r="P155" s="128">
        <v>0</v>
      </c>
    </row>
    <row r="156" spans="1:16" s="2" customFormat="1">
      <c r="A156" s="51">
        <v>311330</v>
      </c>
      <c r="B156" s="52">
        <v>133</v>
      </c>
      <c r="C156" s="53" t="s">
        <v>118</v>
      </c>
      <c r="D156" s="54">
        <v>93.37</v>
      </c>
      <c r="E156" s="54">
        <v>65.081505587712101</v>
      </c>
      <c r="F156" s="54">
        <v>75.62</v>
      </c>
      <c r="G156" s="54">
        <v>86.24</v>
      </c>
      <c r="H156" s="54">
        <v>94.41</v>
      </c>
      <c r="I156" s="54">
        <v>82.2</v>
      </c>
      <c r="J156" s="54">
        <v>73.45</v>
      </c>
      <c r="K156" s="54">
        <v>92.36</v>
      </c>
      <c r="L156" s="54">
        <v>78.27</v>
      </c>
      <c r="M156" s="54">
        <v>90.69</v>
      </c>
      <c r="N156" s="54">
        <v>74.400000000000006</v>
      </c>
      <c r="O156" s="54">
        <v>88.06</v>
      </c>
      <c r="P156" s="127">
        <v>994.15150558771211</v>
      </c>
    </row>
    <row r="157" spans="1:16" s="2" customFormat="1">
      <c r="A157" s="55">
        <v>311340</v>
      </c>
      <c r="B157" s="56">
        <v>134</v>
      </c>
      <c r="C157" s="57" t="s">
        <v>119</v>
      </c>
      <c r="D157" s="58">
        <v>5041.8</v>
      </c>
      <c r="E157" s="58">
        <v>3520.0531528401202</v>
      </c>
      <c r="F157" s="58">
        <v>4083.27</v>
      </c>
      <c r="G157" s="58">
        <v>4656.74</v>
      </c>
      <c r="H157" s="58">
        <v>5097.95</v>
      </c>
      <c r="I157" s="58">
        <v>4438.5</v>
      </c>
      <c r="J157" s="58">
        <v>3966.3</v>
      </c>
      <c r="K157" s="58">
        <v>4987.17</v>
      </c>
      <c r="L157" s="58">
        <v>4226.6099999999997</v>
      </c>
      <c r="M157" s="58">
        <v>4897.26</v>
      </c>
      <c r="N157" s="58">
        <v>4017.53</v>
      </c>
      <c r="O157" s="58">
        <v>4755.13</v>
      </c>
      <c r="P157" s="128">
        <v>53688.313152840121</v>
      </c>
    </row>
    <row r="158" spans="1:16" s="2" customFormat="1">
      <c r="A158" s="51">
        <v>311350</v>
      </c>
      <c r="B158" s="52">
        <v>135</v>
      </c>
      <c r="C158" s="53" t="s">
        <v>120</v>
      </c>
      <c r="D158" s="54">
        <v>22738.66</v>
      </c>
      <c r="E158" s="54">
        <v>15922.9633812597</v>
      </c>
      <c r="F158" s="54">
        <v>18415.669999999998</v>
      </c>
      <c r="G158" s="54">
        <v>21002.02</v>
      </c>
      <c r="H158" s="54">
        <v>22991.9</v>
      </c>
      <c r="I158" s="54">
        <v>20017.75</v>
      </c>
      <c r="J158" s="54">
        <v>17888.12</v>
      </c>
      <c r="K158" s="54">
        <v>22492.27</v>
      </c>
      <c r="L158" s="54">
        <v>19062.099999999999</v>
      </c>
      <c r="M158" s="54">
        <v>22086.76</v>
      </c>
      <c r="N158" s="54">
        <v>18119.169999999998</v>
      </c>
      <c r="O158" s="54">
        <v>21445.75</v>
      </c>
      <c r="P158" s="127">
        <v>242183.13338125969</v>
      </c>
    </row>
    <row r="159" spans="1:16" s="2" customFormat="1">
      <c r="A159" s="55">
        <v>311360</v>
      </c>
      <c r="B159" s="56">
        <v>136</v>
      </c>
      <c r="C159" s="57" t="s">
        <v>610</v>
      </c>
      <c r="D159" s="58">
        <v>0</v>
      </c>
      <c r="E159" s="58">
        <v>0</v>
      </c>
      <c r="F159" s="58">
        <v>0</v>
      </c>
      <c r="G159" s="58">
        <v>0</v>
      </c>
      <c r="H159" s="58">
        <v>0</v>
      </c>
      <c r="I159" s="58">
        <v>0</v>
      </c>
      <c r="J159" s="58">
        <v>0</v>
      </c>
      <c r="K159" s="58">
        <v>0</v>
      </c>
      <c r="L159" s="58">
        <v>0</v>
      </c>
      <c r="M159" s="58">
        <v>0</v>
      </c>
      <c r="N159" s="58">
        <v>0</v>
      </c>
      <c r="O159" s="58">
        <v>0</v>
      </c>
      <c r="P159" s="128">
        <v>0</v>
      </c>
    </row>
    <row r="160" spans="1:16" s="2" customFormat="1">
      <c r="A160" s="51">
        <v>311370</v>
      </c>
      <c r="B160" s="52">
        <v>137</v>
      </c>
      <c r="C160" s="53" t="s">
        <v>121</v>
      </c>
      <c r="D160" s="54">
        <v>0</v>
      </c>
      <c r="E160" s="54">
        <v>0</v>
      </c>
      <c r="F160" s="54">
        <v>0</v>
      </c>
      <c r="G160" s="54">
        <v>0</v>
      </c>
      <c r="H160" s="54">
        <v>0</v>
      </c>
      <c r="I160" s="54">
        <v>0</v>
      </c>
      <c r="J160" s="54">
        <v>0</v>
      </c>
      <c r="K160" s="54">
        <v>0</v>
      </c>
      <c r="L160" s="54">
        <v>0</v>
      </c>
      <c r="M160" s="54">
        <v>0</v>
      </c>
      <c r="N160" s="54">
        <v>0</v>
      </c>
      <c r="O160" s="54">
        <v>0</v>
      </c>
      <c r="P160" s="127">
        <v>0</v>
      </c>
    </row>
    <row r="161" spans="1:16" s="2" customFormat="1">
      <c r="A161" s="55">
        <v>311380</v>
      </c>
      <c r="B161" s="56">
        <v>138</v>
      </c>
      <c r="C161" s="57" t="s">
        <v>611</v>
      </c>
      <c r="D161" s="58">
        <v>32974</v>
      </c>
      <c r="E161" s="58">
        <v>23061.687402407599</v>
      </c>
      <c r="F161" s="58">
        <v>26705.11</v>
      </c>
      <c r="G161" s="58">
        <v>30455.65</v>
      </c>
      <c r="H161" s="58">
        <v>33341.230000000003</v>
      </c>
      <c r="I161" s="58">
        <v>29028.32</v>
      </c>
      <c r="J161" s="58">
        <v>25940.080000000002</v>
      </c>
      <c r="K161" s="58">
        <v>32616.69</v>
      </c>
      <c r="L161" s="58">
        <v>27642.51</v>
      </c>
      <c r="M161" s="58">
        <v>32028.65</v>
      </c>
      <c r="N161" s="58">
        <v>26275.14</v>
      </c>
      <c r="O161" s="58">
        <v>31099.11</v>
      </c>
      <c r="P161" s="128">
        <v>351168.17740240763</v>
      </c>
    </row>
    <row r="162" spans="1:16" s="2" customFormat="1">
      <c r="A162" s="51">
        <v>311390</v>
      </c>
      <c r="B162" s="52">
        <v>139</v>
      </c>
      <c r="C162" s="53" t="s">
        <v>451</v>
      </c>
      <c r="D162" s="54">
        <v>0</v>
      </c>
      <c r="E162" s="54">
        <v>0</v>
      </c>
      <c r="F162" s="54">
        <v>0</v>
      </c>
      <c r="G162" s="54">
        <v>0</v>
      </c>
      <c r="H162" s="54">
        <v>0</v>
      </c>
      <c r="I162" s="54">
        <v>0</v>
      </c>
      <c r="J162" s="54">
        <v>0</v>
      </c>
      <c r="K162" s="54">
        <v>0</v>
      </c>
      <c r="L162" s="54">
        <v>0</v>
      </c>
      <c r="M162" s="54">
        <v>0</v>
      </c>
      <c r="N162" s="54">
        <v>0</v>
      </c>
      <c r="O162" s="54">
        <v>0</v>
      </c>
      <c r="P162" s="127">
        <v>0</v>
      </c>
    </row>
    <row r="163" spans="1:16" s="2" customFormat="1">
      <c r="A163" s="55">
        <v>311400</v>
      </c>
      <c r="B163" s="56">
        <v>140</v>
      </c>
      <c r="C163" s="57" t="s">
        <v>452</v>
      </c>
      <c r="D163" s="58">
        <v>0</v>
      </c>
      <c r="E163" s="58">
        <v>0</v>
      </c>
      <c r="F163" s="58">
        <v>0</v>
      </c>
      <c r="G163" s="58">
        <v>0</v>
      </c>
      <c r="H163" s="58">
        <v>0</v>
      </c>
      <c r="I163" s="58">
        <v>0</v>
      </c>
      <c r="J163" s="58">
        <v>0</v>
      </c>
      <c r="K163" s="58">
        <v>0</v>
      </c>
      <c r="L163" s="58">
        <v>0</v>
      </c>
      <c r="M163" s="58">
        <v>0</v>
      </c>
      <c r="N163" s="58">
        <v>0</v>
      </c>
      <c r="O163" s="58">
        <v>0</v>
      </c>
      <c r="P163" s="128">
        <v>0</v>
      </c>
    </row>
    <row r="164" spans="1:16" s="2" customFormat="1">
      <c r="A164" s="51">
        <v>311410</v>
      </c>
      <c r="B164" s="52">
        <v>141</v>
      </c>
      <c r="C164" s="53" t="s">
        <v>467</v>
      </c>
      <c r="D164" s="54">
        <v>330.13</v>
      </c>
      <c r="E164" s="54">
        <v>231.093703481755</v>
      </c>
      <c r="F164" s="54">
        <v>267.37</v>
      </c>
      <c r="G164" s="54">
        <v>304.92</v>
      </c>
      <c r="H164" s="54">
        <v>333.81</v>
      </c>
      <c r="I164" s="54">
        <v>290.63</v>
      </c>
      <c r="J164" s="54">
        <v>259.70999999999998</v>
      </c>
      <c r="K164" s="54">
        <v>326.55</v>
      </c>
      <c r="L164" s="54">
        <v>276.75</v>
      </c>
      <c r="M164" s="54">
        <v>320.66000000000003</v>
      </c>
      <c r="N164" s="54">
        <v>263.06</v>
      </c>
      <c r="O164" s="54">
        <v>311.36</v>
      </c>
      <c r="P164" s="127">
        <v>3516.0437034817551</v>
      </c>
    </row>
    <row r="165" spans="1:16" s="2" customFormat="1">
      <c r="A165" s="55">
        <v>311420</v>
      </c>
      <c r="B165" s="56">
        <v>142</v>
      </c>
      <c r="C165" s="57" t="s">
        <v>503</v>
      </c>
      <c r="D165" s="58">
        <v>0</v>
      </c>
      <c r="E165" s="58">
        <v>0</v>
      </c>
      <c r="F165" s="58">
        <v>0</v>
      </c>
      <c r="G165" s="58">
        <v>0</v>
      </c>
      <c r="H165" s="58">
        <v>0</v>
      </c>
      <c r="I165" s="58">
        <v>0</v>
      </c>
      <c r="J165" s="58">
        <v>0</v>
      </c>
      <c r="K165" s="58">
        <v>0</v>
      </c>
      <c r="L165" s="58">
        <v>0</v>
      </c>
      <c r="M165" s="58">
        <v>0</v>
      </c>
      <c r="N165" s="58">
        <v>0</v>
      </c>
      <c r="O165" s="58">
        <v>0</v>
      </c>
      <c r="P165" s="128">
        <v>0</v>
      </c>
    </row>
    <row r="166" spans="1:16" s="2" customFormat="1">
      <c r="A166" s="51">
        <v>311430</v>
      </c>
      <c r="B166" s="52">
        <v>143</v>
      </c>
      <c r="C166" s="53" t="s">
        <v>612</v>
      </c>
      <c r="D166" s="54">
        <v>0</v>
      </c>
      <c r="E166" s="54">
        <v>0</v>
      </c>
      <c r="F166" s="54">
        <v>0</v>
      </c>
      <c r="G166" s="54">
        <v>0</v>
      </c>
      <c r="H166" s="54">
        <v>0</v>
      </c>
      <c r="I166" s="54">
        <v>0</v>
      </c>
      <c r="J166" s="54">
        <v>0</v>
      </c>
      <c r="K166" s="54">
        <v>0</v>
      </c>
      <c r="L166" s="54">
        <v>0</v>
      </c>
      <c r="M166" s="54">
        <v>0</v>
      </c>
      <c r="N166" s="54">
        <v>0</v>
      </c>
      <c r="O166" s="54">
        <v>0</v>
      </c>
      <c r="P166" s="127">
        <v>0</v>
      </c>
    </row>
    <row r="167" spans="1:16" s="2" customFormat="1">
      <c r="A167" s="55">
        <v>311440</v>
      </c>
      <c r="B167" s="56">
        <v>144</v>
      </c>
      <c r="C167" s="57" t="s">
        <v>504</v>
      </c>
      <c r="D167" s="58">
        <v>110.26</v>
      </c>
      <c r="E167" s="58">
        <v>77.173135749777103</v>
      </c>
      <c r="F167" s="58">
        <v>89.3</v>
      </c>
      <c r="G167" s="58">
        <v>101.84</v>
      </c>
      <c r="H167" s="58">
        <v>111.49</v>
      </c>
      <c r="I167" s="58">
        <v>97.07</v>
      </c>
      <c r="J167" s="58">
        <v>86.74</v>
      </c>
      <c r="K167" s="58">
        <v>109.07</v>
      </c>
      <c r="L167" s="58">
        <v>92.44</v>
      </c>
      <c r="M167" s="58">
        <v>107.1</v>
      </c>
      <c r="N167" s="58">
        <v>87.86</v>
      </c>
      <c r="O167" s="58">
        <v>104</v>
      </c>
      <c r="P167" s="128">
        <v>1174.343135749777</v>
      </c>
    </row>
    <row r="168" spans="1:16" s="2" customFormat="1">
      <c r="A168" s="51">
        <v>311450</v>
      </c>
      <c r="B168" s="52">
        <v>145</v>
      </c>
      <c r="C168" s="53" t="s">
        <v>613</v>
      </c>
      <c r="D168" s="54">
        <v>9176.8700000000008</v>
      </c>
      <c r="E168" s="54">
        <v>6427.4555555033003</v>
      </c>
      <c r="F168" s="54">
        <v>7432.2</v>
      </c>
      <c r="G168" s="54">
        <v>8476</v>
      </c>
      <c r="H168" s="54">
        <v>9279.08</v>
      </c>
      <c r="I168" s="54">
        <v>8078.77</v>
      </c>
      <c r="J168" s="54">
        <v>7494.74</v>
      </c>
      <c r="K168" s="54">
        <v>9480.8799999999992</v>
      </c>
      <c r="L168" s="54">
        <v>8035</v>
      </c>
      <c r="M168" s="54">
        <v>9309.9500000000007</v>
      </c>
      <c r="N168" s="54">
        <v>7637.54</v>
      </c>
      <c r="O168" s="54">
        <v>9039.75</v>
      </c>
      <c r="P168" s="127">
        <v>99868.235555503285</v>
      </c>
    </row>
    <row r="169" spans="1:16" s="2" customFormat="1">
      <c r="A169" s="55">
        <v>311455</v>
      </c>
      <c r="B169" s="56">
        <v>728</v>
      </c>
      <c r="C169" s="57" t="s">
        <v>122</v>
      </c>
      <c r="D169" s="58">
        <v>0</v>
      </c>
      <c r="E169" s="58">
        <v>0</v>
      </c>
      <c r="F169" s="58">
        <v>0</v>
      </c>
      <c r="G169" s="58">
        <v>0</v>
      </c>
      <c r="H169" s="58">
        <v>0</v>
      </c>
      <c r="I169" s="58">
        <v>0</v>
      </c>
      <c r="J169" s="58">
        <v>0</v>
      </c>
      <c r="K169" s="58">
        <v>0</v>
      </c>
      <c r="L169" s="58">
        <v>0</v>
      </c>
      <c r="M169" s="58">
        <v>0</v>
      </c>
      <c r="N169" s="58">
        <v>0</v>
      </c>
      <c r="O169" s="58">
        <v>0</v>
      </c>
      <c r="P169" s="128">
        <v>0</v>
      </c>
    </row>
    <row r="170" spans="1:16" s="2" customFormat="1">
      <c r="A170" s="51">
        <v>311460</v>
      </c>
      <c r="B170" s="52">
        <v>146</v>
      </c>
      <c r="C170" s="53" t="s">
        <v>123</v>
      </c>
      <c r="D170" s="54">
        <v>2456.58</v>
      </c>
      <c r="E170" s="54">
        <v>1718.1068759314401</v>
      </c>
      <c r="F170" s="54">
        <v>1989.54</v>
      </c>
      <c r="G170" s="54">
        <v>2268.96</v>
      </c>
      <c r="H170" s="54">
        <v>2483.94</v>
      </c>
      <c r="I170" s="54">
        <v>2162.62</v>
      </c>
      <c r="J170" s="54">
        <v>1932.55</v>
      </c>
      <c r="K170" s="54">
        <v>2429.96</v>
      </c>
      <c r="L170" s="54">
        <v>2059.38</v>
      </c>
      <c r="M170" s="54">
        <v>2386.15</v>
      </c>
      <c r="N170" s="54">
        <v>1957.51</v>
      </c>
      <c r="O170" s="54">
        <v>2316.9</v>
      </c>
      <c r="P170" s="127">
        <v>26162.19687593144</v>
      </c>
    </row>
    <row r="171" spans="1:16" s="2" customFormat="1">
      <c r="A171" s="55">
        <v>311470</v>
      </c>
      <c r="B171" s="56">
        <v>147</v>
      </c>
      <c r="C171" s="57" t="s">
        <v>614</v>
      </c>
      <c r="D171" s="58">
        <v>0</v>
      </c>
      <c r="E171" s="58">
        <v>0</v>
      </c>
      <c r="F171" s="58">
        <v>0</v>
      </c>
      <c r="G171" s="58">
        <v>0</v>
      </c>
      <c r="H171" s="58">
        <v>0</v>
      </c>
      <c r="I171" s="58">
        <v>0</v>
      </c>
      <c r="J171" s="58">
        <v>0</v>
      </c>
      <c r="K171" s="58">
        <v>0</v>
      </c>
      <c r="L171" s="58">
        <v>0</v>
      </c>
      <c r="M171" s="58">
        <v>0</v>
      </c>
      <c r="N171" s="58">
        <v>0</v>
      </c>
      <c r="O171" s="58">
        <v>0</v>
      </c>
      <c r="P171" s="128">
        <v>0</v>
      </c>
    </row>
    <row r="172" spans="1:16" s="2" customFormat="1">
      <c r="A172" s="51">
        <v>311480</v>
      </c>
      <c r="B172" s="52">
        <v>148</v>
      </c>
      <c r="C172" s="53" t="s">
        <v>124</v>
      </c>
      <c r="D172" s="54">
        <v>0</v>
      </c>
      <c r="E172" s="54">
        <v>0</v>
      </c>
      <c r="F172" s="54">
        <v>0</v>
      </c>
      <c r="G172" s="54">
        <v>0</v>
      </c>
      <c r="H172" s="54">
        <v>0</v>
      </c>
      <c r="I172" s="54">
        <v>0</v>
      </c>
      <c r="J172" s="54">
        <v>0</v>
      </c>
      <c r="K172" s="54">
        <v>0</v>
      </c>
      <c r="L172" s="54">
        <v>0</v>
      </c>
      <c r="M172" s="54">
        <v>0</v>
      </c>
      <c r="N172" s="54">
        <v>0</v>
      </c>
      <c r="O172" s="54">
        <v>0</v>
      </c>
      <c r="P172" s="127">
        <v>0</v>
      </c>
    </row>
    <row r="173" spans="1:16" s="2" customFormat="1">
      <c r="A173" s="55">
        <v>311490</v>
      </c>
      <c r="B173" s="56">
        <v>149</v>
      </c>
      <c r="C173" s="57" t="s">
        <v>125</v>
      </c>
      <c r="D173" s="58">
        <v>0</v>
      </c>
      <c r="E173" s="58">
        <v>0</v>
      </c>
      <c r="F173" s="58">
        <v>0</v>
      </c>
      <c r="G173" s="58">
        <v>0</v>
      </c>
      <c r="H173" s="58">
        <v>0</v>
      </c>
      <c r="I173" s="58">
        <v>0</v>
      </c>
      <c r="J173" s="58">
        <v>0</v>
      </c>
      <c r="K173" s="58">
        <v>0</v>
      </c>
      <c r="L173" s="58">
        <v>0</v>
      </c>
      <c r="M173" s="58">
        <v>0</v>
      </c>
      <c r="N173" s="58">
        <v>0</v>
      </c>
      <c r="O173" s="58">
        <v>0</v>
      </c>
      <c r="P173" s="128">
        <v>0</v>
      </c>
    </row>
    <row r="174" spans="1:16" s="2" customFormat="1">
      <c r="A174" s="51">
        <v>311500</v>
      </c>
      <c r="B174" s="52">
        <v>150</v>
      </c>
      <c r="C174" s="53" t="s">
        <v>126</v>
      </c>
      <c r="D174" s="54">
        <v>0</v>
      </c>
      <c r="E174" s="54">
        <v>0</v>
      </c>
      <c r="F174" s="54">
        <v>0</v>
      </c>
      <c r="G174" s="54">
        <v>0</v>
      </c>
      <c r="H174" s="54">
        <v>0</v>
      </c>
      <c r="I174" s="54">
        <v>0</v>
      </c>
      <c r="J174" s="54">
        <v>0</v>
      </c>
      <c r="K174" s="54">
        <v>0</v>
      </c>
      <c r="L174" s="54">
        <v>0</v>
      </c>
      <c r="M174" s="54">
        <v>0</v>
      </c>
      <c r="N174" s="54">
        <v>0</v>
      </c>
      <c r="O174" s="54">
        <v>0</v>
      </c>
      <c r="P174" s="127">
        <v>0</v>
      </c>
    </row>
    <row r="175" spans="1:16" s="2" customFormat="1">
      <c r="A175" s="55">
        <v>311510</v>
      </c>
      <c r="B175" s="56">
        <v>151</v>
      </c>
      <c r="C175" s="57" t="s">
        <v>615</v>
      </c>
      <c r="D175" s="58">
        <v>0</v>
      </c>
      <c r="E175" s="58">
        <v>0</v>
      </c>
      <c r="F175" s="58">
        <v>0</v>
      </c>
      <c r="G175" s="58">
        <v>0</v>
      </c>
      <c r="H175" s="58">
        <v>0</v>
      </c>
      <c r="I175" s="58">
        <v>0</v>
      </c>
      <c r="J175" s="58">
        <v>0</v>
      </c>
      <c r="K175" s="58">
        <v>0</v>
      </c>
      <c r="L175" s="58">
        <v>0</v>
      </c>
      <c r="M175" s="58">
        <v>0</v>
      </c>
      <c r="N175" s="58">
        <v>0</v>
      </c>
      <c r="O175" s="58">
        <v>0</v>
      </c>
      <c r="P175" s="128">
        <v>0</v>
      </c>
    </row>
    <row r="176" spans="1:16" s="2" customFormat="1">
      <c r="A176" s="51">
        <v>311520</v>
      </c>
      <c r="B176" s="52">
        <v>152</v>
      </c>
      <c r="C176" s="53" t="s">
        <v>616</v>
      </c>
      <c r="D176" s="54">
        <v>0</v>
      </c>
      <c r="E176" s="54">
        <v>0</v>
      </c>
      <c r="F176" s="54">
        <v>0</v>
      </c>
      <c r="G176" s="54">
        <v>0</v>
      </c>
      <c r="H176" s="54">
        <v>0</v>
      </c>
      <c r="I176" s="54">
        <v>0</v>
      </c>
      <c r="J176" s="54">
        <v>0</v>
      </c>
      <c r="K176" s="54">
        <v>0</v>
      </c>
      <c r="L176" s="54">
        <v>0</v>
      </c>
      <c r="M176" s="54">
        <v>0</v>
      </c>
      <c r="N176" s="54">
        <v>0</v>
      </c>
      <c r="O176" s="54">
        <v>0</v>
      </c>
      <c r="P176" s="127">
        <v>0</v>
      </c>
    </row>
    <row r="177" spans="1:16" s="2" customFormat="1">
      <c r="A177" s="55">
        <v>311530</v>
      </c>
      <c r="B177" s="56">
        <v>153</v>
      </c>
      <c r="C177" s="57" t="s">
        <v>127</v>
      </c>
      <c r="D177" s="58">
        <v>238.42</v>
      </c>
      <c r="E177" s="58">
        <v>166.63809562719501</v>
      </c>
      <c r="F177" s="58">
        <v>193.09</v>
      </c>
      <c r="G177" s="58">
        <v>220.21</v>
      </c>
      <c r="H177" s="58">
        <v>241.07</v>
      </c>
      <c r="I177" s="58">
        <v>209.89</v>
      </c>
      <c r="J177" s="58">
        <v>197.62</v>
      </c>
      <c r="K177" s="58">
        <v>250.57</v>
      </c>
      <c r="L177" s="58">
        <v>212.36</v>
      </c>
      <c r="M177" s="58">
        <v>246.06</v>
      </c>
      <c r="N177" s="58">
        <v>201.86</v>
      </c>
      <c r="O177" s="58">
        <v>238.91</v>
      </c>
      <c r="P177" s="128">
        <v>2616.6980956271946</v>
      </c>
    </row>
    <row r="178" spans="1:16" s="2" customFormat="1">
      <c r="A178" s="51">
        <v>311535</v>
      </c>
      <c r="B178" s="52">
        <v>779</v>
      </c>
      <c r="C178" s="53" t="s">
        <v>128</v>
      </c>
      <c r="D178" s="54">
        <v>130198.03</v>
      </c>
      <c r="E178" s="54">
        <v>91059.117553364005</v>
      </c>
      <c r="F178" s="54">
        <v>105445.27</v>
      </c>
      <c r="G178" s="54">
        <v>120254.3</v>
      </c>
      <c r="H178" s="54">
        <v>131648.04999999999</v>
      </c>
      <c r="I178" s="54">
        <v>114618.49</v>
      </c>
      <c r="J178" s="54">
        <v>102175.88</v>
      </c>
      <c r="K178" s="54">
        <v>128422.96</v>
      </c>
      <c r="L178" s="54">
        <v>108837.93</v>
      </c>
      <c r="M178" s="54">
        <v>126107.65</v>
      </c>
      <c r="N178" s="54">
        <v>103454.1</v>
      </c>
      <c r="O178" s="54">
        <v>122447.71</v>
      </c>
      <c r="P178" s="127">
        <v>1384669.4875533639</v>
      </c>
    </row>
    <row r="179" spans="1:16" s="2" customFormat="1">
      <c r="A179" s="55">
        <v>311540</v>
      </c>
      <c r="B179" s="56">
        <v>154</v>
      </c>
      <c r="C179" s="57" t="s">
        <v>617</v>
      </c>
      <c r="D179" s="58">
        <v>0</v>
      </c>
      <c r="E179" s="58">
        <v>0</v>
      </c>
      <c r="F179" s="58">
        <v>0</v>
      </c>
      <c r="G179" s="58">
        <v>0</v>
      </c>
      <c r="H179" s="58">
        <v>0</v>
      </c>
      <c r="I179" s="58">
        <v>0</v>
      </c>
      <c r="J179" s="58">
        <v>0</v>
      </c>
      <c r="K179" s="58">
        <v>0</v>
      </c>
      <c r="L179" s="58">
        <v>0</v>
      </c>
      <c r="M179" s="58">
        <v>0</v>
      </c>
      <c r="N179" s="58">
        <v>0</v>
      </c>
      <c r="O179" s="58">
        <v>0</v>
      </c>
      <c r="P179" s="128">
        <v>0</v>
      </c>
    </row>
    <row r="180" spans="1:16" s="2" customFormat="1">
      <c r="A180" s="51">
        <v>311545</v>
      </c>
      <c r="B180" s="52">
        <v>729</v>
      </c>
      <c r="C180" s="53" t="s">
        <v>129</v>
      </c>
      <c r="D180" s="54">
        <v>3385.14</v>
      </c>
      <c r="E180" s="54">
        <v>2379.7182042989598</v>
      </c>
      <c r="F180" s="54">
        <v>2741.57</v>
      </c>
      <c r="G180" s="54">
        <v>3126.61</v>
      </c>
      <c r="H180" s="54">
        <v>3422.84</v>
      </c>
      <c r="I180" s="54">
        <v>2980.08</v>
      </c>
      <c r="J180" s="54">
        <v>2496.77</v>
      </c>
      <c r="K180" s="54">
        <v>3104.94</v>
      </c>
      <c r="L180" s="54">
        <v>2631.42</v>
      </c>
      <c r="M180" s="54">
        <v>3048.96</v>
      </c>
      <c r="N180" s="54">
        <v>2501.2600000000002</v>
      </c>
      <c r="O180" s="54">
        <v>2960.47</v>
      </c>
      <c r="P180" s="127">
        <v>34779.778204298964</v>
      </c>
    </row>
    <row r="181" spans="1:16" s="2" customFormat="1">
      <c r="A181" s="55">
        <v>311547</v>
      </c>
      <c r="B181" s="56">
        <v>780</v>
      </c>
      <c r="C181" s="57" t="s">
        <v>130</v>
      </c>
      <c r="D181" s="58">
        <v>0</v>
      </c>
      <c r="E181" s="58">
        <v>0</v>
      </c>
      <c r="F181" s="58">
        <v>0</v>
      </c>
      <c r="G181" s="58">
        <v>0</v>
      </c>
      <c r="H181" s="58">
        <v>0</v>
      </c>
      <c r="I181" s="58">
        <v>0</v>
      </c>
      <c r="J181" s="58">
        <v>0</v>
      </c>
      <c r="K181" s="58">
        <v>0</v>
      </c>
      <c r="L181" s="58">
        <v>0</v>
      </c>
      <c r="M181" s="58">
        <v>0</v>
      </c>
      <c r="N181" s="58">
        <v>0</v>
      </c>
      <c r="O181" s="58">
        <v>0</v>
      </c>
      <c r="P181" s="128">
        <v>0</v>
      </c>
    </row>
    <row r="182" spans="1:16" s="2" customFormat="1">
      <c r="A182" s="51">
        <v>311550</v>
      </c>
      <c r="B182" s="52">
        <v>155</v>
      </c>
      <c r="C182" s="53" t="s">
        <v>131</v>
      </c>
      <c r="D182" s="54">
        <v>0</v>
      </c>
      <c r="E182" s="54">
        <v>0</v>
      </c>
      <c r="F182" s="54">
        <v>0</v>
      </c>
      <c r="G182" s="54">
        <v>0</v>
      </c>
      <c r="H182" s="54">
        <v>0</v>
      </c>
      <c r="I182" s="54">
        <v>0</v>
      </c>
      <c r="J182" s="54">
        <v>0</v>
      </c>
      <c r="K182" s="54">
        <v>0</v>
      </c>
      <c r="L182" s="54">
        <v>0</v>
      </c>
      <c r="M182" s="54">
        <v>0</v>
      </c>
      <c r="N182" s="54">
        <v>0</v>
      </c>
      <c r="O182" s="54">
        <v>0</v>
      </c>
      <c r="P182" s="127">
        <v>0</v>
      </c>
    </row>
    <row r="183" spans="1:16" s="2" customFormat="1">
      <c r="A183" s="55">
        <v>311560</v>
      </c>
      <c r="B183" s="56">
        <v>156</v>
      </c>
      <c r="C183" s="57" t="s">
        <v>618</v>
      </c>
      <c r="D183" s="58">
        <v>0</v>
      </c>
      <c r="E183" s="58">
        <v>0</v>
      </c>
      <c r="F183" s="58">
        <v>0</v>
      </c>
      <c r="G183" s="58">
        <v>0</v>
      </c>
      <c r="H183" s="58">
        <v>0</v>
      </c>
      <c r="I183" s="58">
        <v>0</v>
      </c>
      <c r="J183" s="58">
        <v>0</v>
      </c>
      <c r="K183" s="58">
        <v>0</v>
      </c>
      <c r="L183" s="58">
        <v>0</v>
      </c>
      <c r="M183" s="58">
        <v>0</v>
      </c>
      <c r="N183" s="58">
        <v>0</v>
      </c>
      <c r="O183" s="58">
        <v>0</v>
      </c>
      <c r="P183" s="128">
        <v>0</v>
      </c>
    </row>
    <row r="184" spans="1:16" s="2" customFormat="1">
      <c r="A184" s="51">
        <v>311570</v>
      </c>
      <c r="B184" s="52">
        <v>157</v>
      </c>
      <c r="C184" s="53" t="s">
        <v>468</v>
      </c>
      <c r="D184" s="54">
        <v>791.63</v>
      </c>
      <c r="E184" s="54">
        <v>555.86850939450505</v>
      </c>
      <c r="F184" s="54">
        <v>641.13</v>
      </c>
      <c r="G184" s="54">
        <v>731.17</v>
      </c>
      <c r="H184" s="54">
        <v>800.45</v>
      </c>
      <c r="I184" s="54">
        <v>696.9</v>
      </c>
      <c r="J184" s="54">
        <v>622.76</v>
      </c>
      <c r="K184" s="54">
        <v>783.05</v>
      </c>
      <c r="L184" s="54">
        <v>663.63</v>
      </c>
      <c r="M184" s="54">
        <v>768.93</v>
      </c>
      <c r="N184" s="54">
        <v>630.79999999999995</v>
      </c>
      <c r="O184" s="54">
        <v>746.62</v>
      </c>
      <c r="P184" s="127">
        <v>8432.9385093945057</v>
      </c>
    </row>
    <row r="185" spans="1:16" s="2" customFormat="1">
      <c r="A185" s="55">
        <v>311580</v>
      </c>
      <c r="B185" s="56">
        <v>158</v>
      </c>
      <c r="C185" s="57" t="s">
        <v>132</v>
      </c>
      <c r="D185" s="58">
        <v>0</v>
      </c>
      <c r="E185" s="58">
        <v>0</v>
      </c>
      <c r="F185" s="58">
        <v>0</v>
      </c>
      <c r="G185" s="58">
        <v>0</v>
      </c>
      <c r="H185" s="58">
        <v>0</v>
      </c>
      <c r="I185" s="58">
        <v>0</v>
      </c>
      <c r="J185" s="58">
        <v>0</v>
      </c>
      <c r="K185" s="58">
        <v>0</v>
      </c>
      <c r="L185" s="58">
        <v>0</v>
      </c>
      <c r="M185" s="58">
        <v>0</v>
      </c>
      <c r="N185" s="58">
        <v>0</v>
      </c>
      <c r="O185" s="58">
        <v>0</v>
      </c>
      <c r="P185" s="128">
        <v>0</v>
      </c>
    </row>
    <row r="186" spans="1:16" s="2" customFormat="1">
      <c r="A186" s="51">
        <v>311590</v>
      </c>
      <c r="B186" s="52">
        <v>159</v>
      </c>
      <c r="C186" s="53" t="s">
        <v>619</v>
      </c>
      <c r="D186" s="54">
        <v>0</v>
      </c>
      <c r="E186" s="54">
        <v>0</v>
      </c>
      <c r="F186" s="54">
        <v>0</v>
      </c>
      <c r="G186" s="54">
        <v>0</v>
      </c>
      <c r="H186" s="54">
        <v>0</v>
      </c>
      <c r="I186" s="54">
        <v>0</v>
      </c>
      <c r="J186" s="54">
        <v>0</v>
      </c>
      <c r="K186" s="54">
        <v>0</v>
      </c>
      <c r="L186" s="54">
        <v>0</v>
      </c>
      <c r="M186" s="54">
        <v>0</v>
      </c>
      <c r="N186" s="54">
        <v>0</v>
      </c>
      <c r="O186" s="54">
        <v>0</v>
      </c>
      <c r="P186" s="127">
        <v>0</v>
      </c>
    </row>
    <row r="187" spans="1:16" s="2" customFormat="1">
      <c r="A187" s="55">
        <v>311600</v>
      </c>
      <c r="B187" s="56">
        <v>160</v>
      </c>
      <c r="C187" s="57" t="s">
        <v>620</v>
      </c>
      <c r="D187" s="58">
        <v>0</v>
      </c>
      <c r="E187" s="58">
        <v>0</v>
      </c>
      <c r="F187" s="58">
        <v>0</v>
      </c>
      <c r="G187" s="58">
        <v>0</v>
      </c>
      <c r="H187" s="58">
        <v>0</v>
      </c>
      <c r="I187" s="58">
        <v>0</v>
      </c>
      <c r="J187" s="58">
        <v>0</v>
      </c>
      <c r="K187" s="58">
        <v>0</v>
      </c>
      <c r="L187" s="58">
        <v>0</v>
      </c>
      <c r="M187" s="58">
        <v>0</v>
      </c>
      <c r="N187" s="58">
        <v>0</v>
      </c>
      <c r="O187" s="58">
        <v>0</v>
      </c>
      <c r="P187" s="128">
        <v>0</v>
      </c>
    </row>
    <row r="188" spans="1:16" s="2" customFormat="1">
      <c r="A188" s="51">
        <v>311610</v>
      </c>
      <c r="B188" s="52">
        <v>161</v>
      </c>
      <c r="C188" s="53" t="s">
        <v>505</v>
      </c>
      <c r="D188" s="54">
        <v>0</v>
      </c>
      <c r="E188" s="54">
        <v>0</v>
      </c>
      <c r="F188" s="54">
        <v>0</v>
      </c>
      <c r="G188" s="54">
        <v>0</v>
      </c>
      <c r="H188" s="54">
        <v>0</v>
      </c>
      <c r="I188" s="54">
        <v>0</v>
      </c>
      <c r="J188" s="54">
        <v>0</v>
      </c>
      <c r="K188" s="54">
        <v>0</v>
      </c>
      <c r="L188" s="54">
        <v>0</v>
      </c>
      <c r="M188" s="54">
        <v>0</v>
      </c>
      <c r="N188" s="54">
        <v>0</v>
      </c>
      <c r="O188" s="54">
        <v>0</v>
      </c>
      <c r="P188" s="127">
        <v>0</v>
      </c>
    </row>
    <row r="189" spans="1:16" s="2" customFormat="1">
      <c r="A189" s="55">
        <v>311615</v>
      </c>
      <c r="B189" s="56">
        <v>781</v>
      </c>
      <c r="C189" s="57" t="s">
        <v>621</v>
      </c>
      <c r="D189" s="58">
        <v>65387.93</v>
      </c>
      <c r="E189" s="58">
        <v>45688.6468113921</v>
      </c>
      <c r="F189" s="58">
        <v>52956.62</v>
      </c>
      <c r="G189" s="58">
        <v>60394</v>
      </c>
      <c r="H189" s="58">
        <v>66116.160000000003</v>
      </c>
      <c r="I189" s="58">
        <v>57563.59</v>
      </c>
      <c r="J189" s="58">
        <v>55649.96</v>
      </c>
      <c r="K189" s="58">
        <v>70846.289999999994</v>
      </c>
      <c r="L189" s="58">
        <v>60041.94</v>
      </c>
      <c r="M189" s="58">
        <v>69569.02</v>
      </c>
      <c r="N189" s="58">
        <v>57071.88</v>
      </c>
      <c r="O189" s="58">
        <v>67549.960000000006</v>
      </c>
      <c r="P189" s="128">
        <v>728835.99681139213</v>
      </c>
    </row>
    <row r="190" spans="1:16" s="2" customFormat="1">
      <c r="A190" s="51">
        <v>311620</v>
      </c>
      <c r="B190" s="52">
        <v>162</v>
      </c>
      <c r="C190" s="53" t="s">
        <v>133</v>
      </c>
      <c r="D190" s="54">
        <v>0</v>
      </c>
      <c r="E190" s="54">
        <v>0</v>
      </c>
      <c r="F190" s="54">
        <v>0</v>
      </c>
      <c r="G190" s="54">
        <v>0</v>
      </c>
      <c r="H190" s="54">
        <v>0</v>
      </c>
      <c r="I190" s="54">
        <v>0</v>
      </c>
      <c r="J190" s="54">
        <v>0</v>
      </c>
      <c r="K190" s="54">
        <v>0</v>
      </c>
      <c r="L190" s="54">
        <v>0</v>
      </c>
      <c r="M190" s="54">
        <v>0</v>
      </c>
      <c r="N190" s="54">
        <v>0</v>
      </c>
      <c r="O190" s="54">
        <v>0</v>
      </c>
      <c r="P190" s="127">
        <v>0</v>
      </c>
    </row>
    <row r="191" spans="1:16" s="2" customFormat="1">
      <c r="A191" s="55">
        <v>311630</v>
      </c>
      <c r="B191" s="56">
        <v>163</v>
      </c>
      <c r="C191" s="57" t="s">
        <v>622</v>
      </c>
      <c r="D191" s="58">
        <v>0</v>
      </c>
      <c r="E191" s="58">
        <v>0</v>
      </c>
      <c r="F191" s="58">
        <v>0</v>
      </c>
      <c r="G191" s="58">
        <v>0</v>
      </c>
      <c r="H191" s="58">
        <v>0</v>
      </c>
      <c r="I191" s="58">
        <v>0</v>
      </c>
      <c r="J191" s="58">
        <v>0</v>
      </c>
      <c r="K191" s="58">
        <v>0</v>
      </c>
      <c r="L191" s="58">
        <v>0</v>
      </c>
      <c r="M191" s="58">
        <v>0</v>
      </c>
      <c r="N191" s="58">
        <v>0</v>
      </c>
      <c r="O191" s="58">
        <v>0</v>
      </c>
      <c r="P191" s="128">
        <v>0</v>
      </c>
    </row>
    <row r="192" spans="1:16" s="2" customFormat="1">
      <c r="A192" s="51">
        <v>311640</v>
      </c>
      <c r="B192" s="52">
        <v>164</v>
      </c>
      <c r="C192" s="53" t="s">
        <v>134</v>
      </c>
      <c r="D192" s="54">
        <v>0</v>
      </c>
      <c r="E192" s="54">
        <v>0</v>
      </c>
      <c r="F192" s="54">
        <v>0</v>
      </c>
      <c r="G192" s="54">
        <v>0</v>
      </c>
      <c r="H192" s="54">
        <v>0</v>
      </c>
      <c r="I192" s="54">
        <v>0</v>
      </c>
      <c r="J192" s="54">
        <v>0</v>
      </c>
      <c r="K192" s="54">
        <v>0</v>
      </c>
      <c r="L192" s="54">
        <v>0</v>
      </c>
      <c r="M192" s="54">
        <v>0</v>
      </c>
      <c r="N192" s="54">
        <v>0</v>
      </c>
      <c r="O192" s="54">
        <v>0</v>
      </c>
      <c r="P192" s="127">
        <v>0</v>
      </c>
    </row>
    <row r="193" spans="1:16" s="2" customFormat="1">
      <c r="A193" s="55">
        <v>311650</v>
      </c>
      <c r="B193" s="56">
        <v>165</v>
      </c>
      <c r="C193" s="57" t="s">
        <v>623</v>
      </c>
      <c r="D193" s="58">
        <v>0</v>
      </c>
      <c r="E193" s="58">
        <v>0</v>
      </c>
      <c r="F193" s="58">
        <v>0</v>
      </c>
      <c r="G193" s="58">
        <v>0</v>
      </c>
      <c r="H193" s="58">
        <v>0</v>
      </c>
      <c r="I193" s="58">
        <v>0</v>
      </c>
      <c r="J193" s="58">
        <v>0</v>
      </c>
      <c r="K193" s="58">
        <v>0</v>
      </c>
      <c r="L193" s="58">
        <v>0</v>
      </c>
      <c r="M193" s="58">
        <v>0</v>
      </c>
      <c r="N193" s="58">
        <v>0</v>
      </c>
      <c r="O193" s="58">
        <v>0</v>
      </c>
      <c r="P193" s="128">
        <v>0</v>
      </c>
    </row>
    <row r="194" spans="1:16" s="2" customFormat="1">
      <c r="A194" s="51">
        <v>311660</v>
      </c>
      <c r="B194" s="52">
        <v>166</v>
      </c>
      <c r="C194" s="53" t="s">
        <v>624</v>
      </c>
      <c r="D194" s="54">
        <v>296.17</v>
      </c>
      <c r="E194" s="54">
        <v>207.29677118613401</v>
      </c>
      <c r="F194" s="54">
        <v>239.86</v>
      </c>
      <c r="G194" s="54">
        <v>273.55</v>
      </c>
      <c r="H194" s="54">
        <v>299.47000000000003</v>
      </c>
      <c r="I194" s="54">
        <v>260.73</v>
      </c>
      <c r="J194" s="54">
        <v>232.99</v>
      </c>
      <c r="K194" s="54">
        <v>292.95999999999998</v>
      </c>
      <c r="L194" s="54">
        <v>248.28</v>
      </c>
      <c r="M194" s="54">
        <v>287.68</v>
      </c>
      <c r="N194" s="54">
        <v>236</v>
      </c>
      <c r="O194" s="54">
        <v>279.33</v>
      </c>
      <c r="P194" s="127">
        <v>3154.3167711861338</v>
      </c>
    </row>
    <row r="195" spans="1:16" s="2" customFormat="1">
      <c r="A195" s="55">
        <v>311670</v>
      </c>
      <c r="B195" s="56">
        <v>167</v>
      </c>
      <c r="C195" s="57" t="s">
        <v>135</v>
      </c>
      <c r="D195" s="58">
        <v>6937.05</v>
      </c>
      <c r="E195" s="58">
        <v>4861.9372810672103</v>
      </c>
      <c r="F195" s="58">
        <v>5618.2</v>
      </c>
      <c r="G195" s="58">
        <v>6407.24</v>
      </c>
      <c r="H195" s="58">
        <v>7014.31</v>
      </c>
      <c r="I195" s="58">
        <v>6106.96</v>
      </c>
      <c r="J195" s="58">
        <v>5457.26</v>
      </c>
      <c r="K195" s="58">
        <v>6861.88</v>
      </c>
      <c r="L195" s="58">
        <v>5815.41</v>
      </c>
      <c r="M195" s="58">
        <v>6738.17</v>
      </c>
      <c r="N195" s="58">
        <v>5527.75</v>
      </c>
      <c r="O195" s="58">
        <v>6542.61</v>
      </c>
      <c r="P195" s="128">
        <v>73888.777281067218</v>
      </c>
    </row>
    <row r="196" spans="1:16" s="2" customFormat="1">
      <c r="A196" s="51">
        <v>311680</v>
      </c>
      <c r="B196" s="52">
        <v>168</v>
      </c>
      <c r="C196" s="53" t="s">
        <v>136</v>
      </c>
      <c r="D196" s="54">
        <v>7536.43</v>
      </c>
      <c r="E196" s="54">
        <v>5295.1408990788996</v>
      </c>
      <c r="F196" s="54">
        <v>6103.63</v>
      </c>
      <c r="G196" s="54">
        <v>6960.84</v>
      </c>
      <c r="H196" s="54">
        <v>7620.36</v>
      </c>
      <c r="I196" s="54">
        <v>6634.62</v>
      </c>
      <c r="J196" s="54">
        <v>9887.41</v>
      </c>
      <c r="K196" s="54">
        <v>13252.91</v>
      </c>
      <c r="L196" s="54">
        <v>11231.79</v>
      </c>
      <c r="M196" s="54">
        <v>13013.98</v>
      </c>
      <c r="N196" s="54">
        <v>10676.19</v>
      </c>
      <c r="O196" s="54">
        <v>12636.28</v>
      </c>
      <c r="P196" s="127">
        <v>110849.58089907891</v>
      </c>
    </row>
    <row r="197" spans="1:16" s="2" customFormat="1">
      <c r="A197" s="55">
        <v>311690</v>
      </c>
      <c r="B197" s="56">
        <v>169</v>
      </c>
      <c r="C197" s="57" t="s">
        <v>137</v>
      </c>
      <c r="D197" s="58">
        <v>0</v>
      </c>
      <c r="E197" s="58">
        <v>0</v>
      </c>
      <c r="F197" s="58">
        <v>0</v>
      </c>
      <c r="G197" s="58">
        <v>0</v>
      </c>
      <c r="H197" s="58">
        <v>0</v>
      </c>
      <c r="I197" s="58">
        <v>0</v>
      </c>
      <c r="J197" s="58">
        <v>0</v>
      </c>
      <c r="K197" s="58">
        <v>0</v>
      </c>
      <c r="L197" s="58">
        <v>0</v>
      </c>
      <c r="M197" s="58">
        <v>0</v>
      </c>
      <c r="N197" s="58">
        <v>0</v>
      </c>
      <c r="O197" s="58">
        <v>0</v>
      </c>
      <c r="P197" s="128">
        <v>0</v>
      </c>
    </row>
    <row r="198" spans="1:16" s="2" customFormat="1">
      <c r="A198" s="51">
        <v>311700</v>
      </c>
      <c r="B198" s="52">
        <v>170</v>
      </c>
      <c r="C198" s="53" t="s">
        <v>138</v>
      </c>
      <c r="D198" s="54">
        <v>0</v>
      </c>
      <c r="E198" s="54">
        <v>0</v>
      </c>
      <c r="F198" s="54">
        <v>0</v>
      </c>
      <c r="G198" s="54">
        <v>0</v>
      </c>
      <c r="H198" s="54">
        <v>0</v>
      </c>
      <c r="I198" s="54">
        <v>0</v>
      </c>
      <c r="J198" s="54">
        <v>0</v>
      </c>
      <c r="K198" s="54">
        <v>0</v>
      </c>
      <c r="L198" s="54">
        <v>0</v>
      </c>
      <c r="M198" s="54">
        <v>0</v>
      </c>
      <c r="N198" s="54">
        <v>0</v>
      </c>
      <c r="O198" s="54">
        <v>0</v>
      </c>
      <c r="P198" s="127">
        <v>0</v>
      </c>
    </row>
    <row r="199" spans="1:16" s="2" customFormat="1">
      <c r="A199" s="55">
        <v>311710</v>
      </c>
      <c r="B199" s="56">
        <v>171</v>
      </c>
      <c r="C199" s="57" t="s">
        <v>625</v>
      </c>
      <c r="D199" s="58">
        <v>0</v>
      </c>
      <c r="E199" s="58">
        <v>0</v>
      </c>
      <c r="F199" s="58">
        <v>0</v>
      </c>
      <c r="G199" s="58">
        <v>0</v>
      </c>
      <c r="H199" s="58">
        <v>0</v>
      </c>
      <c r="I199" s="58">
        <v>0</v>
      </c>
      <c r="J199" s="58">
        <v>0</v>
      </c>
      <c r="K199" s="58">
        <v>0</v>
      </c>
      <c r="L199" s="58">
        <v>0</v>
      </c>
      <c r="M199" s="58">
        <v>0</v>
      </c>
      <c r="N199" s="58">
        <v>0</v>
      </c>
      <c r="O199" s="58">
        <v>0</v>
      </c>
      <c r="P199" s="128">
        <v>0</v>
      </c>
    </row>
    <row r="200" spans="1:16" s="2" customFormat="1">
      <c r="A200" s="51">
        <v>311720</v>
      </c>
      <c r="B200" s="52">
        <v>173</v>
      </c>
      <c r="C200" s="53" t="s">
        <v>626</v>
      </c>
      <c r="D200" s="54">
        <v>0</v>
      </c>
      <c r="E200" s="54">
        <v>0</v>
      </c>
      <c r="F200" s="54">
        <v>0</v>
      </c>
      <c r="G200" s="54">
        <v>0</v>
      </c>
      <c r="H200" s="54">
        <v>0</v>
      </c>
      <c r="I200" s="54">
        <v>0</v>
      </c>
      <c r="J200" s="54">
        <v>0</v>
      </c>
      <c r="K200" s="54">
        <v>0</v>
      </c>
      <c r="L200" s="54">
        <v>0</v>
      </c>
      <c r="M200" s="54">
        <v>0</v>
      </c>
      <c r="N200" s="54">
        <v>0</v>
      </c>
      <c r="O200" s="54">
        <v>0</v>
      </c>
      <c r="P200" s="127">
        <v>0</v>
      </c>
    </row>
    <row r="201" spans="1:16" s="2" customFormat="1">
      <c r="A201" s="55">
        <v>311730</v>
      </c>
      <c r="B201" s="56">
        <v>172</v>
      </c>
      <c r="C201" s="57" t="s">
        <v>627</v>
      </c>
      <c r="D201" s="58">
        <v>0</v>
      </c>
      <c r="E201" s="58">
        <v>0</v>
      </c>
      <c r="F201" s="58">
        <v>0</v>
      </c>
      <c r="G201" s="58">
        <v>0</v>
      </c>
      <c r="H201" s="58">
        <v>0</v>
      </c>
      <c r="I201" s="58">
        <v>0</v>
      </c>
      <c r="J201" s="58">
        <v>0</v>
      </c>
      <c r="K201" s="58">
        <v>0</v>
      </c>
      <c r="L201" s="58">
        <v>0</v>
      </c>
      <c r="M201" s="58">
        <v>0</v>
      </c>
      <c r="N201" s="58">
        <v>0</v>
      </c>
      <c r="O201" s="58">
        <v>0</v>
      </c>
      <c r="P201" s="128">
        <v>0</v>
      </c>
    </row>
    <row r="202" spans="1:16" s="2" customFormat="1">
      <c r="A202" s="51">
        <v>311740</v>
      </c>
      <c r="B202" s="52">
        <v>174</v>
      </c>
      <c r="C202" s="53" t="s">
        <v>628</v>
      </c>
      <c r="D202" s="54">
        <v>0</v>
      </c>
      <c r="E202" s="54">
        <v>0</v>
      </c>
      <c r="F202" s="54">
        <v>0</v>
      </c>
      <c r="G202" s="54">
        <v>0</v>
      </c>
      <c r="H202" s="54">
        <v>0</v>
      </c>
      <c r="I202" s="54">
        <v>0</v>
      </c>
      <c r="J202" s="54">
        <v>0</v>
      </c>
      <c r="K202" s="54">
        <v>0</v>
      </c>
      <c r="L202" s="54">
        <v>0</v>
      </c>
      <c r="M202" s="54">
        <v>0</v>
      </c>
      <c r="N202" s="54">
        <v>0</v>
      </c>
      <c r="O202" s="54">
        <v>0</v>
      </c>
      <c r="P202" s="127">
        <v>0</v>
      </c>
    </row>
    <row r="203" spans="1:16" s="2" customFormat="1">
      <c r="A203" s="55">
        <v>311750</v>
      </c>
      <c r="B203" s="56">
        <v>175</v>
      </c>
      <c r="C203" s="57" t="s">
        <v>629</v>
      </c>
      <c r="D203" s="58">
        <v>23825.14</v>
      </c>
      <c r="E203" s="58">
        <v>16661.7190448115</v>
      </c>
      <c r="F203" s="58">
        <v>19295.59</v>
      </c>
      <c r="G203" s="58">
        <v>22005.52</v>
      </c>
      <c r="H203" s="58">
        <v>24090.48</v>
      </c>
      <c r="I203" s="58">
        <v>20974.21</v>
      </c>
      <c r="J203" s="58">
        <v>17077.62</v>
      </c>
      <c r="K203" s="58">
        <v>21127.96</v>
      </c>
      <c r="L203" s="58">
        <v>17905.86</v>
      </c>
      <c r="M203" s="58">
        <v>20747.05</v>
      </c>
      <c r="N203" s="58">
        <v>17020.12</v>
      </c>
      <c r="O203" s="58">
        <v>20144.919999999998</v>
      </c>
      <c r="P203" s="128">
        <v>240876.18904481147</v>
      </c>
    </row>
    <row r="204" spans="1:16" s="2" customFormat="1">
      <c r="A204" s="51">
        <v>311760</v>
      </c>
      <c r="B204" s="52">
        <v>176</v>
      </c>
      <c r="C204" s="53" t="s">
        <v>630</v>
      </c>
      <c r="D204" s="54">
        <v>74.02</v>
      </c>
      <c r="E204" s="54">
        <v>51.7711841927471</v>
      </c>
      <c r="F204" s="54">
        <v>59.95</v>
      </c>
      <c r="G204" s="54">
        <v>68.37</v>
      </c>
      <c r="H204" s="54">
        <v>74.849999999999994</v>
      </c>
      <c r="I204" s="54">
        <v>65.17</v>
      </c>
      <c r="J204" s="54">
        <v>58.23</v>
      </c>
      <c r="K204" s="54">
        <v>73.22</v>
      </c>
      <c r="L204" s="54">
        <v>62.05</v>
      </c>
      <c r="M204" s="54">
        <v>71.900000000000006</v>
      </c>
      <c r="N204" s="54">
        <v>58.99</v>
      </c>
      <c r="O204" s="54">
        <v>69.81</v>
      </c>
      <c r="P204" s="127">
        <v>788.33118419274706</v>
      </c>
    </row>
    <row r="205" spans="1:16" s="2" customFormat="1">
      <c r="A205" s="55">
        <v>311770</v>
      </c>
      <c r="B205" s="56">
        <v>177</v>
      </c>
      <c r="C205" s="57" t="s">
        <v>631</v>
      </c>
      <c r="D205" s="58">
        <v>189.66</v>
      </c>
      <c r="E205" s="58">
        <v>132.669692253227</v>
      </c>
      <c r="F205" s="58">
        <v>153.6</v>
      </c>
      <c r="G205" s="58">
        <v>175.17</v>
      </c>
      <c r="H205" s="58">
        <v>191.77</v>
      </c>
      <c r="I205" s="58">
        <v>166.96</v>
      </c>
      <c r="J205" s="58">
        <v>149.19999999999999</v>
      </c>
      <c r="K205" s="58">
        <v>187.6</v>
      </c>
      <c r="L205" s="58">
        <v>158.99</v>
      </c>
      <c r="M205" s="58">
        <v>184.22</v>
      </c>
      <c r="N205" s="58">
        <v>151.13</v>
      </c>
      <c r="O205" s="58">
        <v>178.87</v>
      </c>
      <c r="P205" s="128">
        <v>2019.839692253227</v>
      </c>
    </row>
    <row r="206" spans="1:16" s="2" customFormat="1">
      <c r="A206" s="51">
        <v>311780</v>
      </c>
      <c r="B206" s="52">
        <v>178</v>
      </c>
      <c r="C206" s="53" t="s">
        <v>632</v>
      </c>
      <c r="D206" s="54">
        <v>0</v>
      </c>
      <c r="E206" s="54">
        <v>0</v>
      </c>
      <c r="F206" s="54">
        <v>0</v>
      </c>
      <c r="G206" s="54">
        <v>0</v>
      </c>
      <c r="H206" s="54">
        <v>0</v>
      </c>
      <c r="I206" s="54">
        <v>0</v>
      </c>
      <c r="J206" s="54">
        <v>0</v>
      </c>
      <c r="K206" s="54">
        <v>0</v>
      </c>
      <c r="L206" s="54">
        <v>0</v>
      </c>
      <c r="M206" s="54">
        <v>0</v>
      </c>
      <c r="N206" s="54">
        <v>0</v>
      </c>
      <c r="O206" s="54">
        <v>0</v>
      </c>
      <c r="P206" s="127">
        <v>0</v>
      </c>
    </row>
    <row r="207" spans="1:16" s="2" customFormat="1">
      <c r="A207" s="55">
        <v>311783</v>
      </c>
      <c r="B207" s="56">
        <v>782</v>
      </c>
      <c r="C207" s="57" t="s">
        <v>633</v>
      </c>
      <c r="D207" s="58">
        <v>32257.72</v>
      </c>
      <c r="E207" s="58">
        <v>22573.695228934201</v>
      </c>
      <c r="F207" s="58">
        <v>26125</v>
      </c>
      <c r="G207" s="58">
        <v>29794.07</v>
      </c>
      <c r="H207" s="58">
        <v>32616.98</v>
      </c>
      <c r="I207" s="58">
        <v>28397.75</v>
      </c>
      <c r="J207" s="58">
        <v>32051.119999999999</v>
      </c>
      <c r="K207" s="58">
        <v>41684.239999999998</v>
      </c>
      <c r="L207" s="58">
        <v>35327.22</v>
      </c>
      <c r="M207" s="58">
        <v>40932.720000000001</v>
      </c>
      <c r="N207" s="58">
        <v>33579.71</v>
      </c>
      <c r="O207" s="58">
        <v>39744.76</v>
      </c>
      <c r="P207" s="128">
        <v>395084.98522893427</v>
      </c>
    </row>
    <row r="208" spans="1:16" s="2" customFormat="1">
      <c r="A208" s="51">
        <v>311787</v>
      </c>
      <c r="B208" s="52">
        <v>783</v>
      </c>
      <c r="C208" s="53" t="s">
        <v>139</v>
      </c>
      <c r="D208" s="54">
        <v>125516.58</v>
      </c>
      <c r="E208" s="54">
        <v>87785.029614218394</v>
      </c>
      <c r="F208" s="54">
        <v>101653.84</v>
      </c>
      <c r="G208" s="54">
        <v>115930.39</v>
      </c>
      <c r="H208" s="54">
        <v>126914.46</v>
      </c>
      <c r="I208" s="54">
        <v>110497.23</v>
      </c>
      <c r="J208" s="54">
        <v>96975.78</v>
      </c>
      <c r="K208" s="54">
        <v>121569.9</v>
      </c>
      <c r="L208" s="54">
        <v>103029.99</v>
      </c>
      <c r="M208" s="54">
        <v>119378.14</v>
      </c>
      <c r="N208" s="54">
        <v>97933.46</v>
      </c>
      <c r="O208" s="54">
        <v>115913.5</v>
      </c>
      <c r="P208" s="127">
        <v>1323098.2996142183</v>
      </c>
    </row>
    <row r="209" spans="1:16" s="2" customFormat="1">
      <c r="A209" s="55">
        <v>311790</v>
      </c>
      <c r="B209" s="56">
        <v>179</v>
      </c>
      <c r="C209" s="57" t="s">
        <v>140</v>
      </c>
      <c r="D209" s="58">
        <v>732.73</v>
      </c>
      <c r="E209" s="58">
        <v>513.92439531329899</v>
      </c>
      <c r="F209" s="58">
        <v>593.42999999999995</v>
      </c>
      <c r="G209" s="58">
        <v>676.77</v>
      </c>
      <c r="H209" s="58">
        <v>740.89</v>
      </c>
      <c r="I209" s="58">
        <v>645.04999999999995</v>
      </c>
      <c r="J209" s="58">
        <v>576.42999999999995</v>
      </c>
      <c r="K209" s="58">
        <v>724.79</v>
      </c>
      <c r="L209" s="58">
        <v>614.26</v>
      </c>
      <c r="M209" s="58">
        <v>711.73</v>
      </c>
      <c r="N209" s="58">
        <v>583.87</v>
      </c>
      <c r="O209" s="58">
        <v>691.07</v>
      </c>
      <c r="P209" s="128">
        <v>7804.9443953132986</v>
      </c>
    </row>
    <row r="210" spans="1:16" s="2" customFormat="1">
      <c r="A210" s="51">
        <v>311800</v>
      </c>
      <c r="B210" s="52">
        <v>180</v>
      </c>
      <c r="C210" s="53" t="s">
        <v>141</v>
      </c>
      <c r="D210" s="54">
        <v>7448.21</v>
      </c>
      <c r="E210" s="54">
        <v>5208.8427181589605</v>
      </c>
      <c r="F210" s="54">
        <v>6032.18</v>
      </c>
      <c r="G210" s="54">
        <v>6879.36</v>
      </c>
      <c r="H210" s="54">
        <v>7531.16</v>
      </c>
      <c r="I210" s="54">
        <v>6556.95</v>
      </c>
      <c r="J210" s="54">
        <v>5859.38</v>
      </c>
      <c r="K210" s="54">
        <v>7367.5</v>
      </c>
      <c r="L210" s="54">
        <v>6243.92</v>
      </c>
      <c r="M210" s="54">
        <v>7234.67</v>
      </c>
      <c r="N210" s="54">
        <v>5935.06</v>
      </c>
      <c r="O210" s="54">
        <v>7024.7</v>
      </c>
      <c r="P210" s="127">
        <v>79321.932718158947</v>
      </c>
    </row>
    <row r="211" spans="1:16" s="2" customFormat="1">
      <c r="A211" s="55">
        <v>311810</v>
      </c>
      <c r="B211" s="56">
        <v>181</v>
      </c>
      <c r="C211" s="57" t="s">
        <v>506</v>
      </c>
      <c r="D211" s="58">
        <v>0</v>
      </c>
      <c r="E211" s="58">
        <v>0</v>
      </c>
      <c r="F211" s="58">
        <v>0</v>
      </c>
      <c r="G211" s="58">
        <v>0</v>
      </c>
      <c r="H211" s="58">
        <v>0</v>
      </c>
      <c r="I211" s="58">
        <v>0</v>
      </c>
      <c r="J211" s="58">
        <v>0</v>
      </c>
      <c r="K211" s="58">
        <v>0</v>
      </c>
      <c r="L211" s="58">
        <v>0</v>
      </c>
      <c r="M211" s="58">
        <v>0</v>
      </c>
      <c r="N211" s="58">
        <v>0</v>
      </c>
      <c r="O211" s="58">
        <v>0</v>
      </c>
      <c r="P211" s="128">
        <v>0</v>
      </c>
    </row>
    <row r="212" spans="1:16" s="2" customFormat="1">
      <c r="A212" s="51">
        <v>311820</v>
      </c>
      <c r="B212" s="52">
        <v>182</v>
      </c>
      <c r="C212" s="53" t="s">
        <v>142</v>
      </c>
      <c r="D212" s="54">
        <v>0</v>
      </c>
      <c r="E212" s="54">
        <v>0</v>
      </c>
      <c r="F212" s="54">
        <v>0</v>
      </c>
      <c r="G212" s="54">
        <v>0</v>
      </c>
      <c r="H212" s="54">
        <v>0</v>
      </c>
      <c r="I212" s="54">
        <v>0</v>
      </c>
      <c r="J212" s="54">
        <v>0</v>
      </c>
      <c r="K212" s="54">
        <v>0</v>
      </c>
      <c r="L212" s="54">
        <v>0</v>
      </c>
      <c r="M212" s="54">
        <v>0</v>
      </c>
      <c r="N212" s="54">
        <v>0</v>
      </c>
      <c r="O212" s="54">
        <v>0</v>
      </c>
      <c r="P212" s="127">
        <v>0</v>
      </c>
    </row>
    <row r="213" spans="1:16" s="2" customFormat="1">
      <c r="A213" s="55">
        <v>311830</v>
      </c>
      <c r="B213" s="56">
        <v>183</v>
      </c>
      <c r="C213" s="57" t="s">
        <v>143</v>
      </c>
      <c r="D213" s="58">
        <v>6174.27</v>
      </c>
      <c r="E213" s="58">
        <v>4316.2212104429</v>
      </c>
      <c r="F213" s="58">
        <v>5000.4399999999996</v>
      </c>
      <c r="G213" s="58">
        <v>5702.71</v>
      </c>
      <c r="H213" s="58">
        <v>6243.03</v>
      </c>
      <c r="I213" s="58">
        <v>5435.45</v>
      </c>
      <c r="J213" s="58">
        <v>4857.1899999999996</v>
      </c>
      <c r="K213" s="58">
        <v>6107.36</v>
      </c>
      <c r="L213" s="58">
        <v>5175.96</v>
      </c>
      <c r="M213" s="58">
        <v>5997.25</v>
      </c>
      <c r="N213" s="58">
        <v>4919.93</v>
      </c>
      <c r="O213" s="58">
        <v>5823.2</v>
      </c>
      <c r="P213" s="128">
        <v>65753.011210442899</v>
      </c>
    </row>
    <row r="214" spans="1:16" s="2" customFormat="1">
      <c r="A214" s="51">
        <v>311840</v>
      </c>
      <c r="B214" s="52">
        <v>184</v>
      </c>
      <c r="C214" s="53" t="s">
        <v>144</v>
      </c>
      <c r="D214" s="54">
        <v>7604.14</v>
      </c>
      <c r="E214" s="54">
        <v>5320.6429738970501</v>
      </c>
      <c r="F214" s="54">
        <v>6158.47</v>
      </c>
      <c r="G214" s="54">
        <v>7023.38</v>
      </c>
      <c r="H214" s="54">
        <v>7688.83</v>
      </c>
      <c r="I214" s="54">
        <v>6694.23</v>
      </c>
      <c r="J214" s="54">
        <v>4701.34</v>
      </c>
      <c r="K214" s="54">
        <v>5645.91</v>
      </c>
      <c r="L214" s="54">
        <v>4784.8900000000003</v>
      </c>
      <c r="M214" s="54">
        <v>5544.12</v>
      </c>
      <c r="N214" s="54">
        <v>4548.1899999999996</v>
      </c>
      <c r="O214" s="54">
        <v>5383.22</v>
      </c>
      <c r="P214" s="127">
        <v>71097.362973897049</v>
      </c>
    </row>
    <row r="215" spans="1:16" s="2" customFormat="1">
      <c r="A215" s="55">
        <v>311850</v>
      </c>
      <c r="B215" s="56">
        <v>185</v>
      </c>
      <c r="C215" s="57" t="s">
        <v>634</v>
      </c>
      <c r="D215" s="58">
        <v>0</v>
      </c>
      <c r="E215" s="58">
        <v>0</v>
      </c>
      <c r="F215" s="58">
        <v>0</v>
      </c>
      <c r="G215" s="58">
        <v>0</v>
      </c>
      <c r="H215" s="58">
        <v>0</v>
      </c>
      <c r="I215" s="58">
        <v>0</v>
      </c>
      <c r="J215" s="58">
        <v>0</v>
      </c>
      <c r="K215" s="58">
        <v>0</v>
      </c>
      <c r="L215" s="58">
        <v>0</v>
      </c>
      <c r="M215" s="58">
        <v>0</v>
      </c>
      <c r="N215" s="58">
        <v>0</v>
      </c>
      <c r="O215" s="58">
        <v>0</v>
      </c>
      <c r="P215" s="128">
        <v>0</v>
      </c>
    </row>
    <row r="216" spans="1:16" s="2" customFormat="1">
      <c r="A216" s="51">
        <v>311860</v>
      </c>
      <c r="B216" s="52">
        <v>186</v>
      </c>
      <c r="C216" s="53" t="s">
        <v>145</v>
      </c>
      <c r="D216" s="54">
        <v>3681.89</v>
      </c>
      <c r="E216" s="54">
        <v>2574.03867910701</v>
      </c>
      <c r="F216" s="54">
        <v>2981.91</v>
      </c>
      <c r="G216" s="54">
        <v>3400.69</v>
      </c>
      <c r="H216" s="54">
        <v>3722.9</v>
      </c>
      <c r="I216" s="54">
        <v>3241.32</v>
      </c>
      <c r="J216" s="54">
        <v>2704.42</v>
      </c>
      <c r="K216" s="54">
        <v>3360.69</v>
      </c>
      <c r="L216" s="54">
        <v>2848.17</v>
      </c>
      <c r="M216" s="54">
        <v>3300.1</v>
      </c>
      <c r="N216" s="54">
        <v>2707.28</v>
      </c>
      <c r="O216" s="54">
        <v>3204.32</v>
      </c>
      <c r="P216" s="127">
        <v>37727.728679107007</v>
      </c>
    </row>
    <row r="217" spans="1:16" s="2" customFormat="1">
      <c r="A217" s="55">
        <v>311870</v>
      </c>
      <c r="B217" s="56">
        <v>187</v>
      </c>
      <c r="C217" s="57" t="s">
        <v>146</v>
      </c>
      <c r="D217" s="58">
        <v>6641.77</v>
      </c>
      <c r="E217" s="58">
        <v>4645.1931268271201</v>
      </c>
      <c r="F217" s="58">
        <v>5379.07</v>
      </c>
      <c r="G217" s="58">
        <v>6134.52</v>
      </c>
      <c r="H217" s="58">
        <v>6715.74</v>
      </c>
      <c r="I217" s="58">
        <v>5847.02</v>
      </c>
      <c r="J217" s="58">
        <v>5224.97</v>
      </c>
      <c r="K217" s="58">
        <v>6569.8</v>
      </c>
      <c r="L217" s="58">
        <v>5567.88</v>
      </c>
      <c r="M217" s="58">
        <v>6451.36</v>
      </c>
      <c r="N217" s="58">
        <v>5292.46</v>
      </c>
      <c r="O217" s="58">
        <v>6264.13</v>
      </c>
      <c r="P217" s="128">
        <v>70733.91312682713</v>
      </c>
    </row>
    <row r="218" spans="1:16" s="2" customFormat="1">
      <c r="A218" s="51">
        <v>311880</v>
      </c>
      <c r="B218" s="52">
        <v>188</v>
      </c>
      <c r="C218" s="53" t="s">
        <v>635</v>
      </c>
      <c r="D218" s="54">
        <v>79.83</v>
      </c>
      <c r="E218" s="54">
        <v>55.828598715119099</v>
      </c>
      <c r="F218" s="54">
        <v>64.650000000000006</v>
      </c>
      <c r="G218" s="54">
        <v>73.73</v>
      </c>
      <c r="H218" s="54">
        <v>80.72</v>
      </c>
      <c r="I218" s="54">
        <v>70.27</v>
      </c>
      <c r="J218" s="54">
        <v>62.8</v>
      </c>
      <c r="K218" s="54">
        <v>78.959999999999994</v>
      </c>
      <c r="L218" s="54">
        <v>66.92</v>
      </c>
      <c r="M218" s="54">
        <v>77.540000000000006</v>
      </c>
      <c r="N218" s="54">
        <v>63.61</v>
      </c>
      <c r="O218" s="54">
        <v>75.290000000000006</v>
      </c>
      <c r="P218" s="127">
        <v>850.14859871511896</v>
      </c>
    </row>
    <row r="219" spans="1:16" s="2" customFormat="1">
      <c r="A219" s="55">
        <v>311890</v>
      </c>
      <c r="B219" s="56">
        <v>189</v>
      </c>
      <c r="C219" s="57" t="s">
        <v>147</v>
      </c>
      <c r="D219" s="58">
        <v>203.44</v>
      </c>
      <c r="E219" s="58">
        <v>141.96911026730999</v>
      </c>
      <c r="F219" s="58">
        <v>164.76</v>
      </c>
      <c r="G219" s="58">
        <v>187.9</v>
      </c>
      <c r="H219" s="58">
        <v>205.71</v>
      </c>
      <c r="I219" s="58">
        <v>179.1</v>
      </c>
      <c r="J219" s="58">
        <v>181.9</v>
      </c>
      <c r="K219" s="58">
        <v>233.25</v>
      </c>
      <c r="L219" s="58">
        <v>197.68</v>
      </c>
      <c r="M219" s="58">
        <v>229.05</v>
      </c>
      <c r="N219" s="58">
        <v>187.9</v>
      </c>
      <c r="O219" s="58">
        <v>222.4</v>
      </c>
      <c r="P219" s="128">
        <v>2335.0591102673102</v>
      </c>
    </row>
    <row r="220" spans="1:16" s="2" customFormat="1">
      <c r="A220" s="51">
        <v>311900</v>
      </c>
      <c r="B220" s="52">
        <v>190</v>
      </c>
      <c r="C220" s="53" t="s">
        <v>636</v>
      </c>
      <c r="D220" s="54">
        <v>0</v>
      </c>
      <c r="E220" s="54">
        <v>0</v>
      </c>
      <c r="F220" s="54">
        <v>0</v>
      </c>
      <c r="G220" s="54">
        <v>0</v>
      </c>
      <c r="H220" s="54">
        <v>0</v>
      </c>
      <c r="I220" s="54">
        <v>0</v>
      </c>
      <c r="J220" s="54">
        <v>0</v>
      </c>
      <c r="K220" s="54">
        <v>0</v>
      </c>
      <c r="L220" s="54">
        <v>0</v>
      </c>
      <c r="M220" s="54">
        <v>0</v>
      </c>
      <c r="N220" s="54">
        <v>0</v>
      </c>
      <c r="O220" s="54">
        <v>0</v>
      </c>
      <c r="P220" s="127">
        <v>0</v>
      </c>
    </row>
    <row r="221" spans="1:16" s="2" customFormat="1">
      <c r="A221" s="55">
        <v>311910</v>
      </c>
      <c r="B221" s="56">
        <v>191</v>
      </c>
      <c r="C221" s="57" t="s">
        <v>148</v>
      </c>
      <c r="D221" s="58">
        <v>3266.52</v>
      </c>
      <c r="E221" s="58">
        <v>2286.70729234285</v>
      </c>
      <c r="F221" s="58">
        <v>2645.5</v>
      </c>
      <c r="G221" s="58">
        <v>3017.04</v>
      </c>
      <c r="H221" s="58">
        <v>3302.89</v>
      </c>
      <c r="I221" s="58">
        <v>2875.64</v>
      </c>
      <c r="J221" s="58">
        <v>2569.71</v>
      </c>
      <c r="K221" s="58">
        <v>3231.12</v>
      </c>
      <c r="L221" s="58">
        <v>2738.36</v>
      </c>
      <c r="M221" s="58">
        <v>3172.87</v>
      </c>
      <c r="N221" s="58">
        <v>2602.9</v>
      </c>
      <c r="O221" s="58">
        <v>3080.78</v>
      </c>
      <c r="P221" s="128">
        <v>34790.037292342851</v>
      </c>
    </row>
    <row r="222" spans="1:16" s="2" customFormat="1">
      <c r="A222" s="51">
        <v>311920</v>
      </c>
      <c r="B222" s="52">
        <v>192</v>
      </c>
      <c r="C222" s="53" t="s">
        <v>149</v>
      </c>
      <c r="D222" s="54">
        <v>3883.06</v>
      </c>
      <c r="E222" s="54">
        <v>2730.06589529447</v>
      </c>
      <c r="F222" s="54">
        <v>3144.83</v>
      </c>
      <c r="G222" s="54">
        <v>3586.5</v>
      </c>
      <c r="H222" s="54">
        <v>3926.31</v>
      </c>
      <c r="I222" s="54">
        <v>3418.41</v>
      </c>
      <c r="J222" s="54">
        <v>5677.13</v>
      </c>
      <c r="K222" s="54">
        <v>7681.97</v>
      </c>
      <c r="L222" s="54">
        <v>6510.44</v>
      </c>
      <c r="M222" s="54">
        <v>7543.47</v>
      </c>
      <c r="N222" s="54">
        <v>6188.39</v>
      </c>
      <c r="O222" s="54">
        <v>7324.54</v>
      </c>
      <c r="P222" s="127">
        <v>61615.115895294475</v>
      </c>
    </row>
    <row r="223" spans="1:16" s="2" customFormat="1">
      <c r="A223" s="55">
        <v>311930</v>
      </c>
      <c r="B223" s="56">
        <v>193</v>
      </c>
      <c r="C223" s="57" t="s">
        <v>150</v>
      </c>
      <c r="D223" s="58">
        <v>4186.63</v>
      </c>
      <c r="E223" s="58">
        <v>2926.4811124656399</v>
      </c>
      <c r="F223" s="58">
        <v>3390.68</v>
      </c>
      <c r="G223" s="58">
        <v>3866.88</v>
      </c>
      <c r="H223" s="58">
        <v>4233.26</v>
      </c>
      <c r="I223" s="58">
        <v>3685.66</v>
      </c>
      <c r="J223" s="58">
        <v>3293.55</v>
      </c>
      <c r="K223" s="58">
        <v>4141.26</v>
      </c>
      <c r="L223" s="58">
        <v>3509.7</v>
      </c>
      <c r="M223" s="58">
        <v>4066.6</v>
      </c>
      <c r="N223" s="58">
        <v>3336.09</v>
      </c>
      <c r="O223" s="58">
        <v>3948.58</v>
      </c>
      <c r="P223" s="128">
        <v>44585.37111246564</v>
      </c>
    </row>
    <row r="224" spans="1:16" s="2" customFormat="1">
      <c r="A224" s="51">
        <v>311940</v>
      </c>
      <c r="B224" s="52">
        <v>194</v>
      </c>
      <c r="C224" s="53" t="s">
        <v>151</v>
      </c>
      <c r="D224" s="54">
        <v>0</v>
      </c>
      <c r="E224" s="54">
        <v>0</v>
      </c>
      <c r="F224" s="54">
        <v>0</v>
      </c>
      <c r="G224" s="54">
        <v>0</v>
      </c>
      <c r="H224" s="54">
        <v>0</v>
      </c>
      <c r="I224" s="54">
        <v>0</v>
      </c>
      <c r="J224" s="54">
        <v>0</v>
      </c>
      <c r="K224" s="54">
        <v>0</v>
      </c>
      <c r="L224" s="54">
        <v>0</v>
      </c>
      <c r="M224" s="54">
        <v>0</v>
      </c>
      <c r="N224" s="54">
        <v>0</v>
      </c>
      <c r="O224" s="54">
        <v>0</v>
      </c>
      <c r="P224" s="127">
        <v>0</v>
      </c>
    </row>
    <row r="225" spans="1:16" s="2" customFormat="1">
      <c r="A225" s="55">
        <v>311950</v>
      </c>
      <c r="B225" s="56">
        <v>195</v>
      </c>
      <c r="C225" s="57" t="s">
        <v>152</v>
      </c>
      <c r="D225" s="58">
        <v>0</v>
      </c>
      <c r="E225" s="58">
        <v>0</v>
      </c>
      <c r="F225" s="58">
        <v>0</v>
      </c>
      <c r="G225" s="58">
        <v>0</v>
      </c>
      <c r="H225" s="58">
        <v>0</v>
      </c>
      <c r="I225" s="58">
        <v>0</v>
      </c>
      <c r="J225" s="58">
        <v>0</v>
      </c>
      <c r="K225" s="58">
        <v>0</v>
      </c>
      <c r="L225" s="58">
        <v>0</v>
      </c>
      <c r="M225" s="58">
        <v>0</v>
      </c>
      <c r="N225" s="58">
        <v>0</v>
      </c>
      <c r="O225" s="58">
        <v>0</v>
      </c>
      <c r="P225" s="128">
        <v>0</v>
      </c>
    </row>
    <row r="226" spans="1:16" s="2" customFormat="1">
      <c r="A226" s="51">
        <v>311960</v>
      </c>
      <c r="B226" s="52">
        <v>196</v>
      </c>
      <c r="C226" s="53" t="s">
        <v>153</v>
      </c>
      <c r="D226" s="54">
        <v>0</v>
      </c>
      <c r="E226" s="54">
        <v>0</v>
      </c>
      <c r="F226" s="54">
        <v>0</v>
      </c>
      <c r="G226" s="54">
        <v>0</v>
      </c>
      <c r="H226" s="54">
        <v>0</v>
      </c>
      <c r="I226" s="54">
        <v>0</v>
      </c>
      <c r="J226" s="54">
        <v>0</v>
      </c>
      <c r="K226" s="54">
        <v>0</v>
      </c>
      <c r="L226" s="54">
        <v>0</v>
      </c>
      <c r="M226" s="54">
        <v>0</v>
      </c>
      <c r="N226" s="54">
        <v>0</v>
      </c>
      <c r="O226" s="54">
        <v>0</v>
      </c>
      <c r="P226" s="127">
        <v>0</v>
      </c>
    </row>
    <row r="227" spans="1:16" s="2" customFormat="1">
      <c r="A227" s="55">
        <v>311970</v>
      </c>
      <c r="B227" s="56">
        <v>197</v>
      </c>
      <c r="C227" s="57" t="s">
        <v>154</v>
      </c>
      <c r="D227" s="58">
        <v>10281.02</v>
      </c>
      <c r="E227" s="58">
        <v>7190.4423377776802</v>
      </c>
      <c r="F227" s="58">
        <v>8326.43</v>
      </c>
      <c r="G227" s="58">
        <v>9495.82</v>
      </c>
      <c r="H227" s="58">
        <v>10395.52</v>
      </c>
      <c r="I227" s="58">
        <v>9050.7900000000009</v>
      </c>
      <c r="J227" s="58">
        <v>10284.77</v>
      </c>
      <c r="K227" s="58">
        <v>13387.33</v>
      </c>
      <c r="L227" s="58">
        <v>11345.71</v>
      </c>
      <c r="M227" s="58">
        <v>13145.97</v>
      </c>
      <c r="N227" s="58">
        <v>10784.47</v>
      </c>
      <c r="O227" s="58">
        <v>12764.44</v>
      </c>
      <c r="P227" s="128">
        <v>126452.71233777769</v>
      </c>
    </row>
    <row r="228" spans="1:16" s="2" customFormat="1">
      <c r="A228" s="51">
        <v>311980</v>
      </c>
      <c r="B228" s="52">
        <v>198</v>
      </c>
      <c r="C228" s="53" t="s">
        <v>637</v>
      </c>
      <c r="D228" s="54">
        <v>0</v>
      </c>
      <c r="E228" s="54">
        <v>0</v>
      </c>
      <c r="F228" s="54">
        <v>0</v>
      </c>
      <c r="G228" s="54">
        <v>0</v>
      </c>
      <c r="H228" s="54">
        <v>0</v>
      </c>
      <c r="I228" s="54">
        <v>0</v>
      </c>
      <c r="J228" s="54">
        <v>0</v>
      </c>
      <c r="K228" s="54">
        <v>0</v>
      </c>
      <c r="L228" s="54">
        <v>0</v>
      </c>
      <c r="M228" s="54">
        <v>0</v>
      </c>
      <c r="N228" s="54">
        <v>0</v>
      </c>
      <c r="O228" s="54">
        <v>0</v>
      </c>
      <c r="P228" s="127">
        <v>0</v>
      </c>
    </row>
    <row r="229" spans="1:16" s="2" customFormat="1">
      <c r="A229" s="55">
        <v>311990</v>
      </c>
      <c r="B229" s="56">
        <v>199</v>
      </c>
      <c r="C229" s="57" t="s">
        <v>638</v>
      </c>
      <c r="D229" s="58">
        <v>0</v>
      </c>
      <c r="E229" s="58">
        <v>0</v>
      </c>
      <c r="F229" s="58">
        <v>0</v>
      </c>
      <c r="G229" s="58">
        <v>0</v>
      </c>
      <c r="H229" s="58">
        <v>0</v>
      </c>
      <c r="I229" s="58">
        <v>0</v>
      </c>
      <c r="J229" s="58">
        <v>0</v>
      </c>
      <c r="K229" s="58">
        <v>0</v>
      </c>
      <c r="L229" s="58">
        <v>0</v>
      </c>
      <c r="M229" s="58">
        <v>0</v>
      </c>
      <c r="N229" s="58">
        <v>0</v>
      </c>
      <c r="O229" s="58">
        <v>0</v>
      </c>
      <c r="P229" s="128">
        <v>0</v>
      </c>
    </row>
    <row r="230" spans="1:16" s="2" customFormat="1">
      <c r="A230" s="51">
        <v>311995</v>
      </c>
      <c r="B230" s="52">
        <v>784</v>
      </c>
      <c r="C230" s="53" t="s">
        <v>639</v>
      </c>
      <c r="D230" s="54">
        <v>0</v>
      </c>
      <c r="E230" s="54">
        <v>0</v>
      </c>
      <c r="F230" s="54">
        <v>0</v>
      </c>
      <c r="G230" s="54">
        <v>0</v>
      </c>
      <c r="H230" s="54">
        <v>0</v>
      </c>
      <c r="I230" s="54">
        <v>0</v>
      </c>
      <c r="J230" s="54">
        <v>0</v>
      </c>
      <c r="K230" s="54">
        <v>0</v>
      </c>
      <c r="L230" s="54">
        <v>0</v>
      </c>
      <c r="M230" s="54">
        <v>0</v>
      </c>
      <c r="N230" s="54">
        <v>0</v>
      </c>
      <c r="O230" s="54">
        <v>0</v>
      </c>
      <c r="P230" s="127">
        <v>0</v>
      </c>
    </row>
    <row r="231" spans="1:16" s="2" customFormat="1">
      <c r="A231" s="55">
        <v>312000</v>
      </c>
      <c r="B231" s="56">
        <v>200</v>
      </c>
      <c r="C231" s="57" t="s">
        <v>640</v>
      </c>
      <c r="D231" s="58">
        <v>14092.12</v>
      </c>
      <c r="E231" s="58">
        <v>9855.8888606601995</v>
      </c>
      <c r="F231" s="58">
        <v>11412.98</v>
      </c>
      <c r="G231" s="58">
        <v>13015.85</v>
      </c>
      <c r="H231" s="58">
        <v>14249.06</v>
      </c>
      <c r="I231" s="58">
        <v>12405.85</v>
      </c>
      <c r="J231" s="58">
        <v>12898.79</v>
      </c>
      <c r="K231" s="58">
        <v>16594.54</v>
      </c>
      <c r="L231" s="58">
        <v>14063.81</v>
      </c>
      <c r="M231" s="58">
        <v>16295.36</v>
      </c>
      <c r="N231" s="58">
        <v>13368.12</v>
      </c>
      <c r="O231" s="58">
        <v>15822.43</v>
      </c>
      <c r="P231" s="128">
        <v>164074.79886066017</v>
      </c>
    </row>
    <row r="232" spans="1:16" s="2" customFormat="1">
      <c r="A232" s="51">
        <v>312010</v>
      </c>
      <c r="B232" s="52">
        <v>201</v>
      </c>
      <c r="C232" s="53" t="s">
        <v>641</v>
      </c>
      <c r="D232" s="54">
        <v>21381.69</v>
      </c>
      <c r="E232" s="54">
        <v>14983.9962960946</v>
      </c>
      <c r="F232" s="54">
        <v>17316.68</v>
      </c>
      <c r="G232" s="54">
        <v>19748.689999999999</v>
      </c>
      <c r="H232" s="54">
        <v>21619.82</v>
      </c>
      <c r="I232" s="54">
        <v>18823.150000000001</v>
      </c>
      <c r="J232" s="54">
        <v>16337.84</v>
      </c>
      <c r="K232" s="54">
        <v>20442.89</v>
      </c>
      <c r="L232" s="54">
        <v>17325.27</v>
      </c>
      <c r="M232" s="54">
        <v>20074.330000000002</v>
      </c>
      <c r="N232" s="54">
        <v>16468.25</v>
      </c>
      <c r="O232" s="54">
        <v>19491.73</v>
      </c>
      <c r="P232" s="127">
        <v>224014.33629609455</v>
      </c>
    </row>
    <row r="233" spans="1:16" s="2" customFormat="1">
      <c r="A233" s="55">
        <v>312015</v>
      </c>
      <c r="B233" s="56">
        <v>785</v>
      </c>
      <c r="C233" s="57" t="s">
        <v>642</v>
      </c>
      <c r="D233" s="58">
        <v>859.39</v>
      </c>
      <c r="E233" s="58">
        <v>604.429659199615</v>
      </c>
      <c r="F233" s="58">
        <v>696.01</v>
      </c>
      <c r="G233" s="58">
        <v>793.76</v>
      </c>
      <c r="H233" s="58">
        <v>868.97</v>
      </c>
      <c r="I233" s="58">
        <v>756.56</v>
      </c>
      <c r="J233" s="58">
        <v>676.07</v>
      </c>
      <c r="K233" s="58">
        <v>850.08</v>
      </c>
      <c r="L233" s="58">
        <v>720.44</v>
      </c>
      <c r="M233" s="58">
        <v>834.76</v>
      </c>
      <c r="N233" s="58">
        <v>684.8</v>
      </c>
      <c r="O233" s="58">
        <v>810.53</v>
      </c>
      <c r="P233" s="128">
        <v>9155.7996591996161</v>
      </c>
    </row>
    <row r="234" spans="1:16" s="2" customFormat="1">
      <c r="A234" s="51">
        <v>312020</v>
      </c>
      <c r="B234" s="52">
        <v>202</v>
      </c>
      <c r="C234" s="53" t="s">
        <v>155</v>
      </c>
      <c r="D234" s="54">
        <v>0</v>
      </c>
      <c r="E234" s="54">
        <v>0</v>
      </c>
      <c r="F234" s="54">
        <v>0</v>
      </c>
      <c r="G234" s="54">
        <v>0</v>
      </c>
      <c r="H234" s="54">
        <v>0</v>
      </c>
      <c r="I234" s="54">
        <v>0</v>
      </c>
      <c r="J234" s="54">
        <v>0</v>
      </c>
      <c r="K234" s="54">
        <v>0</v>
      </c>
      <c r="L234" s="54">
        <v>0</v>
      </c>
      <c r="M234" s="54">
        <v>0</v>
      </c>
      <c r="N234" s="54">
        <v>0</v>
      </c>
      <c r="O234" s="54">
        <v>0</v>
      </c>
      <c r="P234" s="127">
        <v>0</v>
      </c>
    </row>
    <row r="235" spans="1:16" s="2" customFormat="1">
      <c r="A235" s="55">
        <v>312030</v>
      </c>
      <c r="B235" s="56">
        <v>203</v>
      </c>
      <c r="C235" s="57" t="s">
        <v>643</v>
      </c>
      <c r="D235" s="58">
        <v>0</v>
      </c>
      <c r="E235" s="58">
        <v>0</v>
      </c>
      <c r="F235" s="58">
        <v>0</v>
      </c>
      <c r="G235" s="58">
        <v>0</v>
      </c>
      <c r="H235" s="58">
        <v>0</v>
      </c>
      <c r="I235" s="58">
        <v>0</v>
      </c>
      <c r="J235" s="58">
        <v>0</v>
      </c>
      <c r="K235" s="58">
        <v>0</v>
      </c>
      <c r="L235" s="58">
        <v>0</v>
      </c>
      <c r="M235" s="58">
        <v>0</v>
      </c>
      <c r="N235" s="58">
        <v>0</v>
      </c>
      <c r="O235" s="58">
        <v>0</v>
      </c>
      <c r="P235" s="128">
        <v>0</v>
      </c>
    </row>
    <row r="236" spans="1:16" s="2" customFormat="1">
      <c r="A236" s="51">
        <v>312040</v>
      </c>
      <c r="B236" s="52">
        <v>204</v>
      </c>
      <c r="C236" s="53" t="s">
        <v>156</v>
      </c>
      <c r="D236" s="54">
        <v>0</v>
      </c>
      <c r="E236" s="54">
        <v>0</v>
      </c>
      <c r="F236" s="54">
        <v>0</v>
      </c>
      <c r="G236" s="54">
        <v>0</v>
      </c>
      <c r="H236" s="54">
        <v>0</v>
      </c>
      <c r="I236" s="54">
        <v>0</v>
      </c>
      <c r="J236" s="54">
        <v>0</v>
      </c>
      <c r="K236" s="54">
        <v>0</v>
      </c>
      <c r="L236" s="54">
        <v>0</v>
      </c>
      <c r="M236" s="54">
        <v>0</v>
      </c>
      <c r="N236" s="54">
        <v>0</v>
      </c>
      <c r="O236" s="54">
        <v>0</v>
      </c>
      <c r="P236" s="127">
        <v>0</v>
      </c>
    </row>
    <row r="237" spans="1:16" s="2" customFormat="1">
      <c r="A237" s="55">
        <v>312050</v>
      </c>
      <c r="B237" s="56">
        <v>205</v>
      </c>
      <c r="C237" s="57" t="s">
        <v>157</v>
      </c>
      <c r="D237" s="58">
        <v>662.81</v>
      </c>
      <c r="E237" s="58">
        <v>465.387137875679</v>
      </c>
      <c r="F237" s="58">
        <v>536.79999999999995</v>
      </c>
      <c r="G237" s="58">
        <v>612.19000000000005</v>
      </c>
      <c r="H237" s="58">
        <v>670.2</v>
      </c>
      <c r="I237" s="58">
        <v>583.5</v>
      </c>
      <c r="J237" s="58">
        <v>521.41999999999996</v>
      </c>
      <c r="K237" s="58">
        <v>655.63</v>
      </c>
      <c r="L237" s="58">
        <v>555.65</v>
      </c>
      <c r="M237" s="58">
        <v>643.80999999999995</v>
      </c>
      <c r="N237" s="58">
        <v>528.16</v>
      </c>
      <c r="O237" s="58">
        <v>625.13</v>
      </c>
      <c r="P237" s="128">
        <v>7060.6871378756778</v>
      </c>
    </row>
    <row r="238" spans="1:16" s="2" customFormat="1">
      <c r="A238" s="51">
        <v>312060</v>
      </c>
      <c r="B238" s="52">
        <v>206</v>
      </c>
      <c r="C238" s="53" t="s">
        <v>644</v>
      </c>
      <c r="D238" s="54">
        <v>0</v>
      </c>
      <c r="E238" s="54">
        <v>0</v>
      </c>
      <c r="F238" s="54">
        <v>0</v>
      </c>
      <c r="G238" s="54">
        <v>0</v>
      </c>
      <c r="H238" s="54">
        <v>0</v>
      </c>
      <c r="I238" s="54">
        <v>0</v>
      </c>
      <c r="J238" s="54">
        <v>0</v>
      </c>
      <c r="K238" s="54">
        <v>0</v>
      </c>
      <c r="L238" s="54">
        <v>0</v>
      </c>
      <c r="M238" s="54">
        <v>0</v>
      </c>
      <c r="N238" s="54">
        <v>0</v>
      </c>
      <c r="O238" s="54">
        <v>0</v>
      </c>
      <c r="P238" s="127">
        <v>0</v>
      </c>
    </row>
    <row r="239" spans="1:16" s="2" customFormat="1">
      <c r="A239" s="55">
        <v>312070</v>
      </c>
      <c r="B239" s="56">
        <v>207</v>
      </c>
      <c r="C239" s="57" t="s">
        <v>453</v>
      </c>
      <c r="D239" s="58">
        <v>0</v>
      </c>
      <c r="E239" s="58">
        <v>0</v>
      </c>
      <c r="F239" s="58">
        <v>0</v>
      </c>
      <c r="G239" s="58">
        <v>0</v>
      </c>
      <c r="H239" s="58">
        <v>0</v>
      </c>
      <c r="I239" s="58">
        <v>0</v>
      </c>
      <c r="J239" s="58">
        <v>0</v>
      </c>
      <c r="K239" s="58">
        <v>0</v>
      </c>
      <c r="L239" s="58">
        <v>0</v>
      </c>
      <c r="M239" s="58">
        <v>0</v>
      </c>
      <c r="N239" s="58">
        <v>0</v>
      </c>
      <c r="O239" s="58">
        <v>0</v>
      </c>
      <c r="P239" s="128">
        <v>0</v>
      </c>
    </row>
    <row r="240" spans="1:16" s="2" customFormat="1">
      <c r="A240" s="51">
        <v>312080</v>
      </c>
      <c r="B240" s="52">
        <v>208</v>
      </c>
      <c r="C240" s="53" t="s">
        <v>645</v>
      </c>
      <c r="D240" s="54">
        <v>609.57000000000005</v>
      </c>
      <c r="E240" s="54">
        <v>427.410485568806</v>
      </c>
      <c r="F240" s="54">
        <v>493.68</v>
      </c>
      <c r="G240" s="54">
        <v>563.02</v>
      </c>
      <c r="H240" s="54">
        <v>616.36</v>
      </c>
      <c r="I240" s="54">
        <v>536.63</v>
      </c>
      <c r="J240" s="54">
        <v>479.54</v>
      </c>
      <c r="K240" s="54">
        <v>602.97</v>
      </c>
      <c r="L240" s="54">
        <v>511.01</v>
      </c>
      <c r="M240" s="54">
        <v>592.1</v>
      </c>
      <c r="N240" s="54">
        <v>485.74</v>
      </c>
      <c r="O240" s="54">
        <v>574.91</v>
      </c>
      <c r="P240" s="127">
        <v>6492.9404855688063</v>
      </c>
    </row>
    <row r="241" spans="1:16" s="2" customFormat="1">
      <c r="A241" s="55">
        <v>312083</v>
      </c>
      <c r="B241" s="56">
        <v>786</v>
      </c>
      <c r="C241" s="57" t="s">
        <v>158</v>
      </c>
      <c r="D241" s="58">
        <v>0</v>
      </c>
      <c r="E241" s="58">
        <v>0</v>
      </c>
      <c r="F241" s="58">
        <v>0</v>
      </c>
      <c r="G241" s="58">
        <v>0</v>
      </c>
      <c r="H241" s="58">
        <v>0</v>
      </c>
      <c r="I241" s="58">
        <v>0</v>
      </c>
      <c r="J241" s="58">
        <v>0</v>
      </c>
      <c r="K241" s="58">
        <v>0</v>
      </c>
      <c r="L241" s="58">
        <v>0</v>
      </c>
      <c r="M241" s="58">
        <v>0</v>
      </c>
      <c r="N241" s="58">
        <v>0</v>
      </c>
      <c r="O241" s="58">
        <v>0</v>
      </c>
      <c r="P241" s="128">
        <v>0</v>
      </c>
    </row>
    <row r="242" spans="1:16" s="2" customFormat="1">
      <c r="A242" s="51">
        <v>312087</v>
      </c>
      <c r="B242" s="52">
        <v>787</v>
      </c>
      <c r="C242" s="53" t="s">
        <v>469</v>
      </c>
      <c r="D242" s="54">
        <v>0</v>
      </c>
      <c r="E242" s="54">
        <v>0</v>
      </c>
      <c r="F242" s="54">
        <v>0</v>
      </c>
      <c r="G242" s="54">
        <v>0</v>
      </c>
      <c r="H242" s="54">
        <v>0</v>
      </c>
      <c r="I242" s="54">
        <v>0</v>
      </c>
      <c r="J242" s="54">
        <v>0</v>
      </c>
      <c r="K242" s="54">
        <v>0</v>
      </c>
      <c r="L242" s="54">
        <v>0</v>
      </c>
      <c r="M242" s="54">
        <v>0</v>
      </c>
      <c r="N242" s="54">
        <v>0</v>
      </c>
      <c r="O242" s="54">
        <v>0</v>
      </c>
      <c r="P242" s="127">
        <v>0</v>
      </c>
    </row>
    <row r="243" spans="1:16" s="2" customFormat="1">
      <c r="A243" s="55">
        <v>312090</v>
      </c>
      <c r="B243" s="56">
        <v>209</v>
      </c>
      <c r="C243" s="57" t="s">
        <v>159</v>
      </c>
      <c r="D243" s="58">
        <v>0</v>
      </c>
      <c r="E243" s="58">
        <v>0</v>
      </c>
      <c r="F243" s="58">
        <v>0</v>
      </c>
      <c r="G243" s="58">
        <v>0</v>
      </c>
      <c r="H243" s="58">
        <v>0</v>
      </c>
      <c r="I243" s="58">
        <v>0</v>
      </c>
      <c r="J243" s="58">
        <v>0</v>
      </c>
      <c r="K243" s="58">
        <v>0</v>
      </c>
      <c r="L243" s="58">
        <v>0</v>
      </c>
      <c r="M243" s="58">
        <v>0</v>
      </c>
      <c r="N243" s="58">
        <v>0</v>
      </c>
      <c r="O243" s="58">
        <v>0</v>
      </c>
      <c r="P243" s="128">
        <v>0</v>
      </c>
    </row>
    <row r="244" spans="1:16" s="2" customFormat="1">
      <c r="A244" s="51">
        <v>312100</v>
      </c>
      <c r="B244" s="52">
        <v>210</v>
      </c>
      <c r="C244" s="53" t="s">
        <v>160</v>
      </c>
      <c r="D244" s="54">
        <v>0</v>
      </c>
      <c r="E244" s="54">
        <v>0</v>
      </c>
      <c r="F244" s="54">
        <v>0</v>
      </c>
      <c r="G244" s="54">
        <v>0</v>
      </c>
      <c r="H244" s="54">
        <v>0</v>
      </c>
      <c r="I244" s="54">
        <v>0</v>
      </c>
      <c r="J244" s="54">
        <v>0</v>
      </c>
      <c r="K244" s="54">
        <v>0</v>
      </c>
      <c r="L244" s="54">
        <v>0</v>
      </c>
      <c r="M244" s="54">
        <v>0</v>
      </c>
      <c r="N244" s="54">
        <v>0</v>
      </c>
      <c r="O244" s="54">
        <v>0</v>
      </c>
      <c r="P244" s="127">
        <v>0</v>
      </c>
    </row>
    <row r="245" spans="1:16" s="2" customFormat="1">
      <c r="A245" s="55">
        <v>312110</v>
      </c>
      <c r="B245" s="56">
        <v>211</v>
      </c>
      <c r="C245" s="57" t="s">
        <v>161</v>
      </c>
      <c r="D245" s="58">
        <v>1942.5</v>
      </c>
      <c r="E245" s="58">
        <v>1365.75786986513</v>
      </c>
      <c r="F245" s="58">
        <v>1573.2</v>
      </c>
      <c r="G245" s="58">
        <v>1794.15</v>
      </c>
      <c r="H245" s="58">
        <v>1964.14</v>
      </c>
      <c r="I245" s="58">
        <v>1710.06</v>
      </c>
      <c r="J245" s="58">
        <v>2319.21</v>
      </c>
      <c r="K245" s="58">
        <v>3080.12</v>
      </c>
      <c r="L245" s="58">
        <v>2610.39</v>
      </c>
      <c r="M245" s="58">
        <v>3024.59</v>
      </c>
      <c r="N245" s="58">
        <v>2481.2600000000002</v>
      </c>
      <c r="O245" s="58">
        <v>2936.81</v>
      </c>
      <c r="P245" s="128">
        <v>26802.187869865131</v>
      </c>
    </row>
    <row r="246" spans="1:16" s="2" customFormat="1">
      <c r="A246" s="51">
        <v>312120</v>
      </c>
      <c r="B246" s="52">
        <v>212</v>
      </c>
      <c r="C246" s="53" t="s">
        <v>646</v>
      </c>
      <c r="D246" s="54">
        <v>35290.54</v>
      </c>
      <c r="E246" s="54">
        <v>24715.812248973802</v>
      </c>
      <c r="F246" s="54">
        <v>28581.23</v>
      </c>
      <c r="G246" s="54">
        <v>32595.26</v>
      </c>
      <c r="H246" s="54">
        <v>35683.57</v>
      </c>
      <c r="I246" s="54">
        <v>31067.66</v>
      </c>
      <c r="J246" s="54">
        <v>71223.03</v>
      </c>
      <c r="K246" s="54">
        <v>98564.13</v>
      </c>
      <c r="L246" s="54">
        <v>83532.69</v>
      </c>
      <c r="M246" s="54">
        <v>96787.14</v>
      </c>
      <c r="N246" s="54">
        <v>79400.62</v>
      </c>
      <c r="O246" s="54">
        <v>93978.14</v>
      </c>
      <c r="P246" s="127">
        <v>711419.82224897377</v>
      </c>
    </row>
    <row r="247" spans="1:16" s="2" customFormat="1">
      <c r="A247" s="55">
        <v>312125</v>
      </c>
      <c r="B247" s="56">
        <v>864</v>
      </c>
      <c r="C247" s="57" t="s">
        <v>162</v>
      </c>
      <c r="D247" s="58">
        <v>0</v>
      </c>
      <c r="E247" s="58">
        <v>0</v>
      </c>
      <c r="F247" s="58">
        <v>0</v>
      </c>
      <c r="G247" s="58">
        <v>0</v>
      </c>
      <c r="H247" s="58">
        <v>0</v>
      </c>
      <c r="I247" s="58">
        <v>0</v>
      </c>
      <c r="J247" s="58">
        <v>0</v>
      </c>
      <c r="K247" s="58">
        <v>0</v>
      </c>
      <c r="L247" s="58">
        <v>0</v>
      </c>
      <c r="M247" s="58">
        <v>0</v>
      </c>
      <c r="N247" s="58">
        <v>0</v>
      </c>
      <c r="O247" s="58">
        <v>0</v>
      </c>
      <c r="P247" s="128">
        <v>0</v>
      </c>
    </row>
    <row r="248" spans="1:16" s="2" customFormat="1">
      <c r="A248" s="51">
        <v>312130</v>
      </c>
      <c r="B248" s="52">
        <v>213</v>
      </c>
      <c r="C248" s="53" t="s">
        <v>163</v>
      </c>
      <c r="D248" s="54">
        <v>12702.85</v>
      </c>
      <c r="E248" s="54">
        <v>8884.2537712235498</v>
      </c>
      <c r="F248" s="54">
        <v>10287.83</v>
      </c>
      <c r="G248" s="54">
        <v>11732.68</v>
      </c>
      <c r="H248" s="54">
        <v>12844.32</v>
      </c>
      <c r="I248" s="54">
        <v>11182.82</v>
      </c>
      <c r="J248" s="54">
        <v>6201.68</v>
      </c>
      <c r="K248" s="54">
        <v>7011.95</v>
      </c>
      <c r="L248" s="54">
        <v>5942.6</v>
      </c>
      <c r="M248" s="54">
        <v>6885.53</v>
      </c>
      <c r="N248" s="54">
        <v>5648.64</v>
      </c>
      <c r="O248" s="54">
        <v>6685.7</v>
      </c>
      <c r="P248" s="127">
        <v>106010.85377122356</v>
      </c>
    </row>
    <row r="249" spans="1:16" s="2" customFormat="1">
      <c r="A249" s="55">
        <v>312140</v>
      </c>
      <c r="B249" s="56">
        <v>214</v>
      </c>
      <c r="C249" s="57" t="s">
        <v>470</v>
      </c>
      <c r="D249" s="58">
        <v>0</v>
      </c>
      <c r="E249" s="58">
        <v>0</v>
      </c>
      <c r="F249" s="58">
        <v>0</v>
      </c>
      <c r="G249" s="58">
        <v>0</v>
      </c>
      <c r="H249" s="58">
        <v>0</v>
      </c>
      <c r="I249" s="58">
        <v>0</v>
      </c>
      <c r="J249" s="58">
        <v>0</v>
      </c>
      <c r="K249" s="58">
        <v>0</v>
      </c>
      <c r="L249" s="58">
        <v>0</v>
      </c>
      <c r="M249" s="58">
        <v>0</v>
      </c>
      <c r="N249" s="58">
        <v>0</v>
      </c>
      <c r="O249" s="58">
        <v>0</v>
      </c>
      <c r="P249" s="128">
        <v>0</v>
      </c>
    </row>
    <row r="250" spans="1:16" s="2" customFormat="1">
      <c r="A250" s="51">
        <v>312150</v>
      </c>
      <c r="B250" s="52">
        <v>215</v>
      </c>
      <c r="C250" s="53" t="s">
        <v>507</v>
      </c>
      <c r="D250" s="54">
        <v>13112.93</v>
      </c>
      <c r="E250" s="54">
        <v>9222.52524551032</v>
      </c>
      <c r="F250" s="54">
        <v>10619.95</v>
      </c>
      <c r="G250" s="54">
        <v>12111.45</v>
      </c>
      <c r="H250" s="54">
        <v>13258.97</v>
      </c>
      <c r="I250" s="54">
        <v>11543.84</v>
      </c>
      <c r="J250" s="54">
        <v>10315.719999999999</v>
      </c>
      <c r="K250" s="54">
        <v>12970.84</v>
      </c>
      <c r="L250" s="54">
        <v>10992.74</v>
      </c>
      <c r="M250" s="54">
        <v>12736.99</v>
      </c>
      <c r="N250" s="54">
        <v>10448.959999999999</v>
      </c>
      <c r="O250" s="54">
        <v>12367.34</v>
      </c>
      <c r="P250" s="127">
        <v>139702.25524551031</v>
      </c>
    </row>
    <row r="251" spans="1:16" s="2" customFormat="1">
      <c r="A251" s="55">
        <v>312160</v>
      </c>
      <c r="B251" s="56">
        <v>216</v>
      </c>
      <c r="C251" s="57" t="s">
        <v>164</v>
      </c>
      <c r="D251" s="58">
        <v>36506.410000000003</v>
      </c>
      <c r="E251" s="58">
        <v>25499.8440995245</v>
      </c>
      <c r="F251" s="58">
        <v>29565.95</v>
      </c>
      <c r="G251" s="58">
        <v>33718.269999999997</v>
      </c>
      <c r="H251" s="58">
        <v>36912.980000000003</v>
      </c>
      <c r="I251" s="58">
        <v>32138.04</v>
      </c>
      <c r="J251" s="58">
        <v>32307.18</v>
      </c>
      <c r="K251" s="58">
        <v>41366.42</v>
      </c>
      <c r="L251" s="58">
        <v>35057.870000000003</v>
      </c>
      <c r="M251" s="58">
        <v>40620.639999999999</v>
      </c>
      <c r="N251" s="58">
        <v>33323.68</v>
      </c>
      <c r="O251" s="58">
        <v>39441.730000000003</v>
      </c>
      <c r="P251" s="128">
        <v>416459.01409952447</v>
      </c>
    </row>
    <row r="252" spans="1:16" s="2" customFormat="1">
      <c r="A252" s="51">
        <v>312170</v>
      </c>
      <c r="B252" s="52">
        <v>217</v>
      </c>
      <c r="C252" s="53" t="s">
        <v>471</v>
      </c>
      <c r="D252" s="54">
        <v>0</v>
      </c>
      <c r="E252" s="54">
        <v>0</v>
      </c>
      <c r="F252" s="54">
        <v>0</v>
      </c>
      <c r="G252" s="54">
        <v>0</v>
      </c>
      <c r="H252" s="54">
        <v>0</v>
      </c>
      <c r="I252" s="54">
        <v>0</v>
      </c>
      <c r="J252" s="54">
        <v>0</v>
      </c>
      <c r="K252" s="54">
        <v>0</v>
      </c>
      <c r="L252" s="54">
        <v>0</v>
      </c>
      <c r="M252" s="54">
        <v>0</v>
      </c>
      <c r="N252" s="54">
        <v>0</v>
      </c>
      <c r="O252" s="54">
        <v>0</v>
      </c>
      <c r="P252" s="127">
        <v>0</v>
      </c>
    </row>
    <row r="253" spans="1:16" s="2" customFormat="1">
      <c r="A253" s="55">
        <v>312180</v>
      </c>
      <c r="B253" s="56">
        <v>218</v>
      </c>
      <c r="C253" s="57" t="s">
        <v>647</v>
      </c>
      <c r="D253" s="58">
        <v>70352.5</v>
      </c>
      <c r="E253" s="58">
        <v>49203.913582138201</v>
      </c>
      <c r="F253" s="58">
        <v>56977.34</v>
      </c>
      <c r="G253" s="58">
        <v>64979.4</v>
      </c>
      <c r="H253" s="58">
        <v>71136.009999999995</v>
      </c>
      <c r="I253" s="58">
        <v>61934.09</v>
      </c>
      <c r="J253" s="58">
        <v>54326.75</v>
      </c>
      <c r="K253" s="58">
        <v>68098.59</v>
      </c>
      <c r="L253" s="58">
        <v>57713.279999999999</v>
      </c>
      <c r="M253" s="58">
        <v>66870.86</v>
      </c>
      <c r="N253" s="58">
        <v>54858.400000000001</v>
      </c>
      <c r="O253" s="58">
        <v>64930.11</v>
      </c>
      <c r="P253" s="128">
        <v>741381.24358213821</v>
      </c>
    </row>
    <row r="254" spans="1:16" s="2" customFormat="1">
      <c r="A254" s="51">
        <v>312190</v>
      </c>
      <c r="B254" s="52">
        <v>219</v>
      </c>
      <c r="C254" s="53" t="s">
        <v>648</v>
      </c>
      <c r="D254" s="54">
        <v>63202.35</v>
      </c>
      <c r="E254" s="54">
        <v>44367.144663781597</v>
      </c>
      <c r="F254" s="54">
        <v>51186.559999999998</v>
      </c>
      <c r="G254" s="54">
        <v>58375.34</v>
      </c>
      <c r="H254" s="54">
        <v>63906.239999999998</v>
      </c>
      <c r="I254" s="54">
        <v>55639.54</v>
      </c>
      <c r="J254" s="54">
        <v>50289.23</v>
      </c>
      <c r="K254" s="54">
        <v>63350.93</v>
      </c>
      <c r="L254" s="54">
        <v>53689.65</v>
      </c>
      <c r="M254" s="54">
        <v>62208.79</v>
      </c>
      <c r="N254" s="54">
        <v>51033.81</v>
      </c>
      <c r="O254" s="54">
        <v>60403.34</v>
      </c>
      <c r="P254" s="127">
        <v>677652.92466378154</v>
      </c>
    </row>
    <row r="255" spans="1:16" s="2" customFormat="1">
      <c r="A255" s="55">
        <v>312200</v>
      </c>
      <c r="B255" s="56">
        <v>220</v>
      </c>
      <c r="C255" s="57" t="s">
        <v>165</v>
      </c>
      <c r="D255" s="58">
        <v>961.61</v>
      </c>
      <c r="E255" s="58">
        <v>672.32601078724895</v>
      </c>
      <c r="F255" s="58">
        <v>778.8</v>
      </c>
      <c r="G255" s="58">
        <v>888.17</v>
      </c>
      <c r="H255" s="58">
        <v>972.32</v>
      </c>
      <c r="I255" s="58">
        <v>846.55</v>
      </c>
      <c r="J255" s="58">
        <v>746.34</v>
      </c>
      <c r="K255" s="58">
        <v>936.33</v>
      </c>
      <c r="L255" s="58">
        <v>793.54</v>
      </c>
      <c r="M255" s="58">
        <v>919.45</v>
      </c>
      <c r="N255" s="58">
        <v>754.28</v>
      </c>
      <c r="O255" s="58">
        <v>892.77</v>
      </c>
      <c r="P255" s="128">
        <v>10162.48601078725</v>
      </c>
    </row>
    <row r="256" spans="1:16" s="2" customFormat="1">
      <c r="A256" s="51">
        <v>312210</v>
      </c>
      <c r="B256" s="52">
        <v>221</v>
      </c>
      <c r="C256" s="53" t="s">
        <v>459</v>
      </c>
      <c r="D256" s="54">
        <v>0</v>
      </c>
      <c r="E256" s="54">
        <v>0</v>
      </c>
      <c r="F256" s="54">
        <v>0</v>
      </c>
      <c r="G256" s="54">
        <v>0</v>
      </c>
      <c r="H256" s="54">
        <v>0</v>
      </c>
      <c r="I256" s="54">
        <v>0</v>
      </c>
      <c r="J256" s="54">
        <v>0</v>
      </c>
      <c r="K256" s="54">
        <v>0</v>
      </c>
      <c r="L256" s="54">
        <v>0</v>
      </c>
      <c r="M256" s="54">
        <v>0</v>
      </c>
      <c r="N256" s="54">
        <v>0</v>
      </c>
      <c r="O256" s="54">
        <v>0</v>
      </c>
      <c r="P256" s="127">
        <v>0</v>
      </c>
    </row>
    <row r="257" spans="1:16" s="2" customFormat="1">
      <c r="A257" s="55">
        <v>312220</v>
      </c>
      <c r="B257" s="56">
        <v>222</v>
      </c>
      <c r="C257" s="57" t="s">
        <v>649</v>
      </c>
      <c r="D257" s="58">
        <v>8773.7800000000007</v>
      </c>
      <c r="E257" s="58">
        <v>6162.2738989006402</v>
      </c>
      <c r="F257" s="58">
        <v>7105.74</v>
      </c>
      <c r="G257" s="58">
        <v>8103.7</v>
      </c>
      <c r="H257" s="58">
        <v>8871.5</v>
      </c>
      <c r="I257" s="58">
        <v>7723.91</v>
      </c>
      <c r="J257" s="58">
        <v>5717.12</v>
      </c>
      <c r="K257" s="58">
        <v>6942.97</v>
      </c>
      <c r="L257" s="58">
        <v>5884.14</v>
      </c>
      <c r="M257" s="58">
        <v>6817.8</v>
      </c>
      <c r="N257" s="58">
        <v>5593.07</v>
      </c>
      <c r="O257" s="58">
        <v>6619.93</v>
      </c>
      <c r="P257" s="128">
        <v>84315.933898900636</v>
      </c>
    </row>
    <row r="258" spans="1:16" s="2" customFormat="1">
      <c r="A258" s="51">
        <v>312230</v>
      </c>
      <c r="B258" s="52">
        <v>223</v>
      </c>
      <c r="C258" s="53" t="s">
        <v>650</v>
      </c>
      <c r="D258" s="54">
        <v>0</v>
      </c>
      <c r="E258" s="54">
        <v>0</v>
      </c>
      <c r="F258" s="54">
        <v>0</v>
      </c>
      <c r="G258" s="54">
        <v>0</v>
      </c>
      <c r="H258" s="54">
        <v>0</v>
      </c>
      <c r="I258" s="54">
        <v>0</v>
      </c>
      <c r="J258" s="54">
        <v>0</v>
      </c>
      <c r="K258" s="54">
        <v>0</v>
      </c>
      <c r="L258" s="54">
        <v>0</v>
      </c>
      <c r="M258" s="54">
        <v>0</v>
      </c>
      <c r="N258" s="54">
        <v>0</v>
      </c>
      <c r="O258" s="54">
        <v>0</v>
      </c>
      <c r="P258" s="127">
        <v>0</v>
      </c>
    </row>
    <row r="259" spans="1:16" s="2" customFormat="1">
      <c r="A259" s="55">
        <v>312235</v>
      </c>
      <c r="B259" s="56">
        <v>788</v>
      </c>
      <c r="C259" s="57" t="s">
        <v>166</v>
      </c>
      <c r="D259" s="58">
        <v>0</v>
      </c>
      <c r="E259" s="58">
        <v>0</v>
      </c>
      <c r="F259" s="58">
        <v>0</v>
      </c>
      <c r="G259" s="58">
        <v>0</v>
      </c>
      <c r="H259" s="58">
        <v>0</v>
      </c>
      <c r="I259" s="58">
        <v>0</v>
      </c>
      <c r="J259" s="58">
        <v>0</v>
      </c>
      <c r="K259" s="58">
        <v>0</v>
      </c>
      <c r="L259" s="58">
        <v>0</v>
      </c>
      <c r="M259" s="58">
        <v>0</v>
      </c>
      <c r="N259" s="58">
        <v>0</v>
      </c>
      <c r="O259" s="58">
        <v>0</v>
      </c>
      <c r="P259" s="128">
        <v>0</v>
      </c>
    </row>
    <row r="260" spans="1:16" s="2" customFormat="1">
      <c r="A260" s="51">
        <v>312240</v>
      </c>
      <c r="B260" s="52">
        <v>224</v>
      </c>
      <c r="C260" s="53" t="s">
        <v>167</v>
      </c>
      <c r="D260" s="54">
        <v>0</v>
      </c>
      <c r="E260" s="54">
        <v>0</v>
      </c>
      <c r="F260" s="54">
        <v>0</v>
      </c>
      <c r="G260" s="54">
        <v>0</v>
      </c>
      <c r="H260" s="54">
        <v>0</v>
      </c>
      <c r="I260" s="54">
        <v>0</v>
      </c>
      <c r="J260" s="54">
        <v>0</v>
      </c>
      <c r="K260" s="54">
        <v>0</v>
      </c>
      <c r="L260" s="54">
        <v>0</v>
      </c>
      <c r="M260" s="54">
        <v>0</v>
      </c>
      <c r="N260" s="54">
        <v>0</v>
      </c>
      <c r="O260" s="54">
        <v>0</v>
      </c>
      <c r="P260" s="127">
        <v>0</v>
      </c>
    </row>
    <row r="261" spans="1:16" s="2" customFormat="1">
      <c r="A261" s="55">
        <v>312245</v>
      </c>
      <c r="B261" s="56">
        <v>731</v>
      </c>
      <c r="C261" s="57" t="s">
        <v>651</v>
      </c>
      <c r="D261" s="58">
        <v>0</v>
      </c>
      <c r="E261" s="58">
        <v>0</v>
      </c>
      <c r="F261" s="58">
        <v>0</v>
      </c>
      <c r="G261" s="58">
        <v>0</v>
      </c>
      <c r="H261" s="58">
        <v>0</v>
      </c>
      <c r="I261" s="58">
        <v>0</v>
      </c>
      <c r="J261" s="58">
        <v>0</v>
      </c>
      <c r="K261" s="58">
        <v>0</v>
      </c>
      <c r="L261" s="58">
        <v>0</v>
      </c>
      <c r="M261" s="58">
        <v>0</v>
      </c>
      <c r="N261" s="58">
        <v>0</v>
      </c>
      <c r="O261" s="58">
        <v>0</v>
      </c>
      <c r="P261" s="128">
        <v>0</v>
      </c>
    </row>
    <row r="262" spans="1:16" s="2" customFormat="1">
      <c r="A262" s="51">
        <v>312247</v>
      </c>
      <c r="B262" s="52">
        <v>789</v>
      </c>
      <c r="C262" s="53" t="s">
        <v>168</v>
      </c>
      <c r="D262" s="54">
        <v>546.35</v>
      </c>
      <c r="E262" s="54">
        <v>382.11201378152401</v>
      </c>
      <c r="F262" s="54">
        <v>442.48</v>
      </c>
      <c r="G262" s="54">
        <v>504.62</v>
      </c>
      <c r="H262" s="54">
        <v>552.44000000000005</v>
      </c>
      <c r="I262" s="54">
        <v>480.97</v>
      </c>
      <c r="J262" s="54">
        <v>429.8</v>
      </c>
      <c r="K262" s="54">
        <v>540.42999999999995</v>
      </c>
      <c r="L262" s="54">
        <v>458.01</v>
      </c>
      <c r="M262" s="54">
        <v>530.69000000000005</v>
      </c>
      <c r="N262" s="54">
        <v>435.36</v>
      </c>
      <c r="O262" s="54">
        <v>515.29</v>
      </c>
      <c r="P262" s="127">
        <v>5818.5520137815238</v>
      </c>
    </row>
    <row r="263" spans="1:16" s="2" customFormat="1">
      <c r="A263" s="55">
        <v>312250</v>
      </c>
      <c r="B263" s="56">
        <v>225</v>
      </c>
      <c r="C263" s="57" t="s">
        <v>169</v>
      </c>
      <c r="D263" s="58">
        <v>0</v>
      </c>
      <c r="E263" s="58">
        <v>0</v>
      </c>
      <c r="F263" s="58">
        <v>0</v>
      </c>
      <c r="G263" s="58">
        <v>0</v>
      </c>
      <c r="H263" s="58">
        <v>0</v>
      </c>
      <c r="I263" s="58">
        <v>0</v>
      </c>
      <c r="J263" s="58">
        <v>0</v>
      </c>
      <c r="K263" s="58">
        <v>0</v>
      </c>
      <c r="L263" s="58">
        <v>0</v>
      </c>
      <c r="M263" s="58">
        <v>0</v>
      </c>
      <c r="N263" s="58">
        <v>0</v>
      </c>
      <c r="O263" s="58">
        <v>0</v>
      </c>
      <c r="P263" s="128">
        <v>0</v>
      </c>
    </row>
    <row r="264" spans="1:16" s="2" customFormat="1">
      <c r="A264" s="51">
        <v>312260</v>
      </c>
      <c r="B264" s="52">
        <v>226</v>
      </c>
      <c r="C264" s="53" t="s">
        <v>170</v>
      </c>
      <c r="D264" s="54">
        <v>28579.67</v>
      </c>
      <c r="E264" s="54">
        <v>19936.003493402699</v>
      </c>
      <c r="F264" s="54">
        <v>23146.21</v>
      </c>
      <c r="G264" s="54">
        <v>26396.93</v>
      </c>
      <c r="H264" s="54">
        <v>28897.97</v>
      </c>
      <c r="I264" s="54">
        <v>25159.82</v>
      </c>
      <c r="J264" s="54">
        <v>24161.5</v>
      </c>
      <c r="K264" s="54">
        <v>30728.25</v>
      </c>
      <c r="L264" s="54">
        <v>26042.06</v>
      </c>
      <c r="M264" s="54">
        <v>30174.25</v>
      </c>
      <c r="N264" s="54">
        <v>24753.85</v>
      </c>
      <c r="O264" s="54">
        <v>29298.52</v>
      </c>
      <c r="P264" s="127">
        <v>317275.03349340271</v>
      </c>
    </row>
    <row r="265" spans="1:16" s="2" customFormat="1">
      <c r="A265" s="55">
        <v>312270</v>
      </c>
      <c r="B265" s="56">
        <v>227</v>
      </c>
      <c r="C265" s="57" t="s">
        <v>652</v>
      </c>
      <c r="D265" s="58">
        <v>0</v>
      </c>
      <c r="E265" s="58">
        <v>0</v>
      </c>
      <c r="F265" s="58">
        <v>0</v>
      </c>
      <c r="G265" s="58">
        <v>0</v>
      </c>
      <c r="H265" s="58">
        <v>0</v>
      </c>
      <c r="I265" s="58">
        <v>0</v>
      </c>
      <c r="J265" s="58">
        <v>0</v>
      </c>
      <c r="K265" s="58">
        <v>0</v>
      </c>
      <c r="L265" s="58">
        <v>0</v>
      </c>
      <c r="M265" s="58">
        <v>0</v>
      </c>
      <c r="N265" s="58">
        <v>0</v>
      </c>
      <c r="O265" s="58">
        <v>0</v>
      </c>
      <c r="P265" s="128">
        <v>0</v>
      </c>
    </row>
    <row r="266" spans="1:16" s="2" customFormat="1">
      <c r="A266" s="51">
        <v>312280</v>
      </c>
      <c r="B266" s="52">
        <v>228</v>
      </c>
      <c r="C266" s="53" t="s">
        <v>653</v>
      </c>
      <c r="D266" s="54">
        <v>0</v>
      </c>
      <c r="E266" s="54">
        <v>0</v>
      </c>
      <c r="F266" s="54">
        <v>0</v>
      </c>
      <c r="G266" s="54">
        <v>0</v>
      </c>
      <c r="H266" s="54">
        <v>0</v>
      </c>
      <c r="I266" s="54">
        <v>0</v>
      </c>
      <c r="J266" s="54">
        <v>0</v>
      </c>
      <c r="K266" s="54">
        <v>0</v>
      </c>
      <c r="L266" s="54">
        <v>0</v>
      </c>
      <c r="M266" s="54">
        <v>0</v>
      </c>
      <c r="N266" s="54">
        <v>0</v>
      </c>
      <c r="O266" s="54">
        <v>0</v>
      </c>
      <c r="P266" s="127">
        <v>0</v>
      </c>
    </row>
    <row r="267" spans="1:16" s="2" customFormat="1">
      <c r="A267" s="55">
        <v>312290</v>
      </c>
      <c r="B267" s="56">
        <v>229</v>
      </c>
      <c r="C267" s="57" t="s">
        <v>654</v>
      </c>
      <c r="D267" s="58">
        <v>0</v>
      </c>
      <c r="E267" s="58">
        <v>0</v>
      </c>
      <c r="F267" s="58">
        <v>0</v>
      </c>
      <c r="G267" s="58">
        <v>0</v>
      </c>
      <c r="H267" s="58">
        <v>0</v>
      </c>
      <c r="I267" s="58">
        <v>0</v>
      </c>
      <c r="J267" s="58">
        <v>0</v>
      </c>
      <c r="K267" s="58">
        <v>0</v>
      </c>
      <c r="L267" s="58">
        <v>0</v>
      </c>
      <c r="M267" s="58">
        <v>0</v>
      </c>
      <c r="N267" s="58">
        <v>0</v>
      </c>
      <c r="O267" s="58">
        <v>0</v>
      </c>
      <c r="P267" s="128">
        <v>0</v>
      </c>
    </row>
    <row r="268" spans="1:16" s="2" customFormat="1">
      <c r="A268" s="51">
        <v>312300</v>
      </c>
      <c r="B268" s="52">
        <v>230</v>
      </c>
      <c r="C268" s="53" t="s">
        <v>472</v>
      </c>
      <c r="D268" s="54">
        <v>0</v>
      </c>
      <c r="E268" s="54">
        <v>0</v>
      </c>
      <c r="F268" s="54">
        <v>0</v>
      </c>
      <c r="G268" s="54">
        <v>0</v>
      </c>
      <c r="H268" s="54">
        <v>0</v>
      </c>
      <c r="I268" s="54">
        <v>0</v>
      </c>
      <c r="J268" s="54">
        <v>0</v>
      </c>
      <c r="K268" s="54">
        <v>0</v>
      </c>
      <c r="L268" s="54">
        <v>0</v>
      </c>
      <c r="M268" s="54">
        <v>0</v>
      </c>
      <c r="N268" s="54">
        <v>0</v>
      </c>
      <c r="O268" s="54">
        <v>0</v>
      </c>
      <c r="P268" s="127">
        <v>0</v>
      </c>
    </row>
    <row r="269" spans="1:16" s="2" customFormat="1">
      <c r="A269" s="55">
        <v>312310</v>
      </c>
      <c r="B269" s="56">
        <v>231</v>
      </c>
      <c r="C269" s="57" t="s">
        <v>655</v>
      </c>
      <c r="D269" s="58">
        <v>24357.58</v>
      </c>
      <c r="E269" s="58">
        <v>17011.402305849901</v>
      </c>
      <c r="F269" s="58">
        <v>19726.8</v>
      </c>
      <c r="G269" s="58">
        <v>22497.29</v>
      </c>
      <c r="H269" s="58">
        <v>24628.85</v>
      </c>
      <c r="I269" s="58">
        <v>21442.94</v>
      </c>
      <c r="J269" s="58">
        <v>25673.03</v>
      </c>
      <c r="K269" s="58">
        <v>33630.699999999997</v>
      </c>
      <c r="L269" s="58">
        <v>28501.88</v>
      </c>
      <c r="M269" s="58">
        <v>33024.379999999997</v>
      </c>
      <c r="N269" s="58">
        <v>27091.99</v>
      </c>
      <c r="O269" s="58">
        <v>32065.94</v>
      </c>
      <c r="P269" s="128">
        <v>309652.78230584989</v>
      </c>
    </row>
    <row r="270" spans="1:16" s="2" customFormat="1">
      <c r="A270" s="51">
        <v>312320</v>
      </c>
      <c r="B270" s="52">
        <v>232</v>
      </c>
      <c r="C270" s="53" t="s">
        <v>656</v>
      </c>
      <c r="D270" s="54">
        <v>0</v>
      </c>
      <c r="E270" s="54">
        <v>0</v>
      </c>
      <c r="F270" s="54">
        <v>0</v>
      </c>
      <c r="G270" s="54">
        <v>0</v>
      </c>
      <c r="H270" s="54">
        <v>0</v>
      </c>
      <c r="I270" s="54">
        <v>0</v>
      </c>
      <c r="J270" s="54">
        <v>0</v>
      </c>
      <c r="K270" s="54">
        <v>0</v>
      </c>
      <c r="L270" s="54">
        <v>0</v>
      </c>
      <c r="M270" s="54">
        <v>0</v>
      </c>
      <c r="N270" s="54">
        <v>0</v>
      </c>
      <c r="O270" s="54">
        <v>0</v>
      </c>
      <c r="P270" s="127">
        <v>0</v>
      </c>
    </row>
    <row r="271" spans="1:16" s="2" customFormat="1">
      <c r="A271" s="55">
        <v>312330</v>
      </c>
      <c r="B271" s="56">
        <v>233</v>
      </c>
      <c r="C271" s="57" t="s">
        <v>508</v>
      </c>
      <c r="D271" s="58">
        <v>32434.66</v>
      </c>
      <c r="E271" s="58">
        <v>22684.488736186599</v>
      </c>
      <c r="F271" s="58">
        <v>26268.3</v>
      </c>
      <c r="G271" s="58">
        <v>29957.49</v>
      </c>
      <c r="H271" s="58">
        <v>32795.879999999997</v>
      </c>
      <c r="I271" s="58">
        <v>28553.51</v>
      </c>
      <c r="J271" s="58">
        <v>35625.56</v>
      </c>
      <c r="K271" s="58">
        <v>46890.82</v>
      </c>
      <c r="L271" s="58">
        <v>39739.78</v>
      </c>
      <c r="M271" s="58">
        <v>46045.440000000002</v>
      </c>
      <c r="N271" s="58">
        <v>37773.99</v>
      </c>
      <c r="O271" s="58">
        <v>44709.09</v>
      </c>
      <c r="P271" s="128">
        <v>423479.00873618666</v>
      </c>
    </row>
    <row r="272" spans="1:16" s="2" customFormat="1">
      <c r="A272" s="51">
        <v>312340</v>
      </c>
      <c r="B272" s="52">
        <v>234</v>
      </c>
      <c r="C272" s="53" t="s">
        <v>657</v>
      </c>
      <c r="D272" s="54">
        <v>0</v>
      </c>
      <c r="E272" s="54">
        <v>0</v>
      </c>
      <c r="F272" s="54">
        <v>0</v>
      </c>
      <c r="G272" s="54">
        <v>0</v>
      </c>
      <c r="H272" s="54">
        <v>0</v>
      </c>
      <c r="I272" s="54">
        <v>0</v>
      </c>
      <c r="J272" s="54">
        <v>0</v>
      </c>
      <c r="K272" s="54">
        <v>0</v>
      </c>
      <c r="L272" s="54">
        <v>0</v>
      </c>
      <c r="M272" s="54">
        <v>0</v>
      </c>
      <c r="N272" s="54">
        <v>0</v>
      </c>
      <c r="O272" s="54">
        <v>0</v>
      </c>
      <c r="P272" s="127">
        <v>0</v>
      </c>
    </row>
    <row r="273" spans="1:16" s="2" customFormat="1">
      <c r="A273" s="55">
        <v>312350</v>
      </c>
      <c r="B273" s="56">
        <v>235</v>
      </c>
      <c r="C273" s="57" t="s">
        <v>171</v>
      </c>
      <c r="D273" s="58">
        <v>0</v>
      </c>
      <c r="E273" s="58">
        <v>0</v>
      </c>
      <c r="F273" s="58">
        <v>0</v>
      </c>
      <c r="G273" s="58">
        <v>0</v>
      </c>
      <c r="H273" s="58">
        <v>0</v>
      </c>
      <c r="I273" s="58">
        <v>0</v>
      </c>
      <c r="J273" s="58">
        <v>0</v>
      </c>
      <c r="K273" s="58">
        <v>0</v>
      </c>
      <c r="L273" s="58">
        <v>0</v>
      </c>
      <c r="M273" s="58">
        <v>0</v>
      </c>
      <c r="N273" s="58">
        <v>0</v>
      </c>
      <c r="O273" s="58">
        <v>0</v>
      </c>
      <c r="P273" s="128">
        <v>0</v>
      </c>
    </row>
    <row r="274" spans="1:16" s="2" customFormat="1">
      <c r="A274" s="51">
        <v>312352</v>
      </c>
      <c r="B274" s="52">
        <v>732</v>
      </c>
      <c r="C274" s="53" t="s">
        <v>658</v>
      </c>
      <c r="D274" s="54">
        <v>0</v>
      </c>
      <c r="E274" s="54">
        <v>0</v>
      </c>
      <c r="F274" s="54">
        <v>0</v>
      </c>
      <c r="G274" s="54">
        <v>0</v>
      </c>
      <c r="H274" s="54">
        <v>0</v>
      </c>
      <c r="I274" s="54">
        <v>0</v>
      </c>
      <c r="J274" s="54">
        <v>0</v>
      </c>
      <c r="K274" s="54">
        <v>0</v>
      </c>
      <c r="L274" s="54">
        <v>0</v>
      </c>
      <c r="M274" s="54">
        <v>0</v>
      </c>
      <c r="N274" s="54">
        <v>0</v>
      </c>
      <c r="O274" s="54">
        <v>0</v>
      </c>
      <c r="P274" s="127">
        <v>0</v>
      </c>
    </row>
    <row r="275" spans="1:16" s="2" customFormat="1">
      <c r="A275" s="55">
        <v>312360</v>
      </c>
      <c r="B275" s="56">
        <v>236</v>
      </c>
      <c r="C275" s="57" t="s">
        <v>659</v>
      </c>
      <c r="D275" s="58">
        <v>0</v>
      </c>
      <c r="E275" s="58">
        <v>0</v>
      </c>
      <c r="F275" s="58">
        <v>0</v>
      </c>
      <c r="G275" s="58">
        <v>0</v>
      </c>
      <c r="H275" s="58">
        <v>0</v>
      </c>
      <c r="I275" s="58">
        <v>0</v>
      </c>
      <c r="J275" s="58">
        <v>0</v>
      </c>
      <c r="K275" s="58">
        <v>0</v>
      </c>
      <c r="L275" s="58">
        <v>0</v>
      </c>
      <c r="M275" s="58">
        <v>0</v>
      </c>
      <c r="N275" s="58">
        <v>0</v>
      </c>
      <c r="O275" s="58">
        <v>0</v>
      </c>
      <c r="P275" s="128">
        <v>0</v>
      </c>
    </row>
    <row r="276" spans="1:16" s="2" customFormat="1">
      <c r="A276" s="51">
        <v>312370</v>
      </c>
      <c r="B276" s="52">
        <v>237</v>
      </c>
      <c r="C276" s="53" t="s">
        <v>172</v>
      </c>
      <c r="D276" s="54">
        <v>0</v>
      </c>
      <c r="E276" s="54">
        <v>0</v>
      </c>
      <c r="F276" s="54">
        <v>0</v>
      </c>
      <c r="G276" s="54">
        <v>0</v>
      </c>
      <c r="H276" s="54">
        <v>0</v>
      </c>
      <c r="I276" s="54">
        <v>0</v>
      </c>
      <c r="J276" s="54">
        <v>0</v>
      </c>
      <c r="K276" s="54">
        <v>0</v>
      </c>
      <c r="L276" s="54">
        <v>0</v>
      </c>
      <c r="M276" s="54">
        <v>0</v>
      </c>
      <c r="N276" s="54">
        <v>0</v>
      </c>
      <c r="O276" s="54">
        <v>0</v>
      </c>
      <c r="P276" s="127">
        <v>0</v>
      </c>
    </row>
    <row r="277" spans="1:16" s="2" customFormat="1">
      <c r="A277" s="55">
        <v>312380</v>
      </c>
      <c r="B277" s="56">
        <v>238</v>
      </c>
      <c r="C277" s="57" t="s">
        <v>173</v>
      </c>
      <c r="D277" s="58">
        <v>1293.56</v>
      </c>
      <c r="E277" s="58">
        <v>908.16376445670699</v>
      </c>
      <c r="F277" s="58">
        <v>1047.6300000000001</v>
      </c>
      <c r="G277" s="58">
        <v>1194.76</v>
      </c>
      <c r="H277" s="58">
        <v>1307.97</v>
      </c>
      <c r="I277" s="58">
        <v>1138.77</v>
      </c>
      <c r="J277" s="58">
        <v>1017.62</v>
      </c>
      <c r="K277" s="58">
        <v>1279.54</v>
      </c>
      <c r="L277" s="58">
        <v>1084.4100000000001</v>
      </c>
      <c r="M277" s="58">
        <v>1256.47</v>
      </c>
      <c r="N277" s="58">
        <v>1030.76</v>
      </c>
      <c r="O277" s="58">
        <v>1220.01</v>
      </c>
      <c r="P277" s="128">
        <v>13779.663764456707</v>
      </c>
    </row>
    <row r="278" spans="1:16" s="2" customFormat="1">
      <c r="A278" s="51">
        <v>312385</v>
      </c>
      <c r="B278" s="52">
        <v>733</v>
      </c>
      <c r="C278" s="53" t="s">
        <v>174</v>
      </c>
      <c r="D278" s="54">
        <v>0</v>
      </c>
      <c r="E278" s="54">
        <v>0</v>
      </c>
      <c r="F278" s="54">
        <v>0</v>
      </c>
      <c r="G278" s="54">
        <v>0</v>
      </c>
      <c r="H278" s="54">
        <v>0</v>
      </c>
      <c r="I278" s="54">
        <v>0</v>
      </c>
      <c r="J278" s="54">
        <v>0</v>
      </c>
      <c r="K278" s="54">
        <v>0</v>
      </c>
      <c r="L278" s="54">
        <v>0</v>
      </c>
      <c r="M278" s="54">
        <v>0</v>
      </c>
      <c r="N278" s="54">
        <v>0</v>
      </c>
      <c r="O278" s="54">
        <v>0</v>
      </c>
      <c r="P278" s="127">
        <v>0</v>
      </c>
    </row>
    <row r="279" spans="1:16" s="2" customFormat="1">
      <c r="A279" s="55">
        <v>312390</v>
      </c>
      <c r="B279" s="56">
        <v>239</v>
      </c>
      <c r="C279" s="57" t="s">
        <v>473</v>
      </c>
      <c r="D279" s="58">
        <v>0</v>
      </c>
      <c r="E279" s="58">
        <v>0</v>
      </c>
      <c r="F279" s="58">
        <v>0</v>
      </c>
      <c r="G279" s="58">
        <v>0</v>
      </c>
      <c r="H279" s="58">
        <v>0</v>
      </c>
      <c r="I279" s="58">
        <v>0</v>
      </c>
      <c r="J279" s="58">
        <v>0</v>
      </c>
      <c r="K279" s="58">
        <v>0</v>
      </c>
      <c r="L279" s="58">
        <v>0</v>
      </c>
      <c r="M279" s="58">
        <v>0</v>
      </c>
      <c r="N279" s="58">
        <v>0</v>
      </c>
      <c r="O279" s="58">
        <v>0</v>
      </c>
      <c r="P279" s="128">
        <v>0</v>
      </c>
    </row>
    <row r="280" spans="1:16" s="2" customFormat="1">
      <c r="A280" s="51">
        <v>312400</v>
      </c>
      <c r="B280" s="52">
        <v>240</v>
      </c>
      <c r="C280" s="53" t="s">
        <v>660</v>
      </c>
      <c r="D280" s="54">
        <v>43778.47</v>
      </c>
      <c r="E280" s="54">
        <v>30627.609982805599</v>
      </c>
      <c r="F280" s="54">
        <v>35455.47</v>
      </c>
      <c r="G280" s="54">
        <v>40434.94</v>
      </c>
      <c r="H280" s="54">
        <v>44266.03</v>
      </c>
      <c r="I280" s="54">
        <v>38539.919999999998</v>
      </c>
      <c r="J280" s="54">
        <v>33017.480000000003</v>
      </c>
      <c r="K280" s="54">
        <v>41220.879999999997</v>
      </c>
      <c r="L280" s="54">
        <v>34934.53</v>
      </c>
      <c r="M280" s="54">
        <v>40477.72</v>
      </c>
      <c r="N280" s="54">
        <v>33206.44</v>
      </c>
      <c r="O280" s="54">
        <v>39302.959999999999</v>
      </c>
      <c r="P280" s="127">
        <v>455262.44998280564</v>
      </c>
    </row>
    <row r="281" spans="1:16" s="2" customFormat="1">
      <c r="A281" s="55">
        <v>312410</v>
      </c>
      <c r="B281" s="56">
        <v>241</v>
      </c>
      <c r="C281" s="57" t="s">
        <v>175</v>
      </c>
      <c r="D281" s="58">
        <v>0</v>
      </c>
      <c r="E281" s="58">
        <v>0</v>
      </c>
      <c r="F281" s="58">
        <v>0</v>
      </c>
      <c r="G281" s="58">
        <v>0</v>
      </c>
      <c r="H281" s="58">
        <v>0</v>
      </c>
      <c r="I281" s="58">
        <v>0</v>
      </c>
      <c r="J281" s="58">
        <v>0</v>
      </c>
      <c r="K281" s="58">
        <v>0</v>
      </c>
      <c r="L281" s="58">
        <v>0</v>
      </c>
      <c r="M281" s="58">
        <v>0</v>
      </c>
      <c r="N281" s="58">
        <v>0</v>
      </c>
      <c r="O281" s="58">
        <v>0</v>
      </c>
      <c r="P281" s="128">
        <v>0</v>
      </c>
    </row>
    <row r="282" spans="1:16" s="2" customFormat="1">
      <c r="A282" s="51">
        <v>312420</v>
      </c>
      <c r="B282" s="52">
        <v>242</v>
      </c>
      <c r="C282" s="53" t="s">
        <v>176</v>
      </c>
      <c r="D282" s="54">
        <v>5107.18</v>
      </c>
      <c r="E282" s="54">
        <v>3557.18964612527</v>
      </c>
      <c r="F282" s="54">
        <v>4136.22</v>
      </c>
      <c r="G282" s="54">
        <v>4717.12</v>
      </c>
      <c r="H282" s="54">
        <v>5164.0600000000004</v>
      </c>
      <c r="I282" s="54">
        <v>4496.05</v>
      </c>
      <c r="J282" s="54">
        <v>8534.69</v>
      </c>
      <c r="K282" s="54">
        <v>11667.76</v>
      </c>
      <c r="L282" s="54">
        <v>9888.3799999999992</v>
      </c>
      <c r="M282" s="54">
        <v>11457.41</v>
      </c>
      <c r="N282" s="54">
        <v>9399.24</v>
      </c>
      <c r="O282" s="54">
        <v>11124.89</v>
      </c>
      <c r="P282" s="127">
        <v>89250.189646125276</v>
      </c>
    </row>
    <row r="283" spans="1:16" s="2" customFormat="1">
      <c r="A283" s="55">
        <v>312430</v>
      </c>
      <c r="B283" s="56">
        <v>243</v>
      </c>
      <c r="C283" s="57" t="s">
        <v>177</v>
      </c>
      <c r="D283" s="58">
        <v>34160.949999999997</v>
      </c>
      <c r="E283" s="58">
        <v>23786.687619384698</v>
      </c>
      <c r="F283" s="58">
        <v>27666.400000000001</v>
      </c>
      <c r="G283" s="58">
        <v>31551.94</v>
      </c>
      <c r="H283" s="58">
        <v>34541.4</v>
      </c>
      <c r="I283" s="58">
        <v>30073.24</v>
      </c>
      <c r="J283" s="58">
        <v>28230.91</v>
      </c>
      <c r="K283" s="58">
        <v>35778.47</v>
      </c>
      <c r="L283" s="58">
        <v>30322.11</v>
      </c>
      <c r="M283" s="58">
        <v>35133.43</v>
      </c>
      <c r="N283" s="58">
        <v>28822.18</v>
      </c>
      <c r="O283" s="58">
        <v>34113.769999999997</v>
      </c>
      <c r="P283" s="128">
        <v>374181.48761938472</v>
      </c>
    </row>
    <row r="284" spans="1:16" s="2" customFormat="1">
      <c r="A284" s="51">
        <v>312440</v>
      </c>
      <c r="B284" s="52">
        <v>244</v>
      </c>
      <c r="C284" s="53" t="s">
        <v>661</v>
      </c>
      <c r="D284" s="54">
        <v>2689.24</v>
      </c>
      <c r="E284" s="54">
        <v>1887.8657453998101</v>
      </c>
      <c r="F284" s="54">
        <v>2177.9699999999998</v>
      </c>
      <c r="G284" s="54">
        <v>2483.85</v>
      </c>
      <c r="H284" s="54">
        <v>2719.19</v>
      </c>
      <c r="I284" s="54">
        <v>2367.44</v>
      </c>
      <c r="J284" s="54">
        <v>2115.58</v>
      </c>
      <c r="K284" s="54">
        <v>2660.1</v>
      </c>
      <c r="L284" s="54">
        <v>2254.42</v>
      </c>
      <c r="M284" s="54">
        <v>2612.14</v>
      </c>
      <c r="N284" s="54">
        <v>2142.9</v>
      </c>
      <c r="O284" s="54">
        <v>2536.33</v>
      </c>
      <c r="P284" s="127">
        <v>28647.025745399813</v>
      </c>
    </row>
    <row r="285" spans="1:16" s="2" customFormat="1">
      <c r="A285" s="55">
        <v>312450</v>
      </c>
      <c r="B285" s="56">
        <v>245</v>
      </c>
      <c r="C285" s="57" t="s">
        <v>178</v>
      </c>
      <c r="D285" s="58">
        <v>90.58</v>
      </c>
      <c r="E285" s="58">
        <v>63.348205779991602</v>
      </c>
      <c r="F285" s="58">
        <v>73.36</v>
      </c>
      <c r="G285" s="58">
        <v>83.66</v>
      </c>
      <c r="H285" s="58">
        <v>91.59</v>
      </c>
      <c r="I285" s="58">
        <v>79.739999999999995</v>
      </c>
      <c r="J285" s="58">
        <v>71.25</v>
      </c>
      <c r="K285" s="58">
        <v>89.59</v>
      </c>
      <c r="L285" s="58">
        <v>75.930000000000007</v>
      </c>
      <c r="M285" s="58">
        <v>87.98</v>
      </c>
      <c r="N285" s="58">
        <v>72.180000000000007</v>
      </c>
      <c r="O285" s="58">
        <v>85.43</v>
      </c>
      <c r="P285" s="128">
        <v>964.63820577999172</v>
      </c>
    </row>
    <row r="286" spans="1:16" s="2" customFormat="1">
      <c r="A286" s="51">
        <v>312460</v>
      </c>
      <c r="B286" s="52">
        <v>246</v>
      </c>
      <c r="C286" s="53" t="s">
        <v>179</v>
      </c>
      <c r="D286" s="54">
        <v>0</v>
      </c>
      <c r="E286" s="54">
        <v>0</v>
      </c>
      <c r="F286" s="54">
        <v>0</v>
      </c>
      <c r="G286" s="54">
        <v>0</v>
      </c>
      <c r="H286" s="54">
        <v>0</v>
      </c>
      <c r="I286" s="54">
        <v>0</v>
      </c>
      <c r="J286" s="54">
        <v>0</v>
      </c>
      <c r="K286" s="54">
        <v>0</v>
      </c>
      <c r="L286" s="54">
        <v>0</v>
      </c>
      <c r="M286" s="54">
        <v>0</v>
      </c>
      <c r="N286" s="54">
        <v>0</v>
      </c>
      <c r="O286" s="54">
        <v>0</v>
      </c>
      <c r="P286" s="127">
        <v>0</v>
      </c>
    </row>
    <row r="287" spans="1:16" s="2" customFormat="1">
      <c r="A287" s="55">
        <v>312470</v>
      </c>
      <c r="B287" s="56">
        <v>247</v>
      </c>
      <c r="C287" s="57" t="s">
        <v>662</v>
      </c>
      <c r="D287" s="58">
        <v>0</v>
      </c>
      <c r="E287" s="58">
        <v>0</v>
      </c>
      <c r="F287" s="58">
        <v>0</v>
      </c>
      <c r="G287" s="58">
        <v>0</v>
      </c>
      <c r="H287" s="58">
        <v>0</v>
      </c>
      <c r="I287" s="58">
        <v>0</v>
      </c>
      <c r="J287" s="58">
        <v>0</v>
      </c>
      <c r="K287" s="58">
        <v>0</v>
      </c>
      <c r="L287" s="58">
        <v>0</v>
      </c>
      <c r="M287" s="58">
        <v>0</v>
      </c>
      <c r="N287" s="58">
        <v>0</v>
      </c>
      <c r="O287" s="58">
        <v>0</v>
      </c>
      <c r="P287" s="128">
        <v>0</v>
      </c>
    </row>
    <row r="288" spans="1:16" s="2" customFormat="1">
      <c r="A288" s="51">
        <v>312480</v>
      </c>
      <c r="B288" s="52">
        <v>248</v>
      </c>
      <c r="C288" s="53" t="s">
        <v>509</v>
      </c>
      <c r="D288" s="54">
        <v>0</v>
      </c>
      <c r="E288" s="54">
        <v>0</v>
      </c>
      <c r="F288" s="54">
        <v>0</v>
      </c>
      <c r="G288" s="54">
        <v>0</v>
      </c>
      <c r="H288" s="54">
        <v>0</v>
      </c>
      <c r="I288" s="54">
        <v>0</v>
      </c>
      <c r="J288" s="54">
        <v>0</v>
      </c>
      <c r="K288" s="54">
        <v>0</v>
      </c>
      <c r="L288" s="54">
        <v>0</v>
      </c>
      <c r="M288" s="54">
        <v>0</v>
      </c>
      <c r="N288" s="54">
        <v>0</v>
      </c>
      <c r="O288" s="54">
        <v>0</v>
      </c>
      <c r="P288" s="127">
        <v>0</v>
      </c>
    </row>
    <row r="289" spans="1:16" s="2" customFormat="1">
      <c r="A289" s="55">
        <v>312490</v>
      </c>
      <c r="B289" s="56">
        <v>249</v>
      </c>
      <c r="C289" s="57" t="s">
        <v>663</v>
      </c>
      <c r="D289" s="58">
        <v>15295.12</v>
      </c>
      <c r="E289" s="58">
        <v>10718.634368679999</v>
      </c>
      <c r="F289" s="58">
        <v>12387.27</v>
      </c>
      <c r="G289" s="58">
        <v>14126.97</v>
      </c>
      <c r="H289" s="58">
        <v>15465.46</v>
      </c>
      <c r="I289" s="58">
        <v>13464.9</v>
      </c>
      <c r="J289" s="58">
        <v>18230.080000000002</v>
      </c>
      <c r="K289" s="58">
        <v>24207.01</v>
      </c>
      <c r="L289" s="58">
        <v>20515.349999999999</v>
      </c>
      <c r="M289" s="58">
        <v>23770.59</v>
      </c>
      <c r="N289" s="58">
        <v>19500.52</v>
      </c>
      <c r="O289" s="58">
        <v>23080.71</v>
      </c>
      <c r="P289" s="128">
        <v>210762.61436867996</v>
      </c>
    </row>
    <row r="290" spans="1:16" s="2" customFormat="1">
      <c r="A290" s="51">
        <v>312500</v>
      </c>
      <c r="B290" s="52">
        <v>250</v>
      </c>
      <c r="C290" s="53" t="s">
        <v>664</v>
      </c>
      <c r="D290" s="54">
        <v>0</v>
      </c>
      <c r="E290" s="54">
        <v>0</v>
      </c>
      <c r="F290" s="54">
        <v>0</v>
      </c>
      <c r="G290" s="54">
        <v>0</v>
      </c>
      <c r="H290" s="54">
        <v>0</v>
      </c>
      <c r="I290" s="54">
        <v>0</v>
      </c>
      <c r="J290" s="54">
        <v>0</v>
      </c>
      <c r="K290" s="54">
        <v>0</v>
      </c>
      <c r="L290" s="54">
        <v>0</v>
      </c>
      <c r="M290" s="54">
        <v>0</v>
      </c>
      <c r="N290" s="54">
        <v>0</v>
      </c>
      <c r="O290" s="54">
        <v>0</v>
      </c>
      <c r="P290" s="127">
        <v>0</v>
      </c>
    </row>
    <row r="291" spans="1:16" s="2" customFormat="1">
      <c r="A291" s="55">
        <v>312510</v>
      </c>
      <c r="B291" s="56">
        <v>251</v>
      </c>
      <c r="C291" s="57" t="s">
        <v>180</v>
      </c>
      <c r="D291" s="58">
        <v>40476.97</v>
      </c>
      <c r="E291" s="58">
        <v>28307.739754489801</v>
      </c>
      <c r="F291" s="58">
        <v>32781.64</v>
      </c>
      <c r="G291" s="58">
        <v>37385.589999999997</v>
      </c>
      <c r="H291" s="58">
        <v>40927.769999999997</v>
      </c>
      <c r="I291" s="58">
        <v>35633.480000000003</v>
      </c>
      <c r="J291" s="58">
        <v>31842.54</v>
      </c>
      <c r="K291" s="58">
        <v>40038.370000000003</v>
      </c>
      <c r="L291" s="58">
        <v>33932.35</v>
      </c>
      <c r="M291" s="58">
        <v>39316.519999999997</v>
      </c>
      <c r="N291" s="58">
        <v>32253.84</v>
      </c>
      <c r="O291" s="58">
        <v>38175.46</v>
      </c>
      <c r="P291" s="128">
        <v>431072.26975448988</v>
      </c>
    </row>
    <row r="292" spans="1:16" s="2" customFormat="1">
      <c r="A292" s="51">
        <v>312520</v>
      </c>
      <c r="B292" s="52">
        <v>252</v>
      </c>
      <c r="C292" s="53" t="s">
        <v>181</v>
      </c>
      <c r="D292" s="54">
        <v>3181.37</v>
      </c>
      <c r="E292" s="54">
        <v>2225.0204919846601</v>
      </c>
      <c r="F292" s="54">
        <v>2576.54</v>
      </c>
      <c r="G292" s="54">
        <v>2938.4</v>
      </c>
      <c r="H292" s="54">
        <v>3216.8</v>
      </c>
      <c r="I292" s="54">
        <v>2800.69</v>
      </c>
      <c r="J292" s="54">
        <v>2502.73</v>
      </c>
      <c r="K292" s="54">
        <v>3146.9</v>
      </c>
      <c r="L292" s="54">
        <v>2666.99</v>
      </c>
      <c r="M292" s="54">
        <v>3090.17</v>
      </c>
      <c r="N292" s="54">
        <v>2535.06</v>
      </c>
      <c r="O292" s="54">
        <v>3000.48</v>
      </c>
      <c r="P292" s="127">
        <v>33881.150491984656</v>
      </c>
    </row>
    <row r="293" spans="1:16" s="2" customFormat="1">
      <c r="A293" s="55">
        <v>312530</v>
      </c>
      <c r="B293" s="56">
        <v>253</v>
      </c>
      <c r="C293" s="57" t="s">
        <v>182</v>
      </c>
      <c r="D293" s="58">
        <v>3396.85</v>
      </c>
      <c r="E293" s="58">
        <v>2364.2216620477798</v>
      </c>
      <c r="F293" s="58">
        <v>2751.05</v>
      </c>
      <c r="G293" s="58">
        <v>3137.42</v>
      </c>
      <c r="H293" s="58">
        <v>3434.68</v>
      </c>
      <c r="I293" s="58">
        <v>2990.38</v>
      </c>
      <c r="J293" s="58">
        <v>2672.24</v>
      </c>
      <c r="K293" s="58">
        <v>3360.04</v>
      </c>
      <c r="L293" s="58">
        <v>2847.62</v>
      </c>
      <c r="M293" s="58">
        <v>3299.46</v>
      </c>
      <c r="N293" s="58">
        <v>2706.76</v>
      </c>
      <c r="O293" s="58">
        <v>3203.71</v>
      </c>
      <c r="P293" s="128">
        <v>36164.431662047777</v>
      </c>
    </row>
    <row r="294" spans="1:16" s="2" customFormat="1">
      <c r="A294" s="51">
        <v>312540</v>
      </c>
      <c r="B294" s="52">
        <v>254</v>
      </c>
      <c r="C294" s="53" t="s">
        <v>665</v>
      </c>
      <c r="D294" s="54">
        <v>30059.39</v>
      </c>
      <c r="E294" s="54">
        <v>21110.367340223002</v>
      </c>
      <c r="F294" s="54">
        <v>24344.61</v>
      </c>
      <c r="G294" s="54">
        <v>27763.64</v>
      </c>
      <c r="H294" s="54">
        <v>30394.16</v>
      </c>
      <c r="I294" s="54">
        <v>26462.48</v>
      </c>
      <c r="J294" s="54">
        <v>25279.200000000001</v>
      </c>
      <c r="K294" s="54">
        <v>32124.02</v>
      </c>
      <c r="L294" s="54">
        <v>27224.98</v>
      </c>
      <c r="M294" s="54">
        <v>31544.87</v>
      </c>
      <c r="N294" s="54">
        <v>25878.25</v>
      </c>
      <c r="O294" s="54">
        <v>30629.360000000001</v>
      </c>
      <c r="P294" s="127">
        <v>332815.32734022301</v>
      </c>
    </row>
    <row r="295" spans="1:16" s="2" customFormat="1">
      <c r="A295" s="55">
        <v>312550</v>
      </c>
      <c r="B295" s="56">
        <v>255</v>
      </c>
      <c r="C295" s="57" t="s">
        <v>666</v>
      </c>
      <c r="D295" s="58">
        <v>96156.87</v>
      </c>
      <c r="E295" s="58">
        <v>67251.160499181002</v>
      </c>
      <c r="F295" s="58">
        <v>77875.89</v>
      </c>
      <c r="G295" s="58">
        <v>88813</v>
      </c>
      <c r="H295" s="58">
        <v>97227.78</v>
      </c>
      <c r="I295" s="58">
        <v>84650.71</v>
      </c>
      <c r="J295" s="58">
        <v>89328.83</v>
      </c>
      <c r="K295" s="58">
        <v>115157.45</v>
      </c>
      <c r="L295" s="58">
        <v>97595.47</v>
      </c>
      <c r="M295" s="58">
        <v>113081.31</v>
      </c>
      <c r="N295" s="58">
        <v>92767.76</v>
      </c>
      <c r="O295" s="58">
        <v>109799.42</v>
      </c>
      <c r="P295" s="128">
        <v>1129705.6504991809</v>
      </c>
    </row>
    <row r="296" spans="1:16" s="2" customFormat="1">
      <c r="A296" s="51">
        <v>312560</v>
      </c>
      <c r="B296" s="52">
        <v>256</v>
      </c>
      <c r="C296" s="53" t="s">
        <v>183</v>
      </c>
      <c r="D296" s="54">
        <v>0</v>
      </c>
      <c r="E296" s="54">
        <v>0</v>
      </c>
      <c r="F296" s="54">
        <v>0</v>
      </c>
      <c r="G296" s="54">
        <v>0</v>
      </c>
      <c r="H296" s="54">
        <v>0</v>
      </c>
      <c r="I296" s="54">
        <v>0</v>
      </c>
      <c r="J296" s="54">
        <v>0</v>
      </c>
      <c r="K296" s="54">
        <v>0</v>
      </c>
      <c r="L296" s="54">
        <v>0</v>
      </c>
      <c r="M296" s="54">
        <v>0</v>
      </c>
      <c r="N296" s="54">
        <v>0</v>
      </c>
      <c r="O296" s="54">
        <v>0</v>
      </c>
      <c r="P296" s="127">
        <v>0</v>
      </c>
    </row>
    <row r="297" spans="1:16" s="2" customFormat="1">
      <c r="A297" s="55">
        <v>312570</v>
      </c>
      <c r="B297" s="56">
        <v>257</v>
      </c>
      <c r="C297" s="57" t="s">
        <v>667</v>
      </c>
      <c r="D297" s="58">
        <v>0</v>
      </c>
      <c r="E297" s="58">
        <v>0</v>
      </c>
      <c r="F297" s="58">
        <v>0</v>
      </c>
      <c r="G297" s="58">
        <v>0</v>
      </c>
      <c r="H297" s="58">
        <v>0</v>
      </c>
      <c r="I297" s="58">
        <v>0</v>
      </c>
      <c r="J297" s="58">
        <v>0</v>
      </c>
      <c r="K297" s="58">
        <v>0</v>
      </c>
      <c r="L297" s="58">
        <v>0</v>
      </c>
      <c r="M297" s="58">
        <v>0</v>
      </c>
      <c r="N297" s="58">
        <v>0</v>
      </c>
      <c r="O297" s="58">
        <v>0</v>
      </c>
      <c r="P297" s="128">
        <v>0</v>
      </c>
    </row>
    <row r="298" spans="1:16" s="2" customFormat="1">
      <c r="A298" s="51">
        <v>312580</v>
      </c>
      <c r="B298" s="52">
        <v>258</v>
      </c>
      <c r="C298" s="53" t="s">
        <v>184</v>
      </c>
      <c r="D298" s="54">
        <v>0</v>
      </c>
      <c r="E298" s="54">
        <v>0</v>
      </c>
      <c r="F298" s="54">
        <v>0</v>
      </c>
      <c r="G298" s="54">
        <v>0</v>
      </c>
      <c r="H298" s="54">
        <v>0</v>
      </c>
      <c r="I298" s="54">
        <v>0</v>
      </c>
      <c r="J298" s="54">
        <v>0</v>
      </c>
      <c r="K298" s="54">
        <v>0</v>
      </c>
      <c r="L298" s="54">
        <v>0</v>
      </c>
      <c r="M298" s="54">
        <v>0</v>
      </c>
      <c r="N298" s="54">
        <v>0</v>
      </c>
      <c r="O298" s="54">
        <v>0</v>
      </c>
      <c r="P298" s="127">
        <v>0</v>
      </c>
    </row>
    <row r="299" spans="1:16" s="2" customFormat="1">
      <c r="A299" s="55">
        <v>312590</v>
      </c>
      <c r="B299" s="56">
        <v>259</v>
      </c>
      <c r="C299" s="57" t="s">
        <v>185</v>
      </c>
      <c r="D299" s="58">
        <v>0</v>
      </c>
      <c r="E299" s="58">
        <v>0</v>
      </c>
      <c r="F299" s="58">
        <v>0</v>
      </c>
      <c r="G299" s="58">
        <v>0</v>
      </c>
      <c r="H299" s="58">
        <v>0</v>
      </c>
      <c r="I299" s="58">
        <v>0</v>
      </c>
      <c r="J299" s="58">
        <v>0</v>
      </c>
      <c r="K299" s="58">
        <v>0</v>
      </c>
      <c r="L299" s="58">
        <v>0</v>
      </c>
      <c r="M299" s="58">
        <v>0</v>
      </c>
      <c r="N299" s="58">
        <v>0</v>
      </c>
      <c r="O299" s="58">
        <v>0</v>
      </c>
      <c r="P299" s="128">
        <v>0</v>
      </c>
    </row>
    <row r="300" spans="1:16" s="2" customFormat="1">
      <c r="A300" s="51">
        <v>312595</v>
      </c>
      <c r="B300" s="52">
        <v>734</v>
      </c>
      <c r="C300" s="53" t="s">
        <v>186</v>
      </c>
      <c r="D300" s="54">
        <v>48043.7</v>
      </c>
      <c r="E300" s="54">
        <v>33613.918871162801</v>
      </c>
      <c r="F300" s="54">
        <v>38909.81</v>
      </c>
      <c r="G300" s="54">
        <v>44374.42</v>
      </c>
      <c r="H300" s="54">
        <v>48578.76</v>
      </c>
      <c r="I300" s="54">
        <v>42294.77</v>
      </c>
      <c r="J300" s="54">
        <v>42475.88</v>
      </c>
      <c r="K300" s="54">
        <v>54378.87</v>
      </c>
      <c r="L300" s="54">
        <v>46085.87</v>
      </c>
      <c r="M300" s="54">
        <v>53398.49</v>
      </c>
      <c r="N300" s="54">
        <v>43806.17</v>
      </c>
      <c r="O300" s="54">
        <v>51848.74</v>
      </c>
      <c r="P300" s="127">
        <v>547809.39887116279</v>
      </c>
    </row>
    <row r="301" spans="1:16" s="2" customFormat="1">
      <c r="A301" s="55">
        <v>312600</v>
      </c>
      <c r="B301" s="56">
        <v>260</v>
      </c>
      <c r="C301" s="57" t="s">
        <v>187</v>
      </c>
      <c r="D301" s="58">
        <v>0</v>
      </c>
      <c r="E301" s="58">
        <v>0</v>
      </c>
      <c r="F301" s="58">
        <v>0</v>
      </c>
      <c r="G301" s="58">
        <v>0</v>
      </c>
      <c r="H301" s="58">
        <v>0</v>
      </c>
      <c r="I301" s="58">
        <v>0</v>
      </c>
      <c r="J301" s="58">
        <v>0</v>
      </c>
      <c r="K301" s="58">
        <v>0</v>
      </c>
      <c r="L301" s="58">
        <v>0</v>
      </c>
      <c r="M301" s="58">
        <v>0</v>
      </c>
      <c r="N301" s="58">
        <v>0</v>
      </c>
      <c r="O301" s="58">
        <v>0</v>
      </c>
      <c r="P301" s="128">
        <v>0</v>
      </c>
    </row>
    <row r="302" spans="1:16" s="2" customFormat="1">
      <c r="A302" s="51">
        <v>312610</v>
      </c>
      <c r="B302" s="52">
        <v>261</v>
      </c>
      <c r="C302" s="53" t="s">
        <v>188</v>
      </c>
      <c r="D302" s="54">
        <v>28.4</v>
      </c>
      <c r="E302" s="54">
        <v>19.8566969627019</v>
      </c>
      <c r="F302" s="54">
        <v>23</v>
      </c>
      <c r="G302" s="54">
        <v>26.23</v>
      </c>
      <c r="H302" s="54">
        <v>28.71</v>
      </c>
      <c r="I302" s="54">
        <v>25</v>
      </c>
      <c r="J302" s="54">
        <v>22.34</v>
      </c>
      <c r="K302" s="54">
        <v>28.09</v>
      </c>
      <c r="L302" s="54">
        <v>23.8</v>
      </c>
      <c r="M302" s="54">
        <v>27.58</v>
      </c>
      <c r="N302" s="54">
        <v>22.63</v>
      </c>
      <c r="O302" s="54">
        <v>26.78</v>
      </c>
      <c r="P302" s="127">
        <v>302.41669696270196</v>
      </c>
    </row>
    <row r="303" spans="1:16" s="2" customFormat="1">
      <c r="A303" s="55">
        <v>312620</v>
      </c>
      <c r="B303" s="56">
        <v>262</v>
      </c>
      <c r="C303" s="57" t="s">
        <v>189</v>
      </c>
      <c r="D303" s="58">
        <v>38235</v>
      </c>
      <c r="E303" s="58">
        <v>26777.528671433301</v>
      </c>
      <c r="F303" s="58">
        <v>30965.91</v>
      </c>
      <c r="G303" s="58">
        <v>35314.85</v>
      </c>
      <c r="H303" s="58">
        <v>38660.83</v>
      </c>
      <c r="I303" s="58">
        <v>33659.79</v>
      </c>
      <c r="J303" s="58">
        <v>31968.22</v>
      </c>
      <c r="K303" s="58">
        <v>40588.06</v>
      </c>
      <c r="L303" s="58">
        <v>34398.21</v>
      </c>
      <c r="M303" s="58">
        <v>39856.300000000003</v>
      </c>
      <c r="N303" s="58">
        <v>32696.65</v>
      </c>
      <c r="O303" s="58">
        <v>38699.58</v>
      </c>
      <c r="P303" s="128">
        <v>421820.92867143336</v>
      </c>
    </row>
    <row r="304" spans="1:16" s="2" customFormat="1">
      <c r="A304" s="51">
        <v>312630</v>
      </c>
      <c r="B304" s="52">
        <v>263</v>
      </c>
      <c r="C304" s="53" t="s">
        <v>474</v>
      </c>
      <c r="D304" s="54">
        <v>0</v>
      </c>
      <c r="E304" s="54">
        <v>0</v>
      </c>
      <c r="F304" s="54">
        <v>0</v>
      </c>
      <c r="G304" s="54">
        <v>0</v>
      </c>
      <c r="H304" s="54">
        <v>0</v>
      </c>
      <c r="I304" s="54">
        <v>0</v>
      </c>
      <c r="J304" s="54">
        <v>0</v>
      </c>
      <c r="K304" s="54">
        <v>0</v>
      </c>
      <c r="L304" s="54">
        <v>0</v>
      </c>
      <c r="M304" s="54">
        <v>0</v>
      </c>
      <c r="N304" s="54">
        <v>0</v>
      </c>
      <c r="O304" s="54">
        <v>0</v>
      </c>
      <c r="P304" s="127">
        <v>0</v>
      </c>
    </row>
    <row r="305" spans="1:16" s="2" customFormat="1">
      <c r="A305" s="55">
        <v>312640</v>
      </c>
      <c r="B305" s="56">
        <v>264</v>
      </c>
      <c r="C305" s="57" t="s">
        <v>475</v>
      </c>
      <c r="D305" s="58">
        <v>0</v>
      </c>
      <c r="E305" s="58">
        <v>0</v>
      </c>
      <c r="F305" s="58">
        <v>0</v>
      </c>
      <c r="G305" s="58">
        <v>0</v>
      </c>
      <c r="H305" s="58">
        <v>0</v>
      </c>
      <c r="I305" s="58">
        <v>0</v>
      </c>
      <c r="J305" s="58">
        <v>0</v>
      </c>
      <c r="K305" s="58">
        <v>0</v>
      </c>
      <c r="L305" s="58">
        <v>0</v>
      </c>
      <c r="M305" s="58">
        <v>0</v>
      </c>
      <c r="N305" s="58">
        <v>0</v>
      </c>
      <c r="O305" s="58">
        <v>0</v>
      </c>
      <c r="P305" s="128">
        <v>0</v>
      </c>
    </row>
    <row r="306" spans="1:16" s="2" customFormat="1">
      <c r="A306" s="51">
        <v>312650</v>
      </c>
      <c r="B306" s="52">
        <v>265</v>
      </c>
      <c r="C306" s="53" t="s">
        <v>668</v>
      </c>
      <c r="D306" s="54">
        <v>2300.91</v>
      </c>
      <c r="E306" s="54">
        <v>1597.04341766833</v>
      </c>
      <c r="F306" s="54">
        <v>1863.47</v>
      </c>
      <c r="G306" s="54">
        <v>2125.1799999999998</v>
      </c>
      <c r="H306" s="54">
        <v>2326.54</v>
      </c>
      <c r="I306" s="54">
        <v>2025.59</v>
      </c>
      <c r="J306" s="54">
        <v>1518.73</v>
      </c>
      <c r="K306" s="54">
        <v>1849.24</v>
      </c>
      <c r="L306" s="54">
        <v>1567.22</v>
      </c>
      <c r="M306" s="54">
        <v>1815.9</v>
      </c>
      <c r="N306" s="54">
        <v>1489.69</v>
      </c>
      <c r="O306" s="54">
        <v>1763.19</v>
      </c>
      <c r="P306" s="127">
        <v>22242.703417668326</v>
      </c>
    </row>
    <row r="307" spans="1:16" s="2" customFormat="1">
      <c r="A307" s="55">
        <v>312660</v>
      </c>
      <c r="B307" s="56">
        <v>266</v>
      </c>
      <c r="C307" s="57" t="s">
        <v>190</v>
      </c>
      <c r="D307" s="58">
        <v>0</v>
      </c>
      <c r="E307" s="58">
        <v>0</v>
      </c>
      <c r="F307" s="58">
        <v>0</v>
      </c>
      <c r="G307" s="58">
        <v>9713.4699999999993</v>
      </c>
      <c r="H307" s="58">
        <v>12930.32</v>
      </c>
      <c r="I307" s="58">
        <v>11257.7</v>
      </c>
      <c r="J307" s="58">
        <v>10060.02</v>
      </c>
      <c r="K307" s="58">
        <v>12649.33</v>
      </c>
      <c r="L307" s="58">
        <v>10720.26</v>
      </c>
      <c r="M307" s="58">
        <v>12421.28</v>
      </c>
      <c r="N307" s="58">
        <v>10189.959999999999</v>
      </c>
      <c r="O307" s="58">
        <v>12060.78</v>
      </c>
      <c r="P307" s="128">
        <v>102003.12</v>
      </c>
    </row>
    <row r="308" spans="1:16" s="2" customFormat="1">
      <c r="A308" s="51">
        <v>312670</v>
      </c>
      <c r="B308" s="52">
        <v>267</v>
      </c>
      <c r="C308" s="53" t="s">
        <v>669</v>
      </c>
      <c r="D308" s="54">
        <v>0</v>
      </c>
      <c r="E308" s="54">
        <v>0</v>
      </c>
      <c r="F308" s="54">
        <v>0</v>
      </c>
      <c r="G308" s="54">
        <v>0</v>
      </c>
      <c r="H308" s="54">
        <v>0</v>
      </c>
      <c r="I308" s="54">
        <v>0</v>
      </c>
      <c r="J308" s="54">
        <v>0</v>
      </c>
      <c r="K308" s="54">
        <v>0</v>
      </c>
      <c r="L308" s="54">
        <v>0</v>
      </c>
      <c r="M308" s="54">
        <v>0</v>
      </c>
      <c r="N308" s="54">
        <v>0</v>
      </c>
      <c r="O308" s="54">
        <v>0</v>
      </c>
      <c r="P308" s="127">
        <v>0</v>
      </c>
    </row>
    <row r="309" spans="1:16" s="2" customFormat="1">
      <c r="A309" s="55">
        <v>312675</v>
      </c>
      <c r="B309" s="56">
        <v>790</v>
      </c>
      <c r="C309" s="57" t="s">
        <v>670</v>
      </c>
      <c r="D309" s="58">
        <v>0</v>
      </c>
      <c r="E309" s="58">
        <v>0</v>
      </c>
      <c r="F309" s="58">
        <v>0</v>
      </c>
      <c r="G309" s="58">
        <v>0</v>
      </c>
      <c r="H309" s="58">
        <v>0</v>
      </c>
      <c r="I309" s="58">
        <v>0</v>
      </c>
      <c r="J309" s="58">
        <v>0</v>
      </c>
      <c r="K309" s="58">
        <v>0</v>
      </c>
      <c r="L309" s="58">
        <v>0</v>
      </c>
      <c r="M309" s="58">
        <v>0</v>
      </c>
      <c r="N309" s="58">
        <v>0</v>
      </c>
      <c r="O309" s="58">
        <v>0</v>
      </c>
      <c r="P309" s="128">
        <v>0</v>
      </c>
    </row>
    <row r="310" spans="1:16" s="2" customFormat="1">
      <c r="A310" s="51">
        <v>312680</v>
      </c>
      <c r="B310" s="52">
        <v>268</v>
      </c>
      <c r="C310" s="53" t="s">
        <v>191</v>
      </c>
      <c r="D310" s="54">
        <v>0</v>
      </c>
      <c r="E310" s="54">
        <v>0</v>
      </c>
      <c r="F310" s="54">
        <v>0</v>
      </c>
      <c r="G310" s="54">
        <v>0</v>
      </c>
      <c r="H310" s="54">
        <v>0</v>
      </c>
      <c r="I310" s="54">
        <v>0</v>
      </c>
      <c r="J310" s="54">
        <v>0</v>
      </c>
      <c r="K310" s="54">
        <v>0</v>
      </c>
      <c r="L310" s="54">
        <v>0</v>
      </c>
      <c r="M310" s="54">
        <v>0</v>
      </c>
      <c r="N310" s="54">
        <v>0</v>
      </c>
      <c r="O310" s="54">
        <v>0</v>
      </c>
      <c r="P310" s="127">
        <v>0</v>
      </c>
    </row>
    <row r="311" spans="1:16" s="2" customFormat="1">
      <c r="A311" s="55">
        <v>312690</v>
      </c>
      <c r="B311" s="56">
        <v>269</v>
      </c>
      <c r="C311" s="57" t="s">
        <v>671</v>
      </c>
      <c r="D311" s="58">
        <v>0</v>
      </c>
      <c r="E311" s="58">
        <v>0</v>
      </c>
      <c r="F311" s="58">
        <v>0</v>
      </c>
      <c r="G311" s="58">
        <v>0</v>
      </c>
      <c r="H311" s="58">
        <v>0</v>
      </c>
      <c r="I311" s="58">
        <v>0</v>
      </c>
      <c r="J311" s="58">
        <v>0</v>
      </c>
      <c r="K311" s="58">
        <v>0</v>
      </c>
      <c r="L311" s="58">
        <v>0</v>
      </c>
      <c r="M311" s="58">
        <v>0</v>
      </c>
      <c r="N311" s="58">
        <v>0</v>
      </c>
      <c r="O311" s="58">
        <v>0</v>
      </c>
      <c r="P311" s="128">
        <v>0</v>
      </c>
    </row>
    <row r="312" spans="1:16" s="2" customFormat="1">
      <c r="A312" s="51">
        <v>312695</v>
      </c>
      <c r="B312" s="52">
        <v>791</v>
      </c>
      <c r="C312" s="53" t="s">
        <v>192</v>
      </c>
      <c r="D312" s="54">
        <v>8214.0400000000009</v>
      </c>
      <c r="E312" s="54">
        <v>5715.2511032966504</v>
      </c>
      <c r="F312" s="54">
        <v>6652.42</v>
      </c>
      <c r="G312" s="54">
        <v>7586.7</v>
      </c>
      <c r="H312" s="54">
        <v>8305.52</v>
      </c>
      <c r="I312" s="54">
        <v>7231.14</v>
      </c>
      <c r="J312" s="54">
        <v>12009.13</v>
      </c>
      <c r="K312" s="54">
        <v>16250.06</v>
      </c>
      <c r="L312" s="54">
        <v>13771.86</v>
      </c>
      <c r="M312" s="54">
        <v>15957.09</v>
      </c>
      <c r="N312" s="54">
        <v>13090.61</v>
      </c>
      <c r="O312" s="54">
        <v>15493.98</v>
      </c>
      <c r="P312" s="127">
        <v>130277.80110329665</v>
      </c>
    </row>
    <row r="313" spans="1:16" s="2" customFormat="1">
      <c r="A313" s="55">
        <v>312700</v>
      </c>
      <c r="B313" s="56">
        <v>270</v>
      </c>
      <c r="C313" s="57" t="s">
        <v>193</v>
      </c>
      <c r="D313" s="58">
        <v>0</v>
      </c>
      <c r="E313" s="58">
        <v>0</v>
      </c>
      <c r="F313" s="58">
        <v>0</v>
      </c>
      <c r="G313" s="58">
        <v>0</v>
      </c>
      <c r="H313" s="58">
        <v>0</v>
      </c>
      <c r="I313" s="58">
        <v>0</v>
      </c>
      <c r="J313" s="58">
        <v>0</v>
      </c>
      <c r="K313" s="58">
        <v>0</v>
      </c>
      <c r="L313" s="58">
        <v>0</v>
      </c>
      <c r="M313" s="58">
        <v>0</v>
      </c>
      <c r="N313" s="58">
        <v>0</v>
      </c>
      <c r="O313" s="58">
        <v>0</v>
      </c>
      <c r="P313" s="128">
        <v>0</v>
      </c>
    </row>
    <row r="314" spans="1:16" s="2" customFormat="1">
      <c r="A314" s="51">
        <v>312705</v>
      </c>
      <c r="B314" s="52">
        <v>468</v>
      </c>
      <c r="C314" s="53" t="s">
        <v>522</v>
      </c>
      <c r="D314" s="54">
        <v>0</v>
      </c>
      <c r="E314" s="54">
        <v>0</v>
      </c>
      <c r="F314" s="54">
        <v>0</v>
      </c>
      <c r="G314" s="54">
        <v>0</v>
      </c>
      <c r="H314" s="54">
        <v>0</v>
      </c>
      <c r="I314" s="54">
        <v>0</v>
      </c>
      <c r="J314" s="54">
        <v>0</v>
      </c>
      <c r="K314" s="54">
        <v>0</v>
      </c>
      <c r="L314" s="54">
        <v>0</v>
      </c>
      <c r="M314" s="54">
        <v>0</v>
      </c>
      <c r="N314" s="54">
        <v>0</v>
      </c>
      <c r="O314" s="54">
        <v>0</v>
      </c>
      <c r="P314" s="127">
        <v>0</v>
      </c>
    </row>
    <row r="315" spans="1:16" s="2" customFormat="1">
      <c r="A315" s="55">
        <v>312707</v>
      </c>
      <c r="B315" s="56">
        <v>792</v>
      </c>
      <c r="C315" s="57" t="s">
        <v>476</v>
      </c>
      <c r="D315" s="58">
        <v>0</v>
      </c>
      <c r="E315" s="58">
        <v>0</v>
      </c>
      <c r="F315" s="58">
        <v>0</v>
      </c>
      <c r="G315" s="58">
        <v>0</v>
      </c>
      <c r="H315" s="58">
        <v>0</v>
      </c>
      <c r="I315" s="58">
        <v>0</v>
      </c>
      <c r="J315" s="58">
        <v>0</v>
      </c>
      <c r="K315" s="58">
        <v>0</v>
      </c>
      <c r="L315" s="58">
        <v>0</v>
      </c>
      <c r="M315" s="58">
        <v>0</v>
      </c>
      <c r="N315" s="58">
        <v>0</v>
      </c>
      <c r="O315" s="58">
        <v>0</v>
      </c>
      <c r="P315" s="128">
        <v>0</v>
      </c>
    </row>
    <row r="316" spans="1:16" s="2" customFormat="1">
      <c r="A316" s="51">
        <v>312710</v>
      </c>
      <c r="B316" s="52">
        <v>271</v>
      </c>
      <c r="C316" s="53" t="s">
        <v>194</v>
      </c>
      <c r="D316" s="54">
        <v>0</v>
      </c>
      <c r="E316" s="54">
        <v>0</v>
      </c>
      <c r="F316" s="54">
        <v>0</v>
      </c>
      <c r="G316" s="54">
        <v>0</v>
      </c>
      <c r="H316" s="54">
        <v>0</v>
      </c>
      <c r="I316" s="54">
        <v>0</v>
      </c>
      <c r="J316" s="54">
        <v>0</v>
      </c>
      <c r="K316" s="54">
        <v>0</v>
      </c>
      <c r="L316" s="54">
        <v>0</v>
      </c>
      <c r="M316" s="54">
        <v>0</v>
      </c>
      <c r="N316" s="54">
        <v>0</v>
      </c>
      <c r="O316" s="54">
        <v>0</v>
      </c>
      <c r="P316" s="127">
        <v>0</v>
      </c>
    </row>
    <row r="317" spans="1:16" s="2" customFormat="1">
      <c r="A317" s="55">
        <v>312720</v>
      </c>
      <c r="B317" s="56">
        <v>272</v>
      </c>
      <c r="C317" s="57" t="s">
        <v>672</v>
      </c>
      <c r="D317" s="58">
        <v>5817.32</v>
      </c>
      <c r="E317" s="58">
        <v>4057.1104270487699</v>
      </c>
      <c r="F317" s="58">
        <v>4711.3599999999997</v>
      </c>
      <c r="G317" s="58">
        <v>5373.03</v>
      </c>
      <c r="H317" s="58">
        <v>5882.11</v>
      </c>
      <c r="I317" s="58">
        <v>5121.22</v>
      </c>
      <c r="J317" s="58">
        <v>4494.54</v>
      </c>
      <c r="K317" s="58">
        <v>5634.41</v>
      </c>
      <c r="L317" s="58">
        <v>4775.1400000000003</v>
      </c>
      <c r="M317" s="58">
        <v>5532.83</v>
      </c>
      <c r="N317" s="58">
        <v>4538.93</v>
      </c>
      <c r="O317" s="58">
        <v>5372.25</v>
      </c>
      <c r="P317" s="128">
        <v>61310.250427048777</v>
      </c>
    </row>
    <row r="318" spans="1:16" s="2" customFormat="1">
      <c r="A318" s="51">
        <v>312730</v>
      </c>
      <c r="B318" s="52">
        <v>273</v>
      </c>
      <c r="C318" s="53" t="s">
        <v>673</v>
      </c>
      <c r="D318" s="54">
        <v>0</v>
      </c>
      <c r="E318" s="54">
        <v>0</v>
      </c>
      <c r="F318" s="54">
        <v>0</v>
      </c>
      <c r="G318" s="54">
        <v>0</v>
      </c>
      <c r="H318" s="54">
        <v>0</v>
      </c>
      <c r="I318" s="54">
        <v>0</v>
      </c>
      <c r="J318" s="54">
        <v>0</v>
      </c>
      <c r="K318" s="54">
        <v>0</v>
      </c>
      <c r="L318" s="54">
        <v>0</v>
      </c>
      <c r="M318" s="54">
        <v>0</v>
      </c>
      <c r="N318" s="54">
        <v>0</v>
      </c>
      <c r="O318" s="54">
        <v>0</v>
      </c>
      <c r="P318" s="127">
        <v>0</v>
      </c>
    </row>
    <row r="319" spans="1:16" s="2" customFormat="1">
      <c r="A319" s="55">
        <v>312733</v>
      </c>
      <c r="B319" s="56">
        <v>793</v>
      </c>
      <c r="C319" s="57" t="s">
        <v>195</v>
      </c>
      <c r="D319" s="58">
        <v>46433.17</v>
      </c>
      <c r="E319" s="58">
        <v>32377.544283881201</v>
      </c>
      <c r="F319" s="58">
        <v>37605.47</v>
      </c>
      <c r="G319" s="58">
        <v>42886.89</v>
      </c>
      <c r="H319" s="58">
        <v>46950.3</v>
      </c>
      <c r="I319" s="58">
        <v>40876.959999999999</v>
      </c>
      <c r="J319" s="58">
        <v>36969.85</v>
      </c>
      <c r="K319" s="58">
        <v>46576.92</v>
      </c>
      <c r="L319" s="58">
        <v>39473.75</v>
      </c>
      <c r="M319" s="58">
        <v>45737.2</v>
      </c>
      <c r="N319" s="58">
        <v>37521.120000000003</v>
      </c>
      <c r="O319" s="58">
        <v>44409.8</v>
      </c>
      <c r="P319" s="128">
        <v>497818.97428388119</v>
      </c>
    </row>
    <row r="320" spans="1:16" s="2" customFormat="1">
      <c r="A320" s="51">
        <v>312735</v>
      </c>
      <c r="B320" s="52">
        <v>794</v>
      </c>
      <c r="C320" s="53" t="s">
        <v>674</v>
      </c>
      <c r="D320" s="54">
        <v>0</v>
      </c>
      <c r="E320" s="54">
        <v>0</v>
      </c>
      <c r="F320" s="54">
        <v>0</v>
      </c>
      <c r="G320" s="54">
        <v>0</v>
      </c>
      <c r="H320" s="54">
        <v>0</v>
      </c>
      <c r="I320" s="54">
        <v>0</v>
      </c>
      <c r="J320" s="54">
        <v>0</v>
      </c>
      <c r="K320" s="54">
        <v>0</v>
      </c>
      <c r="L320" s="54">
        <v>0</v>
      </c>
      <c r="M320" s="54">
        <v>0</v>
      </c>
      <c r="N320" s="54">
        <v>0</v>
      </c>
      <c r="O320" s="54">
        <v>0</v>
      </c>
      <c r="P320" s="127">
        <v>0</v>
      </c>
    </row>
    <row r="321" spans="1:16" s="2" customFormat="1">
      <c r="A321" s="55">
        <v>312737</v>
      </c>
      <c r="B321" s="56">
        <v>795</v>
      </c>
      <c r="C321" s="57" t="s">
        <v>196</v>
      </c>
      <c r="D321" s="58">
        <v>0</v>
      </c>
      <c r="E321" s="58">
        <v>0</v>
      </c>
      <c r="F321" s="58">
        <v>0</v>
      </c>
      <c r="G321" s="58">
        <v>0</v>
      </c>
      <c r="H321" s="58">
        <v>0</v>
      </c>
      <c r="I321" s="58">
        <v>0</v>
      </c>
      <c r="J321" s="58">
        <v>0</v>
      </c>
      <c r="K321" s="58">
        <v>0</v>
      </c>
      <c r="L321" s="58">
        <v>0</v>
      </c>
      <c r="M321" s="58">
        <v>0</v>
      </c>
      <c r="N321" s="58">
        <v>0</v>
      </c>
      <c r="O321" s="58">
        <v>0</v>
      </c>
      <c r="P321" s="128">
        <v>0</v>
      </c>
    </row>
    <row r="322" spans="1:16" s="2" customFormat="1">
      <c r="A322" s="51">
        <v>312738</v>
      </c>
      <c r="B322" s="52">
        <v>796</v>
      </c>
      <c r="C322" s="53" t="s">
        <v>675</v>
      </c>
      <c r="D322" s="54">
        <v>0</v>
      </c>
      <c r="E322" s="54">
        <v>0</v>
      </c>
      <c r="F322" s="54">
        <v>0</v>
      </c>
      <c r="G322" s="54">
        <v>0</v>
      </c>
      <c r="H322" s="54">
        <v>0</v>
      </c>
      <c r="I322" s="54">
        <v>0</v>
      </c>
      <c r="J322" s="54">
        <v>0</v>
      </c>
      <c r="K322" s="54">
        <v>0</v>
      </c>
      <c r="L322" s="54">
        <v>0</v>
      </c>
      <c r="M322" s="54">
        <v>0</v>
      </c>
      <c r="N322" s="54">
        <v>0</v>
      </c>
      <c r="O322" s="54">
        <v>0</v>
      </c>
      <c r="P322" s="127">
        <v>0</v>
      </c>
    </row>
    <row r="323" spans="1:16" s="2" customFormat="1">
      <c r="A323" s="55">
        <v>312740</v>
      </c>
      <c r="B323" s="56">
        <v>274</v>
      </c>
      <c r="C323" s="57" t="s">
        <v>676</v>
      </c>
      <c r="D323" s="58">
        <v>41704.699999999997</v>
      </c>
      <c r="E323" s="58">
        <v>29167.860053967401</v>
      </c>
      <c r="F323" s="58">
        <v>33775.949999999997</v>
      </c>
      <c r="G323" s="58">
        <v>38519.54</v>
      </c>
      <c r="H323" s="58">
        <v>42169.16</v>
      </c>
      <c r="I323" s="58">
        <v>36714.300000000003</v>
      </c>
      <c r="J323" s="58">
        <v>32808.370000000003</v>
      </c>
      <c r="K323" s="58">
        <v>41252.78</v>
      </c>
      <c r="L323" s="58">
        <v>34961.57</v>
      </c>
      <c r="M323" s="58">
        <v>40509.050000000003</v>
      </c>
      <c r="N323" s="58">
        <v>33232.14</v>
      </c>
      <c r="O323" s="58">
        <v>39333.379999999997</v>
      </c>
      <c r="P323" s="128">
        <v>444148.8000539674</v>
      </c>
    </row>
    <row r="324" spans="1:16" s="2" customFormat="1">
      <c r="A324" s="51">
        <v>312750</v>
      </c>
      <c r="B324" s="52">
        <v>275</v>
      </c>
      <c r="C324" s="53" t="s">
        <v>197</v>
      </c>
      <c r="D324" s="54">
        <v>25430.080000000002</v>
      </c>
      <c r="E324" s="54">
        <v>17847.2656441906</v>
      </c>
      <c r="F324" s="54">
        <v>20595.41</v>
      </c>
      <c r="G324" s="54">
        <v>23487.89</v>
      </c>
      <c r="H324" s="54">
        <v>25713.3</v>
      </c>
      <c r="I324" s="54">
        <v>22387.11</v>
      </c>
      <c r="J324" s="54">
        <v>14638.53</v>
      </c>
      <c r="K324" s="54">
        <v>17293.73</v>
      </c>
      <c r="L324" s="54">
        <v>14656.37</v>
      </c>
      <c r="M324" s="54">
        <v>16981.95</v>
      </c>
      <c r="N324" s="54">
        <v>13931.37</v>
      </c>
      <c r="O324" s="54">
        <v>16489.09</v>
      </c>
      <c r="P324" s="127">
        <v>229452.09564419062</v>
      </c>
    </row>
    <row r="325" spans="1:16" s="2" customFormat="1">
      <c r="A325" s="55">
        <v>312760</v>
      </c>
      <c r="B325" s="56">
        <v>276</v>
      </c>
      <c r="C325" s="57" t="s">
        <v>198</v>
      </c>
      <c r="D325" s="58">
        <v>14993.42</v>
      </c>
      <c r="E325" s="58">
        <v>10536.434539899299</v>
      </c>
      <c r="F325" s="58">
        <v>12142.93</v>
      </c>
      <c r="G325" s="58">
        <v>13848.32</v>
      </c>
      <c r="H325" s="58">
        <v>15160.41</v>
      </c>
      <c r="I325" s="58">
        <v>13199.31</v>
      </c>
      <c r="J325" s="58">
        <v>1669.37</v>
      </c>
      <c r="K325" s="58">
        <v>0</v>
      </c>
      <c r="L325" s="58">
        <v>0</v>
      </c>
      <c r="M325" s="58">
        <v>0</v>
      </c>
      <c r="N325" s="58">
        <v>0</v>
      </c>
      <c r="O325" s="58">
        <v>0</v>
      </c>
      <c r="P325" s="128">
        <v>81550.194539899298</v>
      </c>
    </row>
    <row r="326" spans="1:16" s="2" customFormat="1">
      <c r="A326" s="51">
        <v>312770</v>
      </c>
      <c r="B326" s="52">
        <v>277</v>
      </c>
      <c r="C326" s="53" t="s">
        <v>199</v>
      </c>
      <c r="D326" s="54">
        <v>1222.06</v>
      </c>
      <c r="E326" s="54">
        <v>854.14756109790699</v>
      </c>
      <c r="F326" s="54">
        <v>989.73</v>
      </c>
      <c r="G326" s="54">
        <v>1128.73</v>
      </c>
      <c r="H326" s="54">
        <v>1235.67</v>
      </c>
      <c r="I326" s="54">
        <v>1075.83</v>
      </c>
      <c r="J326" s="54">
        <v>1074.6500000000001</v>
      </c>
      <c r="K326" s="54">
        <v>1374.73</v>
      </c>
      <c r="L326" s="54">
        <v>1165.08</v>
      </c>
      <c r="M326" s="54">
        <v>1349.95</v>
      </c>
      <c r="N326" s="54">
        <v>1107.45</v>
      </c>
      <c r="O326" s="54">
        <v>1310.77</v>
      </c>
      <c r="P326" s="127">
        <v>13888.797561097908</v>
      </c>
    </row>
    <row r="327" spans="1:16" s="2" customFormat="1">
      <c r="A327" s="55">
        <v>312780</v>
      </c>
      <c r="B327" s="56">
        <v>278</v>
      </c>
      <c r="C327" s="57" t="s">
        <v>677</v>
      </c>
      <c r="D327" s="58">
        <v>20659.91</v>
      </c>
      <c r="E327" s="58">
        <v>14472.739976552501</v>
      </c>
      <c r="F327" s="58">
        <v>16732.12</v>
      </c>
      <c r="G327" s="58">
        <v>19082.03</v>
      </c>
      <c r="H327" s="58">
        <v>20890</v>
      </c>
      <c r="I327" s="58">
        <v>18187.740000000002</v>
      </c>
      <c r="J327" s="58">
        <v>15736.81</v>
      </c>
      <c r="K327" s="58">
        <v>19680.28</v>
      </c>
      <c r="L327" s="58">
        <v>16678.95</v>
      </c>
      <c r="M327" s="58">
        <v>19325.47</v>
      </c>
      <c r="N327" s="58">
        <v>15853.91</v>
      </c>
      <c r="O327" s="58">
        <v>18764.599999999999</v>
      </c>
      <c r="P327" s="128">
        <v>216064.55997655253</v>
      </c>
    </row>
    <row r="328" spans="1:16" s="2" customFormat="1">
      <c r="A328" s="51">
        <v>312790</v>
      </c>
      <c r="B328" s="52">
        <v>279</v>
      </c>
      <c r="C328" s="53" t="s">
        <v>200</v>
      </c>
      <c r="D328" s="54">
        <v>0</v>
      </c>
      <c r="E328" s="54">
        <v>0</v>
      </c>
      <c r="F328" s="54">
        <v>0</v>
      </c>
      <c r="G328" s="54">
        <v>0</v>
      </c>
      <c r="H328" s="54">
        <v>0</v>
      </c>
      <c r="I328" s="54">
        <v>0</v>
      </c>
      <c r="J328" s="54">
        <v>0</v>
      </c>
      <c r="K328" s="54">
        <v>0</v>
      </c>
      <c r="L328" s="54">
        <v>0</v>
      </c>
      <c r="M328" s="54">
        <v>0</v>
      </c>
      <c r="N328" s="54">
        <v>0</v>
      </c>
      <c r="O328" s="54">
        <v>0</v>
      </c>
      <c r="P328" s="127">
        <v>0</v>
      </c>
    </row>
    <row r="329" spans="1:16" s="2" customFormat="1">
      <c r="A329" s="55">
        <v>312800</v>
      </c>
      <c r="B329" s="56">
        <v>280</v>
      </c>
      <c r="C329" s="57" t="s">
        <v>678</v>
      </c>
      <c r="D329" s="58">
        <v>19661.05</v>
      </c>
      <c r="E329" s="58">
        <v>13739.8820587725</v>
      </c>
      <c r="F329" s="58">
        <v>15923.16</v>
      </c>
      <c r="G329" s="58">
        <v>18159.46</v>
      </c>
      <c r="H329" s="58">
        <v>19880.02</v>
      </c>
      <c r="I329" s="58">
        <v>17308.400000000001</v>
      </c>
      <c r="J329" s="58">
        <v>18475.55</v>
      </c>
      <c r="K329" s="58">
        <v>23854.560000000001</v>
      </c>
      <c r="L329" s="58">
        <v>20216.64</v>
      </c>
      <c r="M329" s="58">
        <v>23424.49</v>
      </c>
      <c r="N329" s="58">
        <v>19216.59</v>
      </c>
      <c r="O329" s="58">
        <v>22744.66</v>
      </c>
      <c r="P329" s="128">
        <v>232604.46205877251</v>
      </c>
    </row>
    <row r="330" spans="1:16" s="2" customFormat="1">
      <c r="A330" s="51">
        <v>312810</v>
      </c>
      <c r="B330" s="52">
        <v>281</v>
      </c>
      <c r="C330" s="53" t="s">
        <v>679</v>
      </c>
      <c r="D330" s="54">
        <v>0</v>
      </c>
      <c r="E330" s="54">
        <v>0</v>
      </c>
      <c r="F330" s="54">
        <v>0</v>
      </c>
      <c r="G330" s="54">
        <v>0</v>
      </c>
      <c r="H330" s="54">
        <v>0</v>
      </c>
      <c r="I330" s="54">
        <v>0</v>
      </c>
      <c r="J330" s="54">
        <v>0</v>
      </c>
      <c r="K330" s="54">
        <v>0</v>
      </c>
      <c r="L330" s="54">
        <v>0</v>
      </c>
      <c r="M330" s="54">
        <v>0</v>
      </c>
      <c r="N330" s="54">
        <v>0</v>
      </c>
      <c r="O330" s="54">
        <v>0</v>
      </c>
      <c r="P330" s="127">
        <v>0</v>
      </c>
    </row>
    <row r="331" spans="1:16" s="2" customFormat="1">
      <c r="A331" s="55">
        <v>312820</v>
      </c>
      <c r="B331" s="56">
        <v>282</v>
      </c>
      <c r="C331" s="57" t="s">
        <v>201</v>
      </c>
      <c r="D331" s="58">
        <v>33638.400000000001</v>
      </c>
      <c r="E331" s="58">
        <v>23526.413922300799</v>
      </c>
      <c r="F331" s="58">
        <v>27243.19</v>
      </c>
      <c r="G331" s="58">
        <v>31069.3</v>
      </c>
      <c r="H331" s="58">
        <v>34013.03</v>
      </c>
      <c r="I331" s="58">
        <v>29613.21</v>
      </c>
      <c r="J331" s="58">
        <v>26462.75</v>
      </c>
      <c r="K331" s="58">
        <v>33273.89</v>
      </c>
      <c r="L331" s="58">
        <v>28199.49</v>
      </c>
      <c r="M331" s="58">
        <v>32674</v>
      </c>
      <c r="N331" s="58">
        <v>26804.560000000001</v>
      </c>
      <c r="O331" s="58">
        <v>31725.73</v>
      </c>
      <c r="P331" s="128">
        <v>358243.96392230078</v>
      </c>
    </row>
    <row r="332" spans="1:16" s="2" customFormat="1">
      <c r="A332" s="51">
        <v>312825</v>
      </c>
      <c r="B332" s="52">
        <v>797</v>
      </c>
      <c r="C332" s="53" t="s">
        <v>202</v>
      </c>
      <c r="D332" s="54">
        <v>0</v>
      </c>
      <c r="E332" s="54">
        <v>0</v>
      </c>
      <c r="F332" s="54">
        <v>0</v>
      </c>
      <c r="G332" s="54">
        <v>0</v>
      </c>
      <c r="H332" s="54">
        <v>0</v>
      </c>
      <c r="I332" s="54">
        <v>0</v>
      </c>
      <c r="J332" s="54">
        <v>0</v>
      </c>
      <c r="K332" s="54">
        <v>0</v>
      </c>
      <c r="L332" s="54">
        <v>0</v>
      </c>
      <c r="M332" s="54">
        <v>0</v>
      </c>
      <c r="N332" s="54">
        <v>0</v>
      </c>
      <c r="O332" s="54">
        <v>0</v>
      </c>
      <c r="P332" s="127">
        <v>0</v>
      </c>
    </row>
    <row r="333" spans="1:16" s="2" customFormat="1">
      <c r="A333" s="55">
        <v>312830</v>
      </c>
      <c r="B333" s="56">
        <v>283</v>
      </c>
      <c r="C333" s="57" t="s">
        <v>680</v>
      </c>
      <c r="D333" s="58">
        <v>0</v>
      </c>
      <c r="E333" s="58">
        <v>0</v>
      </c>
      <c r="F333" s="58">
        <v>0</v>
      </c>
      <c r="G333" s="58">
        <v>0</v>
      </c>
      <c r="H333" s="58">
        <v>0</v>
      </c>
      <c r="I333" s="58">
        <v>0</v>
      </c>
      <c r="J333" s="58">
        <v>0</v>
      </c>
      <c r="K333" s="58">
        <v>0</v>
      </c>
      <c r="L333" s="58">
        <v>0</v>
      </c>
      <c r="M333" s="58">
        <v>0</v>
      </c>
      <c r="N333" s="58">
        <v>0</v>
      </c>
      <c r="O333" s="58">
        <v>0</v>
      </c>
      <c r="P333" s="128">
        <v>0</v>
      </c>
    </row>
    <row r="334" spans="1:16" s="2" customFormat="1">
      <c r="A334" s="51">
        <v>312840</v>
      </c>
      <c r="B334" s="52">
        <v>284</v>
      </c>
      <c r="C334" s="53" t="s">
        <v>203</v>
      </c>
      <c r="D334" s="54">
        <v>0</v>
      </c>
      <c r="E334" s="54">
        <v>0</v>
      </c>
      <c r="F334" s="54">
        <v>0</v>
      </c>
      <c r="G334" s="54">
        <v>0</v>
      </c>
      <c r="H334" s="54">
        <v>0</v>
      </c>
      <c r="I334" s="54">
        <v>0</v>
      </c>
      <c r="J334" s="54">
        <v>0</v>
      </c>
      <c r="K334" s="54">
        <v>0</v>
      </c>
      <c r="L334" s="54">
        <v>0</v>
      </c>
      <c r="M334" s="54">
        <v>0</v>
      </c>
      <c r="N334" s="54">
        <v>0</v>
      </c>
      <c r="O334" s="54">
        <v>0</v>
      </c>
      <c r="P334" s="127">
        <v>0</v>
      </c>
    </row>
    <row r="335" spans="1:16" s="2" customFormat="1">
      <c r="A335" s="55">
        <v>312850</v>
      </c>
      <c r="B335" s="56">
        <v>285</v>
      </c>
      <c r="C335" s="57" t="s">
        <v>681</v>
      </c>
      <c r="D335" s="58">
        <v>0</v>
      </c>
      <c r="E335" s="58">
        <v>0</v>
      </c>
      <c r="F335" s="58">
        <v>0</v>
      </c>
      <c r="G335" s="58">
        <v>0</v>
      </c>
      <c r="H335" s="58">
        <v>0</v>
      </c>
      <c r="I335" s="58">
        <v>0</v>
      </c>
      <c r="J335" s="58">
        <v>0</v>
      </c>
      <c r="K335" s="58">
        <v>0</v>
      </c>
      <c r="L335" s="58">
        <v>0</v>
      </c>
      <c r="M335" s="58">
        <v>0</v>
      </c>
      <c r="N335" s="58">
        <v>0</v>
      </c>
      <c r="O335" s="58">
        <v>0</v>
      </c>
      <c r="P335" s="128">
        <v>0</v>
      </c>
    </row>
    <row r="336" spans="1:16" s="2" customFormat="1">
      <c r="A336" s="51">
        <v>312860</v>
      </c>
      <c r="B336" s="52">
        <v>286</v>
      </c>
      <c r="C336" s="53" t="s">
        <v>204</v>
      </c>
      <c r="D336" s="54">
        <v>1313.73</v>
      </c>
      <c r="E336" s="54">
        <v>918.80586893521695</v>
      </c>
      <c r="F336" s="54">
        <v>1063.97</v>
      </c>
      <c r="G336" s="54">
        <v>1213.3900000000001</v>
      </c>
      <c r="H336" s="54">
        <v>1328.36</v>
      </c>
      <c r="I336" s="54">
        <v>1156.52</v>
      </c>
      <c r="J336" s="54">
        <v>1033.49</v>
      </c>
      <c r="K336" s="54">
        <v>1299.49</v>
      </c>
      <c r="L336" s="54">
        <v>1101.31</v>
      </c>
      <c r="M336" s="54">
        <v>1276.06</v>
      </c>
      <c r="N336" s="54">
        <v>1046.83</v>
      </c>
      <c r="O336" s="54">
        <v>1239.03</v>
      </c>
      <c r="P336" s="127">
        <v>13990.985868935217</v>
      </c>
    </row>
    <row r="337" spans="1:16" s="2" customFormat="1">
      <c r="A337" s="55">
        <v>312870</v>
      </c>
      <c r="B337" s="56">
        <v>287</v>
      </c>
      <c r="C337" s="57" t="s">
        <v>682</v>
      </c>
      <c r="D337" s="58">
        <v>0</v>
      </c>
      <c r="E337" s="58">
        <v>0</v>
      </c>
      <c r="F337" s="58">
        <v>0</v>
      </c>
      <c r="G337" s="58">
        <v>0</v>
      </c>
      <c r="H337" s="58">
        <v>0</v>
      </c>
      <c r="I337" s="58">
        <v>0</v>
      </c>
      <c r="J337" s="58">
        <v>0</v>
      </c>
      <c r="K337" s="58">
        <v>0</v>
      </c>
      <c r="L337" s="58">
        <v>0</v>
      </c>
      <c r="M337" s="58">
        <v>0</v>
      </c>
      <c r="N337" s="58">
        <v>0</v>
      </c>
      <c r="O337" s="58">
        <v>0</v>
      </c>
      <c r="P337" s="128">
        <v>0</v>
      </c>
    </row>
    <row r="338" spans="1:16" s="2" customFormat="1">
      <c r="A338" s="51">
        <v>312880</v>
      </c>
      <c r="B338" s="52">
        <v>288</v>
      </c>
      <c r="C338" s="53" t="s">
        <v>205</v>
      </c>
      <c r="D338" s="54">
        <v>10056.61</v>
      </c>
      <c r="E338" s="54">
        <v>7060.8605043582102</v>
      </c>
      <c r="F338" s="54">
        <v>8144.69</v>
      </c>
      <c r="G338" s="54">
        <v>9288.5499999999993</v>
      </c>
      <c r="H338" s="54">
        <v>10168.620000000001</v>
      </c>
      <c r="I338" s="54">
        <v>8853.24</v>
      </c>
      <c r="J338" s="54">
        <v>8972.56</v>
      </c>
      <c r="K338" s="54">
        <v>11501.96</v>
      </c>
      <c r="L338" s="54">
        <v>9747.86</v>
      </c>
      <c r="M338" s="54">
        <v>11294.59</v>
      </c>
      <c r="N338" s="54">
        <v>9265.67</v>
      </c>
      <c r="O338" s="54">
        <v>10966.8</v>
      </c>
      <c r="P338" s="127">
        <v>115322.0105043582</v>
      </c>
    </row>
    <row r="339" spans="1:16" s="2" customFormat="1">
      <c r="A339" s="55">
        <v>312890</v>
      </c>
      <c r="B339" s="56">
        <v>289</v>
      </c>
      <c r="C339" s="57" t="s">
        <v>683</v>
      </c>
      <c r="D339" s="58">
        <v>0</v>
      </c>
      <c r="E339" s="58">
        <v>0</v>
      </c>
      <c r="F339" s="58">
        <v>0</v>
      </c>
      <c r="G339" s="58">
        <v>0</v>
      </c>
      <c r="H339" s="58">
        <v>0</v>
      </c>
      <c r="I339" s="58">
        <v>0</v>
      </c>
      <c r="J339" s="58">
        <v>0</v>
      </c>
      <c r="K339" s="58">
        <v>0</v>
      </c>
      <c r="L339" s="58">
        <v>0</v>
      </c>
      <c r="M339" s="58">
        <v>0</v>
      </c>
      <c r="N339" s="58">
        <v>0</v>
      </c>
      <c r="O339" s="58">
        <v>0</v>
      </c>
      <c r="P339" s="128">
        <v>0</v>
      </c>
    </row>
    <row r="340" spans="1:16" s="2" customFormat="1">
      <c r="A340" s="51">
        <v>312900</v>
      </c>
      <c r="B340" s="52">
        <v>290</v>
      </c>
      <c r="C340" s="53" t="s">
        <v>206</v>
      </c>
      <c r="D340" s="54">
        <v>1900.35</v>
      </c>
      <c r="E340" s="54">
        <v>1332.84202043087</v>
      </c>
      <c r="F340" s="54">
        <v>1539.07</v>
      </c>
      <c r="G340" s="54">
        <v>1755.22</v>
      </c>
      <c r="H340" s="54">
        <v>1921.52</v>
      </c>
      <c r="I340" s="54">
        <v>1672.96</v>
      </c>
      <c r="J340" s="54">
        <v>2174.42</v>
      </c>
      <c r="K340" s="54">
        <v>2874.93</v>
      </c>
      <c r="L340" s="54">
        <v>2436.4899999999998</v>
      </c>
      <c r="M340" s="54">
        <v>2823.1</v>
      </c>
      <c r="N340" s="54">
        <v>2315.9699999999998</v>
      </c>
      <c r="O340" s="54">
        <v>2741.16</v>
      </c>
      <c r="P340" s="127">
        <v>25488.03202043087</v>
      </c>
    </row>
    <row r="341" spans="1:16" s="2" customFormat="1">
      <c r="A341" s="55">
        <v>312910</v>
      </c>
      <c r="B341" s="56">
        <v>291</v>
      </c>
      <c r="C341" s="57" t="s">
        <v>684</v>
      </c>
      <c r="D341" s="58">
        <v>3339.76</v>
      </c>
      <c r="E341" s="58">
        <v>2335.7923375389701</v>
      </c>
      <c r="F341" s="58">
        <v>2704.82</v>
      </c>
      <c r="G341" s="58">
        <v>3084.69</v>
      </c>
      <c r="H341" s="58">
        <v>3376.95</v>
      </c>
      <c r="I341" s="58">
        <v>2940.12</v>
      </c>
      <c r="J341" s="58">
        <v>2374.0300000000002</v>
      </c>
      <c r="K341" s="58">
        <v>2932.56</v>
      </c>
      <c r="L341" s="58">
        <v>2485.33</v>
      </c>
      <c r="M341" s="58">
        <v>2879.69</v>
      </c>
      <c r="N341" s="58">
        <v>2362.39</v>
      </c>
      <c r="O341" s="58">
        <v>2796.11</v>
      </c>
      <c r="P341" s="128">
        <v>33612.242337538963</v>
      </c>
    </row>
    <row r="342" spans="1:16" s="2" customFormat="1">
      <c r="A342" s="51">
        <v>312920</v>
      </c>
      <c r="B342" s="52">
        <v>292</v>
      </c>
      <c r="C342" s="53" t="s">
        <v>207</v>
      </c>
      <c r="D342" s="54">
        <v>0</v>
      </c>
      <c r="E342" s="54">
        <v>0</v>
      </c>
      <c r="F342" s="54">
        <v>0</v>
      </c>
      <c r="G342" s="54">
        <v>0</v>
      </c>
      <c r="H342" s="54">
        <v>0</v>
      </c>
      <c r="I342" s="54">
        <v>0</v>
      </c>
      <c r="J342" s="54">
        <v>0</v>
      </c>
      <c r="K342" s="54">
        <v>0</v>
      </c>
      <c r="L342" s="54">
        <v>0</v>
      </c>
      <c r="M342" s="54">
        <v>0</v>
      </c>
      <c r="N342" s="54">
        <v>0</v>
      </c>
      <c r="O342" s="54">
        <v>0</v>
      </c>
      <c r="P342" s="127">
        <v>0</v>
      </c>
    </row>
    <row r="343" spans="1:16" s="2" customFormat="1">
      <c r="A343" s="55">
        <v>312930</v>
      </c>
      <c r="B343" s="56">
        <v>293</v>
      </c>
      <c r="C343" s="57" t="s">
        <v>208</v>
      </c>
      <c r="D343" s="58">
        <v>0</v>
      </c>
      <c r="E343" s="58">
        <v>0</v>
      </c>
      <c r="F343" s="58">
        <v>0</v>
      </c>
      <c r="G343" s="58">
        <v>0</v>
      </c>
      <c r="H343" s="58">
        <v>0</v>
      </c>
      <c r="I343" s="58">
        <v>0</v>
      </c>
      <c r="J343" s="58">
        <v>0</v>
      </c>
      <c r="K343" s="58">
        <v>0</v>
      </c>
      <c r="L343" s="58">
        <v>0</v>
      </c>
      <c r="M343" s="58">
        <v>0</v>
      </c>
      <c r="N343" s="58">
        <v>0</v>
      </c>
      <c r="O343" s="58">
        <v>0</v>
      </c>
      <c r="P343" s="128">
        <v>0</v>
      </c>
    </row>
    <row r="344" spans="1:16" s="2" customFormat="1">
      <c r="A344" s="51">
        <v>312940</v>
      </c>
      <c r="B344" s="52">
        <v>294</v>
      </c>
      <c r="C344" s="53" t="s">
        <v>209</v>
      </c>
      <c r="D344" s="54">
        <v>0</v>
      </c>
      <c r="E344" s="54">
        <v>0</v>
      </c>
      <c r="F344" s="54">
        <v>0</v>
      </c>
      <c r="G344" s="54">
        <v>0</v>
      </c>
      <c r="H344" s="54">
        <v>0</v>
      </c>
      <c r="I344" s="54">
        <v>0</v>
      </c>
      <c r="J344" s="54">
        <v>0</v>
      </c>
      <c r="K344" s="54">
        <v>0</v>
      </c>
      <c r="L344" s="54">
        <v>0</v>
      </c>
      <c r="M344" s="54">
        <v>0</v>
      </c>
      <c r="N344" s="54">
        <v>0</v>
      </c>
      <c r="O344" s="54">
        <v>0</v>
      </c>
      <c r="P344" s="127">
        <v>0</v>
      </c>
    </row>
    <row r="345" spans="1:16" s="2" customFormat="1">
      <c r="A345" s="55">
        <v>312950</v>
      </c>
      <c r="B345" s="56">
        <v>295</v>
      </c>
      <c r="C345" s="57" t="s">
        <v>685</v>
      </c>
      <c r="D345" s="58">
        <v>954.39</v>
      </c>
      <c r="E345" s="58">
        <v>667.47853680811204</v>
      </c>
      <c r="F345" s="58">
        <v>772.94</v>
      </c>
      <c r="G345" s="58">
        <v>881.5</v>
      </c>
      <c r="H345" s="58">
        <v>965.02</v>
      </c>
      <c r="I345" s="58">
        <v>840.19</v>
      </c>
      <c r="J345" s="58">
        <v>750.8</v>
      </c>
      <c r="K345" s="58">
        <v>944.05</v>
      </c>
      <c r="L345" s="58">
        <v>800.08</v>
      </c>
      <c r="M345" s="58">
        <v>927.03</v>
      </c>
      <c r="N345" s="58">
        <v>760.5</v>
      </c>
      <c r="O345" s="58">
        <v>900.12</v>
      </c>
      <c r="P345" s="128">
        <v>10164.098536808115</v>
      </c>
    </row>
    <row r="346" spans="1:16" s="2" customFormat="1">
      <c r="A346" s="51">
        <v>312960</v>
      </c>
      <c r="B346" s="52">
        <v>296</v>
      </c>
      <c r="C346" s="53" t="s">
        <v>686</v>
      </c>
      <c r="D346" s="54">
        <v>0</v>
      </c>
      <c r="E346" s="54">
        <v>0</v>
      </c>
      <c r="F346" s="54">
        <v>0</v>
      </c>
      <c r="G346" s="54">
        <v>0</v>
      </c>
      <c r="H346" s="54">
        <v>0</v>
      </c>
      <c r="I346" s="54">
        <v>0</v>
      </c>
      <c r="J346" s="54">
        <v>0</v>
      </c>
      <c r="K346" s="54">
        <v>0</v>
      </c>
      <c r="L346" s="54">
        <v>0</v>
      </c>
      <c r="M346" s="54">
        <v>0</v>
      </c>
      <c r="N346" s="54">
        <v>0</v>
      </c>
      <c r="O346" s="54">
        <v>0</v>
      </c>
      <c r="P346" s="127">
        <v>0</v>
      </c>
    </row>
    <row r="347" spans="1:16" s="2" customFormat="1">
      <c r="A347" s="55">
        <v>312965</v>
      </c>
      <c r="B347" s="56">
        <v>798</v>
      </c>
      <c r="C347" s="57" t="s">
        <v>210</v>
      </c>
      <c r="D347" s="58">
        <v>0</v>
      </c>
      <c r="E347" s="58">
        <v>0</v>
      </c>
      <c r="F347" s="58">
        <v>0</v>
      </c>
      <c r="G347" s="58">
        <v>0</v>
      </c>
      <c r="H347" s="58">
        <v>0</v>
      </c>
      <c r="I347" s="58">
        <v>0</v>
      </c>
      <c r="J347" s="58">
        <v>0</v>
      </c>
      <c r="K347" s="58">
        <v>0</v>
      </c>
      <c r="L347" s="58">
        <v>0</v>
      </c>
      <c r="M347" s="58">
        <v>0</v>
      </c>
      <c r="N347" s="58">
        <v>0</v>
      </c>
      <c r="O347" s="58">
        <v>0</v>
      </c>
      <c r="P347" s="128">
        <v>0</v>
      </c>
    </row>
    <row r="348" spans="1:16" s="2" customFormat="1">
      <c r="A348" s="51">
        <v>312970</v>
      </c>
      <c r="B348" s="52">
        <v>297</v>
      </c>
      <c r="C348" s="53" t="s">
        <v>211</v>
      </c>
      <c r="D348" s="54">
        <v>0</v>
      </c>
      <c r="E348" s="54">
        <v>0</v>
      </c>
      <c r="F348" s="54">
        <v>0</v>
      </c>
      <c r="G348" s="54">
        <v>0</v>
      </c>
      <c r="H348" s="54">
        <v>0</v>
      </c>
      <c r="I348" s="54">
        <v>0</v>
      </c>
      <c r="J348" s="54">
        <v>0</v>
      </c>
      <c r="K348" s="54">
        <v>0</v>
      </c>
      <c r="L348" s="54">
        <v>0</v>
      </c>
      <c r="M348" s="54">
        <v>0</v>
      </c>
      <c r="N348" s="54">
        <v>0</v>
      </c>
      <c r="O348" s="54">
        <v>0</v>
      </c>
      <c r="P348" s="127">
        <v>0</v>
      </c>
    </row>
    <row r="349" spans="1:16" s="2" customFormat="1">
      <c r="A349" s="55">
        <v>312980</v>
      </c>
      <c r="B349" s="56">
        <v>298</v>
      </c>
      <c r="C349" s="57" t="s">
        <v>687</v>
      </c>
      <c r="D349" s="58">
        <v>39124.69</v>
      </c>
      <c r="E349" s="58">
        <v>27302.3320740079</v>
      </c>
      <c r="F349" s="58">
        <v>31686.45</v>
      </c>
      <c r="G349" s="58">
        <v>36136.58</v>
      </c>
      <c r="H349" s="58">
        <v>39560.42</v>
      </c>
      <c r="I349" s="58">
        <v>34443.01</v>
      </c>
      <c r="J349" s="58">
        <v>29675.18</v>
      </c>
      <c r="K349" s="58">
        <v>37084.39</v>
      </c>
      <c r="L349" s="58">
        <v>31428.87</v>
      </c>
      <c r="M349" s="58">
        <v>36415.81</v>
      </c>
      <c r="N349" s="58">
        <v>29874.2</v>
      </c>
      <c r="O349" s="58">
        <v>35358.93</v>
      </c>
      <c r="P349" s="128">
        <v>408090.86207400792</v>
      </c>
    </row>
    <row r="350" spans="1:16" s="2" customFormat="1">
      <c r="A350" s="51">
        <v>312990</v>
      </c>
      <c r="B350" s="52">
        <v>299</v>
      </c>
      <c r="C350" s="53" t="s">
        <v>688</v>
      </c>
      <c r="D350" s="54">
        <v>0</v>
      </c>
      <c r="E350" s="54">
        <v>0</v>
      </c>
      <c r="F350" s="54">
        <v>0</v>
      </c>
      <c r="G350" s="54">
        <v>0</v>
      </c>
      <c r="H350" s="54">
        <v>0</v>
      </c>
      <c r="I350" s="54">
        <v>0</v>
      </c>
      <c r="J350" s="54">
        <v>0</v>
      </c>
      <c r="K350" s="54">
        <v>0</v>
      </c>
      <c r="L350" s="54">
        <v>0</v>
      </c>
      <c r="M350" s="54">
        <v>0</v>
      </c>
      <c r="N350" s="54">
        <v>0</v>
      </c>
      <c r="O350" s="54">
        <v>0</v>
      </c>
      <c r="P350" s="127">
        <v>0</v>
      </c>
    </row>
    <row r="351" spans="1:16" s="2" customFormat="1">
      <c r="A351" s="55">
        <v>313000</v>
      </c>
      <c r="B351" s="56">
        <v>300</v>
      </c>
      <c r="C351" s="57" t="s">
        <v>212</v>
      </c>
      <c r="D351" s="58">
        <v>0</v>
      </c>
      <c r="E351" s="58">
        <v>0</v>
      </c>
      <c r="F351" s="58">
        <v>0</v>
      </c>
      <c r="G351" s="58">
        <v>0</v>
      </c>
      <c r="H351" s="58">
        <v>0</v>
      </c>
      <c r="I351" s="58">
        <v>0</v>
      </c>
      <c r="J351" s="58">
        <v>0</v>
      </c>
      <c r="K351" s="58">
        <v>0</v>
      </c>
      <c r="L351" s="58">
        <v>0</v>
      </c>
      <c r="M351" s="58">
        <v>0</v>
      </c>
      <c r="N351" s="58">
        <v>0</v>
      </c>
      <c r="O351" s="58">
        <v>0</v>
      </c>
      <c r="P351" s="128">
        <v>0</v>
      </c>
    </row>
    <row r="352" spans="1:16" s="2" customFormat="1">
      <c r="A352" s="51">
        <v>313005</v>
      </c>
      <c r="B352" s="52">
        <v>736</v>
      </c>
      <c r="C352" s="53" t="s">
        <v>689</v>
      </c>
      <c r="D352" s="54">
        <v>0</v>
      </c>
      <c r="E352" s="54">
        <v>0</v>
      </c>
      <c r="F352" s="54">
        <v>0</v>
      </c>
      <c r="G352" s="54">
        <v>0</v>
      </c>
      <c r="H352" s="54">
        <v>0</v>
      </c>
      <c r="I352" s="54">
        <v>0</v>
      </c>
      <c r="J352" s="54">
        <v>0</v>
      </c>
      <c r="K352" s="54">
        <v>0</v>
      </c>
      <c r="L352" s="54">
        <v>0</v>
      </c>
      <c r="M352" s="54">
        <v>0</v>
      </c>
      <c r="N352" s="54">
        <v>0</v>
      </c>
      <c r="O352" s="54">
        <v>0</v>
      </c>
      <c r="P352" s="127">
        <v>0</v>
      </c>
    </row>
    <row r="353" spans="1:16" s="2" customFormat="1">
      <c r="A353" s="55">
        <v>313010</v>
      </c>
      <c r="B353" s="56">
        <v>301</v>
      </c>
      <c r="C353" s="57" t="s">
        <v>690</v>
      </c>
      <c r="D353" s="58">
        <v>2306.34</v>
      </c>
      <c r="E353" s="58">
        <v>1612.9735284957501</v>
      </c>
      <c r="F353" s="58">
        <v>1867.87</v>
      </c>
      <c r="G353" s="58">
        <v>2130.1999999999998</v>
      </c>
      <c r="H353" s="58">
        <v>2332.0300000000002</v>
      </c>
      <c r="I353" s="58">
        <v>2030.36</v>
      </c>
      <c r="J353" s="58">
        <v>2097.5500000000002</v>
      </c>
      <c r="K353" s="58">
        <v>2696.14</v>
      </c>
      <c r="L353" s="58">
        <v>2284.9699999999998</v>
      </c>
      <c r="M353" s="58">
        <v>2647.53</v>
      </c>
      <c r="N353" s="58">
        <v>2171.94</v>
      </c>
      <c r="O353" s="58">
        <v>2570.6999999999998</v>
      </c>
      <c r="P353" s="128">
        <v>26748.603528495751</v>
      </c>
    </row>
    <row r="354" spans="1:16" s="2" customFormat="1">
      <c r="A354" s="51">
        <v>313020</v>
      </c>
      <c r="B354" s="52">
        <v>302</v>
      </c>
      <c r="C354" s="53" t="s">
        <v>213</v>
      </c>
      <c r="D354" s="54">
        <v>290.18</v>
      </c>
      <c r="E354" s="54">
        <v>203.31257334659799</v>
      </c>
      <c r="F354" s="54">
        <v>235.02</v>
      </c>
      <c r="G354" s="54">
        <v>268.02</v>
      </c>
      <c r="H354" s="54">
        <v>293.42</v>
      </c>
      <c r="I354" s="54">
        <v>255.46</v>
      </c>
      <c r="J354" s="54">
        <v>228.28</v>
      </c>
      <c r="K354" s="54">
        <v>287.04000000000002</v>
      </c>
      <c r="L354" s="54">
        <v>243.27</v>
      </c>
      <c r="M354" s="54">
        <v>281.87</v>
      </c>
      <c r="N354" s="54">
        <v>231.23</v>
      </c>
      <c r="O354" s="54">
        <v>273.69</v>
      </c>
      <c r="P354" s="127">
        <v>3090.7925733465981</v>
      </c>
    </row>
    <row r="355" spans="1:16" s="2" customFormat="1">
      <c r="A355" s="55">
        <v>313030</v>
      </c>
      <c r="B355" s="56">
        <v>303</v>
      </c>
      <c r="C355" s="57" t="s">
        <v>214</v>
      </c>
      <c r="D355" s="58">
        <v>0</v>
      </c>
      <c r="E355" s="58">
        <v>0</v>
      </c>
      <c r="F355" s="58">
        <v>0</v>
      </c>
      <c r="G355" s="58">
        <v>0</v>
      </c>
      <c r="H355" s="58">
        <v>0</v>
      </c>
      <c r="I355" s="58">
        <v>0</v>
      </c>
      <c r="J355" s="58">
        <v>0</v>
      </c>
      <c r="K355" s="58">
        <v>0</v>
      </c>
      <c r="L355" s="58">
        <v>0</v>
      </c>
      <c r="M355" s="58">
        <v>0</v>
      </c>
      <c r="N355" s="58">
        <v>0</v>
      </c>
      <c r="O355" s="58">
        <v>0</v>
      </c>
      <c r="P355" s="128">
        <v>0</v>
      </c>
    </row>
    <row r="356" spans="1:16" s="2" customFormat="1">
      <c r="A356" s="51">
        <v>313040</v>
      </c>
      <c r="B356" s="52">
        <v>304</v>
      </c>
      <c r="C356" s="53" t="s">
        <v>215</v>
      </c>
      <c r="D356" s="54">
        <v>1277.49</v>
      </c>
      <c r="E356" s="54">
        <v>893.46083959202997</v>
      </c>
      <c r="F356" s="54">
        <v>1034.6199999999999</v>
      </c>
      <c r="G356" s="54">
        <v>1179.92</v>
      </c>
      <c r="H356" s="54">
        <v>1291.71</v>
      </c>
      <c r="I356" s="54">
        <v>1124.6199999999999</v>
      </c>
      <c r="J356" s="54">
        <v>1004.98</v>
      </c>
      <c r="K356" s="54">
        <v>1263.6400000000001</v>
      </c>
      <c r="L356" s="54">
        <v>1070.93</v>
      </c>
      <c r="M356" s="54">
        <v>1240.8599999999999</v>
      </c>
      <c r="N356" s="54">
        <v>1017.96</v>
      </c>
      <c r="O356" s="54">
        <v>1204.8499999999999</v>
      </c>
      <c r="P356" s="127">
        <v>13605.040839592029</v>
      </c>
    </row>
    <row r="357" spans="1:16" s="2" customFormat="1">
      <c r="A357" s="55">
        <v>313050</v>
      </c>
      <c r="B357" s="56">
        <v>305</v>
      </c>
      <c r="C357" s="57" t="s">
        <v>691</v>
      </c>
      <c r="D357" s="58">
        <v>0</v>
      </c>
      <c r="E357" s="58">
        <v>0</v>
      </c>
      <c r="F357" s="58">
        <v>0</v>
      </c>
      <c r="G357" s="58">
        <v>0</v>
      </c>
      <c r="H357" s="58">
        <v>0</v>
      </c>
      <c r="I357" s="58">
        <v>0</v>
      </c>
      <c r="J357" s="58">
        <v>0</v>
      </c>
      <c r="K357" s="58">
        <v>0</v>
      </c>
      <c r="L357" s="58">
        <v>0</v>
      </c>
      <c r="M357" s="58">
        <v>0</v>
      </c>
      <c r="N357" s="58">
        <v>0</v>
      </c>
      <c r="O357" s="58">
        <v>0</v>
      </c>
      <c r="P357" s="128">
        <v>0</v>
      </c>
    </row>
    <row r="358" spans="1:16" s="2" customFormat="1">
      <c r="A358" s="51">
        <v>313055</v>
      </c>
      <c r="B358" s="52">
        <v>799</v>
      </c>
      <c r="C358" s="53" t="s">
        <v>692</v>
      </c>
      <c r="D358" s="54">
        <v>0</v>
      </c>
      <c r="E358" s="54">
        <v>0</v>
      </c>
      <c r="F358" s="54">
        <v>0</v>
      </c>
      <c r="G358" s="54">
        <v>0</v>
      </c>
      <c r="H358" s="54">
        <v>0</v>
      </c>
      <c r="I358" s="54">
        <v>0</v>
      </c>
      <c r="J358" s="54">
        <v>0</v>
      </c>
      <c r="K358" s="54">
        <v>0</v>
      </c>
      <c r="L358" s="54">
        <v>0</v>
      </c>
      <c r="M358" s="54">
        <v>0</v>
      </c>
      <c r="N358" s="54">
        <v>0</v>
      </c>
      <c r="O358" s="54">
        <v>0</v>
      </c>
      <c r="P358" s="127">
        <v>0</v>
      </c>
    </row>
    <row r="359" spans="1:16" s="2" customFormat="1">
      <c r="A359" s="55">
        <v>313060</v>
      </c>
      <c r="B359" s="56">
        <v>306</v>
      </c>
      <c r="C359" s="57" t="s">
        <v>216</v>
      </c>
      <c r="D359" s="58">
        <v>0</v>
      </c>
      <c r="E359" s="58">
        <v>0</v>
      </c>
      <c r="F359" s="58">
        <v>0</v>
      </c>
      <c r="G359" s="58">
        <v>0</v>
      </c>
      <c r="H359" s="58">
        <v>0</v>
      </c>
      <c r="I359" s="58">
        <v>0</v>
      </c>
      <c r="J359" s="58">
        <v>0</v>
      </c>
      <c r="K359" s="58">
        <v>0</v>
      </c>
      <c r="L359" s="58">
        <v>0</v>
      </c>
      <c r="M359" s="58">
        <v>0</v>
      </c>
      <c r="N359" s="58">
        <v>0</v>
      </c>
      <c r="O359" s="58">
        <v>0</v>
      </c>
      <c r="P359" s="128">
        <v>0</v>
      </c>
    </row>
    <row r="360" spans="1:16" s="2" customFormat="1">
      <c r="A360" s="51">
        <v>313065</v>
      </c>
      <c r="B360" s="52">
        <v>800</v>
      </c>
      <c r="C360" s="53" t="s">
        <v>217</v>
      </c>
      <c r="D360" s="54">
        <v>0</v>
      </c>
      <c r="E360" s="54">
        <v>0</v>
      </c>
      <c r="F360" s="54">
        <v>0</v>
      </c>
      <c r="G360" s="54">
        <v>0</v>
      </c>
      <c r="H360" s="54">
        <v>0</v>
      </c>
      <c r="I360" s="54">
        <v>0</v>
      </c>
      <c r="J360" s="54">
        <v>0</v>
      </c>
      <c r="K360" s="54">
        <v>0</v>
      </c>
      <c r="L360" s="54">
        <v>0</v>
      </c>
      <c r="M360" s="54">
        <v>0</v>
      </c>
      <c r="N360" s="54">
        <v>0</v>
      </c>
      <c r="O360" s="54">
        <v>0</v>
      </c>
      <c r="P360" s="127">
        <v>0</v>
      </c>
    </row>
    <row r="361" spans="1:16" s="2" customFormat="1">
      <c r="A361" s="55">
        <v>313070</v>
      </c>
      <c r="B361" s="56">
        <v>307</v>
      </c>
      <c r="C361" s="57" t="s">
        <v>693</v>
      </c>
      <c r="D361" s="58">
        <v>0</v>
      </c>
      <c r="E361" s="58">
        <v>0</v>
      </c>
      <c r="F361" s="58">
        <v>0</v>
      </c>
      <c r="G361" s="58">
        <v>0</v>
      </c>
      <c r="H361" s="58">
        <v>0</v>
      </c>
      <c r="I361" s="58">
        <v>0</v>
      </c>
      <c r="J361" s="58">
        <v>0</v>
      </c>
      <c r="K361" s="58">
        <v>0</v>
      </c>
      <c r="L361" s="58">
        <v>0</v>
      </c>
      <c r="M361" s="58">
        <v>0</v>
      </c>
      <c r="N361" s="58">
        <v>0</v>
      </c>
      <c r="O361" s="58">
        <v>0</v>
      </c>
      <c r="P361" s="128">
        <v>0</v>
      </c>
    </row>
    <row r="362" spans="1:16" s="2" customFormat="1">
      <c r="A362" s="51">
        <v>313080</v>
      </c>
      <c r="B362" s="52">
        <v>308</v>
      </c>
      <c r="C362" s="53" t="s">
        <v>694</v>
      </c>
      <c r="D362" s="54">
        <v>0</v>
      </c>
      <c r="E362" s="54">
        <v>0</v>
      </c>
      <c r="F362" s="54">
        <v>0</v>
      </c>
      <c r="G362" s="54">
        <v>0</v>
      </c>
      <c r="H362" s="54">
        <v>0</v>
      </c>
      <c r="I362" s="54">
        <v>0</v>
      </c>
      <c r="J362" s="54">
        <v>0</v>
      </c>
      <c r="K362" s="54">
        <v>0</v>
      </c>
      <c r="L362" s="54">
        <v>0</v>
      </c>
      <c r="M362" s="54">
        <v>0</v>
      </c>
      <c r="N362" s="54">
        <v>0</v>
      </c>
      <c r="O362" s="54">
        <v>0</v>
      </c>
      <c r="P362" s="127">
        <v>0</v>
      </c>
    </row>
    <row r="363" spans="1:16" s="2" customFormat="1">
      <c r="A363" s="55">
        <v>313090</v>
      </c>
      <c r="B363" s="56">
        <v>309</v>
      </c>
      <c r="C363" s="57" t="s">
        <v>218</v>
      </c>
      <c r="D363" s="58">
        <v>0</v>
      </c>
      <c r="E363" s="58">
        <v>0</v>
      </c>
      <c r="F363" s="58">
        <v>0</v>
      </c>
      <c r="G363" s="58">
        <v>0</v>
      </c>
      <c r="H363" s="58">
        <v>0</v>
      </c>
      <c r="I363" s="58">
        <v>0</v>
      </c>
      <c r="J363" s="58">
        <v>0</v>
      </c>
      <c r="K363" s="58">
        <v>0</v>
      </c>
      <c r="L363" s="58">
        <v>0</v>
      </c>
      <c r="M363" s="58">
        <v>0</v>
      </c>
      <c r="N363" s="58">
        <v>0</v>
      </c>
      <c r="O363" s="58">
        <v>0</v>
      </c>
      <c r="P363" s="128">
        <v>0</v>
      </c>
    </row>
    <row r="364" spans="1:16" s="2" customFormat="1">
      <c r="A364" s="51">
        <v>313100</v>
      </c>
      <c r="B364" s="52">
        <v>310</v>
      </c>
      <c r="C364" s="53" t="s">
        <v>695</v>
      </c>
      <c r="D364" s="54">
        <v>0</v>
      </c>
      <c r="E364" s="54">
        <v>0</v>
      </c>
      <c r="F364" s="54">
        <v>0</v>
      </c>
      <c r="G364" s="54">
        <v>0</v>
      </c>
      <c r="H364" s="54">
        <v>0</v>
      </c>
      <c r="I364" s="54">
        <v>0</v>
      </c>
      <c r="J364" s="54">
        <v>0</v>
      </c>
      <c r="K364" s="54">
        <v>0</v>
      </c>
      <c r="L364" s="54">
        <v>0</v>
      </c>
      <c r="M364" s="54">
        <v>0</v>
      </c>
      <c r="N364" s="54">
        <v>0</v>
      </c>
      <c r="O364" s="54">
        <v>0</v>
      </c>
      <c r="P364" s="127">
        <v>0</v>
      </c>
    </row>
    <row r="365" spans="1:16" s="2" customFormat="1">
      <c r="A365" s="55">
        <v>313110</v>
      </c>
      <c r="B365" s="56">
        <v>311</v>
      </c>
      <c r="C365" s="57" t="s">
        <v>219</v>
      </c>
      <c r="D365" s="58">
        <v>0</v>
      </c>
      <c r="E365" s="58">
        <v>0</v>
      </c>
      <c r="F365" s="58">
        <v>0</v>
      </c>
      <c r="G365" s="58">
        <v>0</v>
      </c>
      <c r="H365" s="58">
        <v>0</v>
      </c>
      <c r="I365" s="58">
        <v>0</v>
      </c>
      <c r="J365" s="58">
        <v>0</v>
      </c>
      <c r="K365" s="58">
        <v>0</v>
      </c>
      <c r="L365" s="58">
        <v>0</v>
      </c>
      <c r="M365" s="58">
        <v>0</v>
      </c>
      <c r="N365" s="58">
        <v>0</v>
      </c>
      <c r="O365" s="58">
        <v>0</v>
      </c>
      <c r="P365" s="128">
        <v>0</v>
      </c>
    </row>
    <row r="366" spans="1:16" s="2" customFormat="1">
      <c r="A366" s="51">
        <v>313115</v>
      </c>
      <c r="B366" s="52">
        <v>737</v>
      </c>
      <c r="C366" s="53" t="s">
        <v>220</v>
      </c>
      <c r="D366" s="54">
        <v>25742.47</v>
      </c>
      <c r="E366" s="54">
        <v>18024.638965731399</v>
      </c>
      <c r="F366" s="54">
        <v>20848.400000000001</v>
      </c>
      <c r="G366" s="54">
        <v>23776.41</v>
      </c>
      <c r="H366" s="54">
        <v>26029.16</v>
      </c>
      <c r="I366" s="54">
        <v>22662.11</v>
      </c>
      <c r="J366" s="54">
        <v>20251.16</v>
      </c>
      <c r="K366" s="54">
        <v>25463.52</v>
      </c>
      <c r="L366" s="54">
        <v>21580.23</v>
      </c>
      <c r="M366" s="54">
        <v>25004.44</v>
      </c>
      <c r="N366" s="54">
        <v>20512.73</v>
      </c>
      <c r="O366" s="54">
        <v>24278.76</v>
      </c>
      <c r="P366" s="127">
        <v>274174.02896573144</v>
      </c>
    </row>
    <row r="367" spans="1:16" s="2" customFormat="1">
      <c r="A367" s="55">
        <v>313120</v>
      </c>
      <c r="B367" s="56">
        <v>312</v>
      </c>
      <c r="C367" s="57" t="s">
        <v>221</v>
      </c>
      <c r="D367" s="58">
        <v>0</v>
      </c>
      <c r="E367" s="58">
        <v>0</v>
      </c>
      <c r="F367" s="58">
        <v>0</v>
      </c>
      <c r="G367" s="58">
        <v>0</v>
      </c>
      <c r="H367" s="58">
        <v>0</v>
      </c>
      <c r="I367" s="58">
        <v>0</v>
      </c>
      <c r="J367" s="58">
        <v>0</v>
      </c>
      <c r="K367" s="58">
        <v>0</v>
      </c>
      <c r="L367" s="58">
        <v>0</v>
      </c>
      <c r="M367" s="58">
        <v>0</v>
      </c>
      <c r="N367" s="58">
        <v>0</v>
      </c>
      <c r="O367" s="58">
        <v>0</v>
      </c>
      <c r="P367" s="128">
        <v>0</v>
      </c>
    </row>
    <row r="368" spans="1:16" s="2" customFormat="1">
      <c r="A368" s="51">
        <v>313130</v>
      </c>
      <c r="B368" s="52">
        <v>313</v>
      </c>
      <c r="C368" s="53" t="s">
        <v>222</v>
      </c>
      <c r="D368" s="54">
        <v>6973.66</v>
      </c>
      <c r="E368" s="54">
        <v>4876.3577242294996</v>
      </c>
      <c r="F368" s="54">
        <v>5647.85</v>
      </c>
      <c r="G368" s="54">
        <v>6441.05</v>
      </c>
      <c r="H368" s="54">
        <v>7051.32</v>
      </c>
      <c r="I368" s="54">
        <v>6139.19</v>
      </c>
      <c r="J368" s="54">
        <v>5486.06</v>
      </c>
      <c r="K368" s="54">
        <v>6898.09</v>
      </c>
      <c r="L368" s="54">
        <v>5846.1</v>
      </c>
      <c r="M368" s="54">
        <v>6773.73</v>
      </c>
      <c r="N368" s="54">
        <v>5556.92</v>
      </c>
      <c r="O368" s="54">
        <v>6577.14</v>
      </c>
      <c r="P368" s="127">
        <v>74267.4677242295</v>
      </c>
    </row>
    <row r="369" spans="1:16" s="2" customFormat="1">
      <c r="A369" s="55">
        <v>313140</v>
      </c>
      <c r="B369" s="56">
        <v>314</v>
      </c>
      <c r="C369" s="57" t="s">
        <v>696</v>
      </c>
      <c r="D369" s="58">
        <v>0</v>
      </c>
      <c r="E369" s="58">
        <v>0</v>
      </c>
      <c r="F369" s="58">
        <v>0</v>
      </c>
      <c r="G369" s="58">
        <v>0</v>
      </c>
      <c r="H369" s="58">
        <v>0</v>
      </c>
      <c r="I369" s="58">
        <v>0</v>
      </c>
      <c r="J369" s="58">
        <v>0</v>
      </c>
      <c r="K369" s="58">
        <v>0</v>
      </c>
      <c r="L369" s="58">
        <v>0</v>
      </c>
      <c r="M369" s="58">
        <v>0</v>
      </c>
      <c r="N369" s="58">
        <v>0</v>
      </c>
      <c r="O369" s="58">
        <v>0</v>
      </c>
      <c r="P369" s="128">
        <v>0</v>
      </c>
    </row>
    <row r="370" spans="1:16" s="2" customFormat="1">
      <c r="A370" s="51">
        <v>313150</v>
      </c>
      <c r="B370" s="52">
        <v>315</v>
      </c>
      <c r="C370" s="53" t="s">
        <v>697</v>
      </c>
      <c r="D370" s="54">
        <v>779.38</v>
      </c>
      <c r="E370" s="54">
        <v>546.7083227068</v>
      </c>
      <c r="F370" s="54">
        <v>631.20000000000005</v>
      </c>
      <c r="G370" s="54">
        <v>719.85</v>
      </c>
      <c r="H370" s="54">
        <v>788.06</v>
      </c>
      <c r="I370" s="54">
        <v>686.12</v>
      </c>
      <c r="J370" s="54">
        <v>613.12</v>
      </c>
      <c r="K370" s="54">
        <v>770.93</v>
      </c>
      <c r="L370" s="54">
        <v>653.36</v>
      </c>
      <c r="M370" s="54">
        <v>757.03</v>
      </c>
      <c r="N370" s="54">
        <v>621.04</v>
      </c>
      <c r="O370" s="54">
        <v>735.06</v>
      </c>
      <c r="P370" s="127">
        <v>8301.8583227067993</v>
      </c>
    </row>
    <row r="371" spans="1:16" s="2" customFormat="1">
      <c r="A371" s="55">
        <v>313160</v>
      </c>
      <c r="B371" s="56">
        <v>316</v>
      </c>
      <c r="C371" s="57" t="s">
        <v>698</v>
      </c>
      <c r="D371" s="58">
        <v>0</v>
      </c>
      <c r="E371" s="58">
        <v>0</v>
      </c>
      <c r="F371" s="58">
        <v>0</v>
      </c>
      <c r="G371" s="58">
        <v>0</v>
      </c>
      <c r="H371" s="58">
        <v>0</v>
      </c>
      <c r="I371" s="58">
        <v>0</v>
      </c>
      <c r="J371" s="58">
        <v>0</v>
      </c>
      <c r="K371" s="58">
        <v>0</v>
      </c>
      <c r="L371" s="58">
        <v>0</v>
      </c>
      <c r="M371" s="58">
        <v>0</v>
      </c>
      <c r="N371" s="58">
        <v>0</v>
      </c>
      <c r="O371" s="58">
        <v>0</v>
      </c>
      <c r="P371" s="128">
        <v>0</v>
      </c>
    </row>
    <row r="372" spans="1:16" s="2" customFormat="1">
      <c r="A372" s="51">
        <v>313170</v>
      </c>
      <c r="B372" s="52">
        <v>317</v>
      </c>
      <c r="C372" s="53" t="s">
        <v>223</v>
      </c>
      <c r="D372" s="54">
        <v>17752.310000000001</v>
      </c>
      <c r="E372" s="54">
        <v>12414.6671392341</v>
      </c>
      <c r="F372" s="54">
        <v>14377.31</v>
      </c>
      <c r="G372" s="54">
        <v>16396.5</v>
      </c>
      <c r="H372" s="54">
        <v>17950.02</v>
      </c>
      <c r="I372" s="54">
        <v>15628.06</v>
      </c>
      <c r="J372" s="54">
        <v>15310.76</v>
      </c>
      <c r="K372" s="54">
        <v>19530.419999999998</v>
      </c>
      <c r="L372" s="54">
        <v>16551.95</v>
      </c>
      <c r="M372" s="54">
        <v>19178.310000000001</v>
      </c>
      <c r="N372" s="54">
        <v>15733.18</v>
      </c>
      <c r="O372" s="54">
        <v>18621.71</v>
      </c>
      <c r="P372" s="127">
        <v>199445.19713923408</v>
      </c>
    </row>
    <row r="373" spans="1:16" s="2" customFormat="1">
      <c r="A373" s="55">
        <v>313180</v>
      </c>
      <c r="B373" s="56">
        <v>318</v>
      </c>
      <c r="C373" s="57" t="s">
        <v>699</v>
      </c>
      <c r="D373" s="58">
        <v>0</v>
      </c>
      <c r="E373" s="58">
        <v>0</v>
      </c>
      <c r="F373" s="58">
        <v>0</v>
      </c>
      <c r="G373" s="58">
        <v>0</v>
      </c>
      <c r="H373" s="58">
        <v>0</v>
      </c>
      <c r="I373" s="58">
        <v>0</v>
      </c>
      <c r="J373" s="58">
        <v>0</v>
      </c>
      <c r="K373" s="58">
        <v>0</v>
      </c>
      <c r="L373" s="58">
        <v>0</v>
      </c>
      <c r="M373" s="58">
        <v>0</v>
      </c>
      <c r="N373" s="58">
        <v>0</v>
      </c>
      <c r="O373" s="58">
        <v>0</v>
      </c>
      <c r="P373" s="128">
        <v>0</v>
      </c>
    </row>
    <row r="374" spans="1:16" s="2" customFormat="1">
      <c r="A374" s="51">
        <v>313190</v>
      </c>
      <c r="B374" s="52">
        <v>319</v>
      </c>
      <c r="C374" s="53" t="s">
        <v>224</v>
      </c>
      <c r="D374" s="54">
        <v>14765.21</v>
      </c>
      <c r="E374" s="54">
        <v>10326.5090148295</v>
      </c>
      <c r="F374" s="54">
        <v>11958.1</v>
      </c>
      <c r="G374" s="54">
        <v>13637.53</v>
      </c>
      <c r="H374" s="54">
        <v>14929.65</v>
      </c>
      <c r="I374" s="54">
        <v>12998.4</v>
      </c>
      <c r="J374" s="54">
        <v>15931.68</v>
      </c>
      <c r="K374" s="54">
        <v>20927.009999999998</v>
      </c>
      <c r="L374" s="54">
        <v>17735.55</v>
      </c>
      <c r="M374" s="54">
        <v>20549.72</v>
      </c>
      <c r="N374" s="54">
        <v>16858.240000000002</v>
      </c>
      <c r="O374" s="54">
        <v>19953.32</v>
      </c>
      <c r="P374" s="127">
        <v>190570.91901482947</v>
      </c>
    </row>
    <row r="375" spans="1:16" s="2" customFormat="1">
      <c r="A375" s="55">
        <v>313200</v>
      </c>
      <c r="B375" s="56">
        <v>320</v>
      </c>
      <c r="C375" s="57" t="s">
        <v>225</v>
      </c>
      <c r="D375" s="58">
        <v>183.72</v>
      </c>
      <c r="E375" s="58">
        <v>128.49183728992401</v>
      </c>
      <c r="F375" s="58">
        <v>148.79</v>
      </c>
      <c r="G375" s="58">
        <v>4245.68</v>
      </c>
      <c r="H375" s="58">
        <v>5611.62</v>
      </c>
      <c r="I375" s="58">
        <v>4885.72</v>
      </c>
      <c r="J375" s="58">
        <v>4365.9399999999996</v>
      </c>
      <c r="K375" s="58">
        <v>5489.67</v>
      </c>
      <c r="L375" s="58">
        <v>4652.47</v>
      </c>
      <c r="M375" s="58">
        <v>5390.7</v>
      </c>
      <c r="N375" s="58">
        <v>4422.33</v>
      </c>
      <c r="O375" s="58">
        <v>5234.25</v>
      </c>
      <c r="P375" s="128">
        <v>44759.381837289926</v>
      </c>
    </row>
    <row r="376" spans="1:16" s="2" customFormat="1">
      <c r="A376" s="51">
        <v>313210</v>
      </c>
      <c r="B376" s="52">
        <v>321</v>
      </c>
      <c r="C376" s="53" t="s">
        <v>226</v>
      </c>
      <c r="D376" s="54">
        <v>70768.92</v>
      </c>
      <c r="E376" s="54">
        <v>49503.522364563003</v>
      </c>
      <c r="F376" s="54">
        <v>57314.6</v>
      </c>
      <c r="G376" s="54">
        <v>65364.02</v>
      </c>
      <c r="H376" s="54">
        <v>71557.070000000007</v>
      </c>
      <c r="I376" s="54">
        <v>62300.69</v>
      </c>
      <c r="J376" s="54">
        <v>57636.15</v>
      </c>
      <c r="K376" s="54">
        <v>72877.899999999994</v>
      </c>
      <c r="L376" s="54">
        <v>61763.73</v>
      </c>
      <c r="M376" s="54">
        <v>71564</v>
      </c>
      <c r="N376" s="54">
        <v>58708.49</v>
      </c>
      <c r="O376" s="54">
        <v>69487.05</v>
      </c>
      <c r="P376" s="127">
        <v>768846.14236456307</v>
      </c>
    </row>
    <row r="377" spans="1:16" s="2" customFormat="1">
      <c r="A377" s="55">
        <v>313220</v>
      </c>
      <c r="B377" s="56">
        <v>322</v>
      </c>
      <c r="C377" s="57" t="s">
        <v>227</v>
      </c>
      <c r="D377" s="58">
        <v>0</v>
      </c>
      <c r="E377" s="58">
        <v>0</v>
      </c>
      <c r="F377" s="58">
        <v>0</v>
      </c>
      <c r="G377" s="58">
        <v>0</v>
      </c>
      <c r="H377" s="58">
        <v>0</v>
      </c>
      <c r="I377" s="58">
        <v>0</v>
      </c>
      <c r="J377" s="58">
        <v>0</v>
      </c>
      <c r="K377" s="58">
        <v>0</v>
      </c>
      <c r="L377" s="58">
        <v>0</v>
      </c>
      <c r="M377" s="58">
        <v>0</v>
      </c>
      <c r="N377" s="58">
        <v>0</v>
      </c>
      <c r="O377" s="58">
        <v>0</v>
      </c>
      <c r="P377" s="128">
        <v>0</v>
      </c>
    </row>
    <row r="378" spans="1:16" s="2" customFormat="1">
      <c r="A378" s="51">
        <v>313230</v>
      </c>
      <c r="B378" s="52">
        <v>323</v>
      </c>
      <c r="C378" s="53" t="s">
        <v>700</v>
      </c>
      <c r="D378" s="54">
        <v>7190.46</v>
      </c>
      <c r="E378" s="54">
        <v>5028.3565534447398</v>
      </c>
      <c r="F378" s="54">
        <v>5823.43</v>
      </c>
      <c r="G378" s="54">
        <v>6641.29</v>
      </c>
      <c r="H378" s="54">
        <v>7270.54</v>
      </c>
      <c r="I378" s="54">
        <v>6330.04</v>
      </c>
      <c r="J378" s="54">
        <v>5303.44</v>
      </c>
      <c r="K378" s="54">
        <v>6595.27</v>
      </c>
      <c r="L378" s="54">
        <v>5589.46</v>
      </c>
      <c r="M378" s="54">
        <v>6476.36</v>
      </c>
      <c r="N378" s="54">
        <v>5312.97</v>
      </c>
      <c r="O378" s="54">
        <v>6288.4</v>
      </c>
      <c r="P378" s="127">
        <v>73850.01655344473</v>
      </c>
    </row>
    <row r="379" spans="1:16" s="2" customFormat="1">
      <c r="A379" s="55">
        <v>313240</v>
      </c>
      <c r="B379" s="56">
        <v>324</v>
      </c>
      <c r="C379" s="57" t="s">
        <v>701</v>
      </c>
      <c r="D379" s="58">
        <v>1229.51</v>
      </c>
      <c r="E379" s="58">
        <v>859.70179036643503</v>
      </c>
      <c r="F379" s="58">
        <v>995.76</v>
      </c>
      <c r="G379" s="58">
        <v>1135.6099999999999</v>
      </c>
      <c r="H379" s="58">
        <v>1243.21</v>
      </c>
      <c r="I379" s="58">
        <v>1082.3900000000001</v>
      </c>
      <c r="J379" s="58">
        <v>967.24</v>
      </c>
      <c r="K379" s="58">
        <v>1216.19</v>
      </c>
      <c r="L379" s="58">
        <v>1030.72</v>
      </c>
      <c r="M379" s="58">
        <v>1194.26</v>
      </c>
      <c r="N379" s="58">
        <v>979.73</v>
      </c>
      <c r="O379" s="58">
        <v>1159.5999999999999</v>
      </c>
      <c r="P379" s="128">
        <v>13093.921790366434</v>
      </c>
    </row>
    <row r="380" spans="1:16" s="2" customFormat="1">
      <c r="A380" s="51">
        <v>313250</v>
      </c>
      <c r="B380" s="52">
        <v>325</v>
      </c>
      <c r="C380" s="53" t="s">
        <v>228</v>
      </c>
      <c r="D380" s="54">
        <v>16339.33</v>
      </c>
      <c r="E380" s="54">
        <v>11393.0598736717</v>
      </c>
      <c r="F380" s="54">
        <v>13232.96</v>
      </c>
      <c r="G380" s="54">
        <v>15091.43</v>
      </c>
      <c r="H380" s="54">
        <v>16521.3</v>
      </c>
      <c r="I380" s="54">
        <v>14384.16</v>
      </c>
      <c r="J380" s="54">
        <v>13029.03</v>
      </c>
      <c r="K380" s="54">
        <v>16418.82</v>
      </c>
      <c r="L380" s="54">
        <v>13914.88</v>
      </c>
      <c r="M380" s="54">
        <v>16122.81</v>
      </c>
      <c r="N380" s="54">
        <v>13226.56</v>
      </c>
      <c r="O380" s="54">
        <v>15654.89</v>
      </c>
      <c r="P380" s="127">
        <v>175329.22987367172</v>
      </c>
    </row>
    <row r="381" spans="1:16" s="2" customFormat="1">
      <c r="A381" s="55">
        <v>313260</v>
      </c>
      <c r="B381" s="56">
        <v>326</v>
      </c>
      <c r="C381" s="57" t="s">
        <v>477</v>
      </c>
      <c r="D381" s="58">
        <v>14133.18</v>
      </c>
      <c r="E381" s="58">
        <v>9954.2776811067997</v>
      </c>
      <c r="F381" s="58">
        <v>11446.23</v>
      </c>
      <c r="G381" s="58">
        <v>13053.77</v>
      </c>
      <c r="H381" s="58">
        <v>14290.58</v>
      </c>
      <c r="I381" s="58">
        <v>12442</v>
      </c>
      <c r="J381" s="58">
        <v>11118.33</v>
      </c>
      <c r="K381" s="58">
        <v>13980.03</v>
      </c>
      <c r="L381" s="58">
        <v>11848.02</v>
      </c>
      <c r="M381" s="58">
        <v>13727.99</v>
      </c>
      <c r="N381" s="58">
        <v>11261.94</v>
      </c>
      <c r="O381" s="58">
        <v>13329.57</v>
      </c>
      <c r="P381" s="128">
        <v>150585.9176811068</v>
      </c>
    </row>
    <row r="382" spans="1:16" s="2" customFormat="1">
      <c r="A382" s="51">
        <v>313270</v>
      </c>
      <c r="B382" s="52">
        <v>327</v>
      </c>
      <c r="C382" s="53" t="s">
        <v>229</v>
      </c>
      <c r="D382" s="54">
        <v>0</v>
      </c>
      <c r="E382" s="54">
        <v>0</v>
      </c>
      <c r="F382" s="54">
        <v>0</v>
      </c>
      <c r="G382" s="54">
        <v>0</v>
      </c>
      <c r="H382" s="54">
        <v>0</v>
      </c>
      <c r="I382" s="54">
        <v>0</v>
      </c>
      <c r="J382" s="54">
        <v>0</v>
      </c>
      <c r="K382" s="54">
        <v>0</v>
      </c>
      <c r="L382" s="54">
        <v>0</v>
      </c>
      <c r="M382" s="54">
        <v>0</v>
      </c>
      <c r="N382" s="54">
        <v>0</v>
      </c>
      <c r="O382" s="54">
        <v>0</v>
      </c>
      <c r="P382" s="127">
        <v>0</v>
      </c>
    </row>
    <row r="383" spans="1:16" s="2" customFormat="1">
      <c r="A383" s="55">
        <v>313280</v>
      </c>
      <c r="B383" s="56">
        <v>328</v>
      </c>
      <c r="C383" s="57" t="s">
        <v>702</v>
      </c>
      <c r="D383" s="58">
        <v>21420.2</v>
      </c>
      <c r="E383" s="58">
        <v>14981.070251639399</v>
      </c>
      <c r="F383" s="58">
        <v>17347.87</v>
      </c>
      <c r="G383" s="58">
        <v>19784.25</v>
      </c>
      <c r="H383" s="58">
        <v>21658.75</v>
      </c>
      <c r="I383" s="58">
        <v>18857.05</v>
      </c>
      <c r="J383" s="58">
        <v>18629.95</v>
      </c>
      <c r="K383" s="58">
        <v>23793.83</v>
      </c>
      <c r="L383" s="58">
        <v>20165.169999999998</v>
      </c>
      <c r="M383" s="58">
        <v>23364.85</v>
      </c>
      <c r="N383" s="58">
        <v>19167.669999999998</v>
      </c>
      <c r="O383" s="58">
        <v>22686.75</v>
      </c>
      <c r="P383" s="128">
        <v>241857.41025163943</v>
      </c>
    </row>
    <row r="384" spans="1:16" s="2" customFormat="1">
      <c r="A384" s="51">
        <v>313290</v>
      </c>
      <c r="B384" s="52">
        <v>329</v>
      </c>
      <c r="C384" s="53" t="s">
        <v>230</v>
      </c>
      <c r="D384" s="54">
        <v>0</v>
      </c>
      <c r="E384" s="54">
        <v>0</v>
      </c>
      <c r="F384" s="54">
        <v>0</v>
      </c>
      <c r="G384" s="54">
        <v>0</v>
      </c>
      <c r="H384" s="54">
        <v>0</v>
      </c>
      <c r="I384" s="54">
        <v>0</v>
      </c>
      <c r="J384" s="54">
        <v>0</v>
      </c>
      <c r="K384" s="54">
        <v>0</v>
      </c>
      <c r="L384" s="54">
        <v>0</v>
      </c>
      <c r="M384" s="54">
        <v>0</v>
      </c>
      <c r="N384" s="54">
        <v>0</v>
      </c>
      <c r="O384" s="54">
        <v>0</v>
      </c>
      <c r="P384" s="127">
        <v>0</v>
      </c>
    </row>
    <row r="385" spans="1:16" s="2" customFormat="1">
      <c r="A385" s="55">
        <v>313300</v>
      </c>
      <c r="B385" s="56">
        <v>330</v>
      </c>
      <c r="C385" s="57" t="s">
        <v>231</v>
      </c>
      <c r="D385" s="58">
        <v>68794.28</v>
      </c>
      <c r="E385" s="58">
        <v>48050.230361182199</v>
      </c>
      <c r="F385" s="58">
        <v>55715.37</v>
      </c>
      <c r="G385" s="58">
        <v>63540.19</v>
      </c>
      <c r="H385" s="58">
        <v>69560.44</v>
      </c>
      <c r="I385" s="58">
        <v>60562.33</v>
      </c>
      <c r="J385" s="58">
        <v>56654.89</v>
      </c>
      <c r="K385" s="58">
        <v>71762.69</v>
      </c>
      <c r="L385" s="58">
        <v>60818.58</v>
      </c>
      <c r="M385" s="58">
        <v>70468.899999999994</v>
      </c>
      <c r="N385" s="58">
        <v>57810.1</v>
      </c>
      <c r="O385" s="58">
        <v>68423.72</v>
      </c>
      <c r="P385" s="128">
        <v>752161.72036118223</v>
      </c>
    </row>
    <row r="386" spans="1:16" s="2" customFormat="1">
      <c r="A386" s="51">
        <v>313310</v>
      </c>
      <c r="B386" s="52">
        <v>331</v>
      </c>
      <c r="C386" s="53" t="s">
        <v>232</v>
      </c>
      <c r="D386" s="54">
        <v>9831.7999999999993</v>
      </c>
      <c r="E386" s="54">
        <v>6868.8813804731999</v>
      </c>
      <c r="F386" s="54">
        <v>7962.61</v>
      </c>
      <c r="G386" s="54">
        <v>9080.91</v>
      </c>
      <c r="H386" s="54">
        <v>9941.2999999999993</v>
      </c>
      <c r="I386" s="54">
        <v>8655.32</v>
      </c>
      <c r="J386" s="54">
        <v>7809.17</v>
      </c>
      <c r="K386" s="54">
        <v>9834.61</v>
      </c>
      <c r="L386" s="54">
        <v>8334.7900000000009</v>
      </c>
      <c r="M386" s="54">
        <v>9657.31</v>
      </c>
      <c r="N386" s="54">
        <v>7922.5</v>
      </c>
      <c r="O386" s="54">
        <v>9377.0300000000007</v>
      </c>
      <c r="P386" s="127">
        <v>105276.23138047321</v>
      </c>
    </row>
    <row r="387" spans="1:16" s="2" customFormat="1">
      <c r="A387" s="55">
        <v>313320</v>
      </c>
      <c r="B387" s="56">
        <v>332</v>
      </c>
      <c r="C387" s="57" t="s">
        <v>233</v>
      </c>
      <c r="D387" s="58">
        <v>0</v>
      </c>
      <c r="E387" s="58">
        <v>0</v>
      </c>
      <c r="F387" s="58">
        <v>0</v>
      </c>
      <c r="G387" s="58">
        <v>0</v>
      </c>
      <c r="H387" s="58">
        <v>0</v>
      </c>
      <c r="I387" s="58">
        <v>0</v>
      </c>
      <c r="J387" s="58">
        <v>0</v>
      </c>
      <c r="K387" s="58">
        <v>0</v>
      </c>
      <c r="L387" s="58">
        <v>0</v>
      </c>
      <c r="M387" s="58">
        <v>0</v>
      </c>
      <c r="N387" s="58">
        <v>0</v>
      </c>
      <c r="O387" s="58">
        <v>0</v>
      </c>
      <c r="P387" s="128">
        <v>0</v>
      </c>
    </row>
    <row r="388" spans="1:16" s="2" customFormat="1">
      <c r="A388" s="51">
        <v>313330</v>
      </c>
      <c r="B388" s="52">
        <v>333</v>
      </c>
      <c r="C388" s="53" t="s">
        <v>234</v>
      </c>
      <c r="D388" s="54">
        <v>0</v>
      </c>
      <c r="E388" s="54">
        <v>0</v>
      </c>
      <c r="F388" s="54">
        <v>0</v>
      </c>
      <c r="G388" s="54">
        <v>0</v>
      </c>
      <c r="H388" s="54">
        <v>0</v>
      </c>
      <c r="I388" s="54">
        <v>0</v>
      </c>
      <c r="J388" s="54">
        <v>0</v>
      </c>
      <c r="K388" s="54">
        <v>0</v>
      </c>
      <c r="L388" s="54">
        <v>0</v>
      </c>
      <c r="M388" s="54">
        <v>0</v>
      </c>
      <c r="N388" s="54">
        <v>0</v>
      </c>
      <c r="O388" s="54">
        <v>0</v>
      </c>
      <c r="P388" s="127">
        <v>0</v>
      </c>
    </row>
    <row r="389" spans="1:16" s="2" customFormat="1">
      <c r="A389" s="55">
        <v>313340</v>
      </c>
      <c r="B389" s="56">
        <v>334</v>
      </c>
      <c r="C389" s="57" t="s">
        <v>235</v>
      </c>
      <c r="D389" s="58">
        <v>0</v>
      </c>
      <c r="E389" s="58">
        <v>0</v>
      </c>
      <c r="F389" s="58">
        <v>0</v>
      </c>
      <c r="G389" s="58">
        <v>0</v>
      </c>
      <c r="H389" s="58">
        <v>0</v>
      </c>
      <c r="I389" s="58">
        <v>0</v>
      </c>
      <c r="J389" s="58">
        <v>0</v>
      </c>
      <c r="K389" s="58">
        <v>0</v>
      </c>
      <c r="L389" s="58">
        <v>0</v>
      </c>
      <c r="M389" s="58">
        <v>0</v>
      </c>
      <c r="N389" s="58">
        <v>0</v>
      </c>
      <c r="O389" s="58">
        <v>0</v>
      </c>
      <c r="P389" s="128">
        <v>0</v>
      </c>
    </row>
    <row r="390" spans="1:16" s="2" customFormat="1">
      <c r="A390" s="51">
        <v>313350</v>
      </c>
      <c r="B390" s="52">
        <v>335</v>
      </c>
      <c r="C390" s="53" t="s">
        <v>236</v>
      </c>
      <c r="D390" s="54">
        <v>285.42</v>
      </c>
      <c r="E390" s="54">
        <v>199.408404307236</v>
      </c>
      <c r="F390" s="54">
        <v>231.16</v>
      </c>
      <c r="G390" s="54">
        <v>263.62</v>
      </c>
      <c r="H390" s="54">
        <v>288.60000000000002</v>
      </c>
      <c r="I390" s="54">
        <v>251.27</v>
      </c>
      <c r="J390" s="54">
        <v>224.54</v>
      </c>
      <c r="K390" s="54">
        <v>282.33</v>
      </c>
      <c r="L390" s="54">
        <v>239.27</v>
      </c>
      <c r="M390" s="54">
        <v>277.24</v>
      </c>
      <c r="N390" s="54">
        <v>227.44</v>
      </c>
      <c r="O390" s="54">
        <v>269.19</v>
      </c>
      <c r="P390" s="127">
        <v>3039.4884043072361</v>
      </c>
    </row>
    <row r="391" spans="1:16" s="2" customFormat="1">
      <c r="A391" s="55">
        <v>313360</v>
      </c>
      <c r="B391" s="56">
        <v>336</v>
      </c>
      <c r="C391" s="57" t="s">
        <v>237</v>
      </c>
      <c r="D391" s="58">
        <v>30333.17</v>
      </c>
      <c r="E391" s="58">
        <v>21242.539638313599</v>
      </c>
      <c r="F391" s="58">
        <v>24566.34</v>
      </c>
      <c r="G391" s="58">
        <v>28016.51</v>
      </c>
      <c r="H391" s="58">
        <v>30671</v>
      </c>
      <c r="I391" s="58">
        <v>26703.5</v>
      </c>
      <c r="J391" s="58">
        <v>23862.59</v>
      </c>
      <c r="K391" s="58">
        <v>30004.48</v>
      </c>
      <c r="L391" s="58">
        <v>25428.68</v>
      </c>
      <c r="M391" s="58">
        <v>29463.54</v>
      </c>
      <c r="N391" s="58">
        <v>24170.81</v>
      </c>
      <c r="O391" s="58">
        <v>28608.44</v>
      </c>
      <c r="P391" s="128">
        <v>323071.59963831358</v>
      </c>
    </row>
    <row r="392" spans="1:16" s="2" customFormat="1">
      <c r="A392" s="51">
        <v>313370</v>
      </c>
      <c r="B392" s="52">
        <v>337</v>
      </c>
      <c r="C392" s="53" t="s">
        <v>703</v>
      </c>
      <c r="D392" s="54">
        <v>0</v>
      </c>
      <c r="E392" s="54">
        <v>0</v>
      </c>
      <c r="F392" s="54">
        <v>0</v>
      </c>
      <c r="G392" s="54">
        <v>0</v>
      </c>
      <c r="H392" s="54">
        <v>0</v>
      </c>
      <c r="I392" s="54">
        <v>0</v>
      </c>
      <c r="J392" s="54">
        <v>0</v>
      </c>
      <c r="K392" s="54">
        <v>0</v>
      </c>
      <c r="L392" s="54">
        <v>0</v>
      </c>
      <c r="M392" s="54">
        <v>0</v>
      </c>
      <c r="N392" s="54">
        <v>0</v>
      </c>
      <c r="O392" s="54">
        <v>0</v>
      </c>
      <c r="P392" s="127">
        <v>0</v>
      </c>
    </row>
    <row r="393" spans="1:16" s="2" customFormat="1">
      <c r="A393" s="55">
        <v>313375</v>
      </c>
      <c r="B393" s="56">
        <v>723</v>
      </c>
      <c r="C393" s="57" t="s">
        <v>704</v>
      </c>
      <c r="D393" s="58">
        <v>0</v>
      </c>
      <c r="E393" s="58">
        <v>0</v>
      </c>
      <c r="F393" s="58">
        <v>0</v>
      </c>
      <c r="G393" s="58">
        <v>0</v>
      </c>
      <c r="H393" s="58">
        <v>0</v>
      </c>
      <c r="I393" s="58">
        <v>0</v>
      </c>
      <c r="J393" s="58">
        <v>0</v>
      </c>
      <c r="K393" s="58">
        <v>0</v>
      </c>
      <c r="L393" s="58">
        <v>0</v>
      </c>
      <c r="M393" s="58">
        <v>0</v>
      </c>
      <c r="N393" s="58">
        <v>0</v>
      </c>
      <c r="O393" s="58">
        <v>0</v>
      </c>
      <c r="P393" s="128">
        <v>0</v>
      </c>
    </row>
    <row r="394" spans="1:16" s="2" customFormat="1">
      <c r="A394" s="51">
        <v>313380</v>
      </c>
      <c r="B394" s="52">
        <v>338</v>
      </c>
      <c r="C394" s="53" t="s">
        <v>705</v>
      </c>
      <c r="D394" s="54">
        <v>527.47</v>
      </c>
      <c r="E394" s="54">
        <v>368.83605523262997</v>
      </c>
      <c r="F394" s="54">
        <v>427.19</v>
      </c>
      <c r="G394" s="54">
        <v>487.18</v>
      </c>
      <c r="H394" s="54">
        <v>533.34</v>
      </c>
      <c r="I394" s="54">
        <v>464.35</v>
      </c>
      <c r="J394" s="54">
        <v>414.95</v>
      </c>
      <c r="K394" s="54">
        <v>521.75</v>
      </c>
      <c r="L394" s="54">
        <v>442.18</v>
      </c>
      <c r="M394" s="54">
        <v>512.35</v>
      </c>
      <c r="N394" s="54">
        <v>420.31</v>
      </c>
      <c r="O394" s="54">
        <v>497.48</v>
      </c>
      <c r="P394" s="127">
        <v>5617.3860552326314</v>
      </c>
    </row>
    <row r="395" spans="1:16" s="2" customFormat="1">
      <c r="A395" s="55">
        <v>313390</v>
      </c>
      <c r="B395" s="56">
        <v>339</v>
      </c>
      <c r="C395" s="57" t="s">
        <v>238</v>
      </c>
      <c r="D395" s="58">
        <v>1144.9100000000001</v>
      </c>
      <c r="E395" s="58">
        <v>797.97272959473196</v>
      </c>
      <c r="F395" s="58">
        <v>927.25</v>
      </c>
      <c r="G395" s="58">
        <v>1057.47</v>
      </c>
      <c r="H395" s="58">
        <v>1157.6600000000001</v>
      </c>
      <c r="I395" s="58">
        <v>1007.91</v>
      </c>
      <c r="J395" s="58">
        <v>900.68</v>
      </c>
      <c r="K395" s="58">
        <v>1132.51</v>
      </c>
      <c r="L395" s="58">
        <v>959.79</v>
      </c>
      <c r="M395" s="58">
        <v>1112.0899999999999</v>
      </c>
      <c r="N395" s="58">
        <v>912.32</v>
      </c>
      <c r="O395" s="58">
        <v>1079.81</v>
      </c>
      <c r="P395" s="128">
        <v>12190.372729594732</v>
      </c>
    </row>
    <row r="396" spans="1:16" s="2" customFormat="1">
      <c r="A396" s="51">
        <v>313400</v>
      </c>
      <c r="B396" s="52">
        <v>340</v>
      </c>
      <c r="C396" s="53" t="s">
        <v>239</v>
      </c>
      <c r="D396" s="54">
        <v>45.98</v>
      </c>
      <c r="E396" s="54">
        <v>32.060550300722902</v>
      </c>
      <c r="F396" s="54">
        <v>37.24</v>
      </c>
      <c r="G396" s="54">
        <v>42.47</v>
      </c>
      <c r="H396" s="54">
        <v>46.5</v>
      </c>
      <c r="I396" s="54">
        <v>40.479999999999997</v>
      </c>
      <c r="J396" s="54">
        <v>36.17</v>
      </c>
      <c r="K396" s="54">
        <v>45.49</v>
      </c>
      <c r="L396" s="54">
        <v>38.549999999999997</v>
      </c>
      <c r="M396" s="54">
        <v>44.66</v>
      </c>
      <c r="N396" s="54">
        <v>36.64</v>
      </c>
      <c r="O396" s="54">
        <v>43.37</v>
      </c>
      <c r="P396" s="127">
        <v>489.61055030072293</v>
      </c>
    </row>
    <row r="397" spans="1:16" s="2" customFormat="1">
      <c r="A397" s="55">
        <v>313410</v>
      </c>
      <c r="B397" s="56">
        <v>341</v>
      </c>
      <c r="C397" s="57" t="s">
        <v>240</v>
      </c>
      <c r="D397" s="58">
        <v>1402.64</v>
      </c>
      <c r="E397" s="58">
        <v>984.72878546187599</v>
      </c>
      <c r="F397" s="58">
        <v>1135.97</v>
      </c>
      <c r="G397" s="58">
        <v>1295.51</v>
      </c>
      <c r="H397" s="58">
        <v>1418.26</v>
      </c>
      <c r="I397" s="58">
        <v>1234.8</v>
      </c>
      <c r="J397" s="58">
        <v>849.29</v>
      </c>
      <c r="K397" s="58">
        <v>1015.2</v>
      </c>
      <c r="L397" s="58">
        <v>860.38</v>
      </c>
      <c r="M397" s="58">
        <v>996.9</v>
      </c>
      <c r="N397" s="58">
        <v>817.82</v>
      </c>
      <c r="O397" s="58">
        <v>967.96</v>
      </c>
      <c r="P397" s="128">
        <v>12979.458785461877</v>
      </c>
    </row>
    <row r="398" spans="1:16" s="2" customFormat="1">
      <c r="A398" s="51">
        <v>313420</v>
      </c>
      <c r="B398" s="52">
        <v>342</v>
      </c>
      <c r="C398" s="53" t="s">
        <v>241</v>
      </c>
      <c r="D398" s="54">
        <v>3299.16</v>
      </c>
      <c r="E398" s="54">
        <v>2305.7207566529901</v>
      </c>
      <c r="F398" s="54">
        <v>2671.93</v>
      </c>
      <c r="G398" s="54">
        <v>3047.19</v>
      </c>
      <c r="H398" s="54">
        <v>3335.9</v>
      </c>
      <c r="I398" s="54">
        <v>2904.38</v>
      </c>
      <c r="J398" s="54">
        <v>2340.75</v>
      </c>
      <c r="K398" s="54">
        <v>2890.45</v>
      </c>
      <c r="L398" s="54">
        <v>2449.64</v>
      </c>
      <c r="M398" s="54">
        <v>2838.34</v>
      </c>
      <c r="N398" s="54">
        <v>2328.4699999999998</v>
      </c>
      <c r="O398" s="54">
        <v>2755.96</v>
      </c>
      <c r="P398" s="127">
        <v>33167.890756652996</v>
      </c>
    </row>
    <row r="399" spans="1:16" s="2" customFormat="1">
      <c r="A399" s="55">
        <v>313430</v>
      </c>
      <c r="B399" s="56">
        <v>343</v>
      </c>
      <c r="C399" s="57" t="s">
        <v>242</v>
      </c>
      <c r="D399" s="58">
        <v>0</v>
      </c>
      <c r="E399" s="58">
        <v>0</v>
      </c>
      <c r="F399" s="58">
        <v>0</v>
      </c>
      <c r="G399" s="58">
        <v>0</v>
      </c>
      <c r="H399" s="58">
        <v>0</v>
      </c>
      <c r="I399" s="58">
        <v>0</v>
      </c>
      <c r="J399" s="58">
        <v>0</v>
      </c>
      <c r="K399" s="58">
        <v>0</v>
      </c>
      <c r="L399" s="58">
        <v>0</v>
      </c>
      <c r="M399" s="58">
        <v>0</v>
      </c>
      <c r="N399" s="58">
        <v>0</v>
      </c>
      <c r="O399" s="58">
        <v>0</v>
      </c>
      <c r="P399" s="128">
        <v>0</v>
      </c>
    </row>
    <row r="400" spans="1:16" s="2" customFormat="1">
      <c r="A400" s="51">
        <v>313440</v>
      </c>
      <c r="B400" s="52">
        <v>344</v>
      </c>
      <c r="C400" s="53" t="s">
        <v>243</v>
      </c>
      <c r="D400" s="54">
        <v>0</v>
      </c>
      <c r="E400" s="54">
        <v>0</v>
      </c>
      <c r="F400" s="54">
        <v>0</v>
      </c>
      <c r="G400" s="54">
        <v>0</v>
      </c>
      <c r="H400" s="54">
        <v>0</v>
      </c>
      <c r="I400" s="54">
        <v>0</v>
      </c>
      <c r="J400" s="54">
        <v>0</v>
      </c>
      <c r="K400" s="54">
        <v>0</v>
      </c>
      <c r="L400" s="54">
        <v>0</v>
      </c>
      <c r="M400" s="54">
        <v>0</v>
      </c>
      <c r="N400" s="54">
        <v>0</v>
      </c>
      <c r="O400" s="54">
        <v>0</v>
      </c>
      <c r="P400" s="127">
        <v>0</v>
      </c>
    </row>
    <row r="401" spans="1:16" s="2" customFormat="1">
      <c r="A401" s="55">
        <v>313450</v>
      </c>
      <c r="B401" s="56">
        <v>345</v>
      </c>
      <c r="C401" s="57" t="s">
        <v>244</v>
      </c>
      <c r="D401" s="58">
        <v>0</v>
      </c>
      <c r="E401" s="58">
        <v>0</v>
      </c>
      <c r="F401" s="58">
        <v>0</v>
      </c>
      <c r="G401" s="58">
        <v>0</v>
      </c>
      <c r="H401" s="58">
        <v>0</v>
      </c>
      <c r="I401" s="58">
        <v>0</v>
      </c>
      <c r="J401" s="58">
        <v>0</v>
      </c>
      <c r="K401" s="58">
        <v>0</v>
      </c>
      <c r="L401" s="58">
        <v>0</v>
      </c>
      <c r="M401" s="58">
        <v>0</v>
      </c>
      <c r="N401" s="58">
        <v>0</v>
      </c>
      <c r="O401" s="58">
        <v>0</v>
      </c>
      <c r="P401" s="128">
        <v>0</v>
      </c>
    </row>
    <row r="402" spans="1:16" s="2" customFormat="1">
      <c r="A402" s="51">
        <v>313460</v>
      </c>
      <c r="B402" s="52">
        <v>346</v>
      </c>
      <c r="C402" s="53" t="s">
        <v>245</v>
      </c>
      <c r="D402" s="54">
        <v>61200.09</v>
      </c>
      <c r="E402" s="54">
        <v>42841.346794471501</v>
      </c>
      <c r="F402" s="54">
        <v>49564.959999999999</v>
      </c>
      <c r="G402" s="54">
        <v>56526</v>
      </c>
      <c r="H402" s="54">
        <v>61881.68</v>
      </c>
      <c r="I402" s="54">
        <v>53876.87</v>
      </c>
      <c r="J402" s="54">
        <v>52745.41</v>
      </c>
      <c r="K402" s="54">
        <v>67274.98</v>
      </c>
      <c r="L402" s="54">
        <v>57015.27</v>
      </c>
      <c r="M402" s="54">
        <v>66062.09</v>
      </c>
      <c r="N402" s="54">
        <v>54194.92</v>
      </c>
      <c r="O402" s="54">
        <v>64144.82</v>
      </c>
      <c r="P402" s="127">
        <v>687328.43679447146</v>
      </c>
    </row>
    <row r="403" spans="1:16" s="2" customFormat="1">
      <c r="A403" s="55">
        <v>313470</v>
      </c>
      <c r="B403" s="56">
        <v>347</v>
      </c>
      <c r="C403" s="57" t="s">
        <v>246</v>
      </c>
      <c r="D403" s="58">
        <v>0</v>
      </c>
      <c r="E403" s="58">
        <v>0</v>
      </c>
      <c r="F403" s="58">
        <v>0</v>
      </c>
      <c r="G403" s="58">
        <v>0</v>
      </c>
      <c r="H403" s="58">
        <v>0</v>
      </c>
      <c r="I403" s="58">
        <v>0</v>
      </c>
      <c r="J403" s="58">
        <v>0</v>
      </c>
      <c r="K403" s="58">
        <v>0</v>
      </c>
      <c r="L403" s="58">
        <v>0</v>
      </c>
      <c r="M403" s="58">
        <v>0</v>
      </c>
      <c r="N403" s="58">
        <v>0</v>
      </c>
      <c r="O403" s="58">
        <v>0</v>
      </c>
      <c r="P403" s="128">
        <v>0</v>
      </c>
    </row>
    <row r="404" spans="1:16" s="2" customFormat="1">
      <c r="A404" s="51">
        <v>313480</v>
      </c>
      <c r="B404" s="52">
        <v>348</v>
      </c>
      <c r="C404" s="53" t="s">
        <v>706</v>
      </c>
      <c r="D404" s="54">
        <v>0</v>
      </c>
      <c r="E404" s="54">
        <v>0</v>
      </c>
      <c r="F404" s="54">
        <v>0</v>
      </c>
      <c r="G404" s="54">
        <v>0</v>
      </c>
      <c r="H404" s="54">
        <v>0</v>
      </c>
      <c r="I404" s="54">
        <v>0</v>
      </c>
      <c r="J404" s="54">
        <v>0</v>
      </c>
      <c r="K404" s="54">
        <v>0</v>
      </c>
      <c r="L404" s="54">
        <v>0</v>
      </c>
      <c r="M404" s="54">
        <v>0</v>
      </c>
      <c r="N404" s="54">
        <v>0</v>
      </c>
      <c r="O404" s="54">
        <v>0</v>
      </c>
      <c r="P404" s="127">
        <v>0</v>
      </c>
    </row>
    <row r="405" spans="1:16" s="2" customFormat="1">
      <c r="A405" s="55">
        <v>313490</v>
      </c>
      <c r="B405" s="56">
        <v>349</v>
      </c>
      <c r="C405" s="57" t="s">
        <v>247</v>
      </c>
      <c r="D405" s="58">
        <v>384.2</v>
      </c>
      <c r="E405" s="58">
        <v>268.63038209360599</v>
      </c>
      <c r="F405" s="58">
        <v>311.16000000000003</v>
      </c>
      <c r="G405" s="58">
        <v>354.86</v>
      </c>
      <c r="H405" s="58">
        <v>388.48</v>
      </c>
      <c r="I405" s="58">
        <v>338.23</v>
      </c>
      <c r="J405" s="58">
        <v>302.25</v>
      </c>
      <c r="K405" s="58">
        <v>380.04</v>
      </c>
      <c r="L405" s="58">
        <v>322.08</v>
      </c>
      <c r="M405" s="58">
        <v>373.19</v>
      </c>
      <c r="N405" s="58">
        <v>306.14999999999998</v>
      </c>
      <c r="O405" s="58">
        <v>362.36</v>
      </c>
      <c r="P405" s="128">
        <v>4091.6303820936064</v>
      </c>
    </row>
    <row r="406" spans="1:16" s="2" customFormat="1">
      <c r="A406" s="51">
        <v>313500</v>
      </c>
      <c r="B406" s="52">
        <v>350</v>
      </c>
      <c r="C406" s="53" t="s">
        <v>707</v>
      </c>
      <c r="D406" s="54">
        <v>35085.78</v>
      </c>
      <c r="E406" s="54">
        <v>24627.669971458101</v>
      </c>
      <c r="F406" s="54">
        <v>28415.41</v>
      </c>
      <c r="G406" s="54">
        <v>32406.15</v>
      </c>
      <c r="H406" s="54">
        <v>35476.54</v>
      </c>
      <c r="I406" s="54">
        <v>30887.41</v>
      </c>
      <c r="J406" s="54">
        <v>23236.53</v>
      </c>
      <c r="K406" s="54">
        <v>28312.46</v>
      </c>
      <c r="L406" s="54">
        <v>23994.69</v>
      </c>
      <c r="M406" s="54">
        <v>27802.02</v>
      </c>
      <c r="N406" s="54">
        <v>22807.759999999998</v>
      </c>
      <c r="O406" s="54">
        <v>26995.14</v>
      </c>
      <c r="P406" s="127">
        <v>340047.55997145816</v>
      </c>
    </row>
    <row r="407" spans="1:16" s="2" customFormat="1">
      <c r="A407" s="55">
        <v>313505</v>
      </c>
      <c r="B407" s="56">
        <v>738</v>
      </c>
      <c r="C407" s="57" t="s">
        <v>708</v>
      </c>
      <c r="D407" s="58">
        <v>5371.14</v>
      </c>
      <c r="E407" s="58">
        <v>3753.38945089451</v>
      </c>
      <c r="F407" s="58">
        <v>4350</v>
      </c>
      <c r="G407" s="58">
        <v>4960.93</v>
      </c>
      <c r="H407" s="58">
        <v>5430.96</v>
      </c>
      <c r="I407" s="58">
        <v>4728.43</v>
      </c>
      <c r="J407" s="58">
        <v>4748.46</v>
      </c>
      <c r="K407" s="58">
        <v>6079.07</v>
      </c>
      <c r="L407" s="58">
        <v>5151.99</v>
      </c>
      <c r="M407" s="58">
        <v>5969.47</v>
      </c>
      <c r="N407" s="58">
        <v>4897.1400000000003</v>
      </c>
      <c r="O407" s="58">
        <v>5796.23</v>
      </c>
      <c r="P407" s="128">
        <v>61237.209450894501</v>
      </c>
    </row>
    <row r="408" spans="1:16" s="2" customFormat="1">
      <c r="A408" s="51">
        <v>313507</v>
      </c>
      <c r="B408" s="52">
        <v>739</v>
      </c>
      <c r="C408" s="53" t="s">
        <v>248</v>
      </c>
      <c r="D408" s="54">
        <v>0</v>
      </c>
      <c r="E408" s="54">
        <v>0</v>
      </c>
      <c r="F408" s="54">
        <v>0</v>
      </c>
      <c r="G408" s="54">
        <v>0</v>
      </c>
      <c r="H408" s="54">
        <v>0</v>
      </c>
      <c r="I408" s="54">
        <v>0</v>
      </c>
      <c r="J408" s="54">
        <v>0</v>
      </c>
      <c r="K408" s="54">
        <v>0</v>
      </c>
      <c r="L408" s="54">
        <v>0</v>
      </c>
      <c r="M408" s="54">
        <v>0</v>
      </c>
      <c r="N408" s="54">
        <v>0</v>
      </c>
      <c r="O408" s="54">
        <v>0</v>
      </c>
      <c r="P408" s="127">
        <v>0</v>
      </c>
    </row>
    <row r="409" spans="1:16" s="2" customFormat="1">
      <c r="A409" s="55">
        <v>313510</v>
      </c>
      <c r="B409" s="56">
        <v>351</v>
      </c>
      <c r="C409" s="57" t="s">
        <v>709</v>
      </c>
      <c r="D409" s="58">
        <v>0</v>
      </c>
      <c r="E409" s="58">
        <v>0</v>
      </c>
      <c r="F409" s="58">
        <v>0</v>
      </c>
      <c r="G409" s="58">
        <v>0</v>
      </c>
      <c r="H409" s="58">
        <v>0</v>
      </c>
      <c r="I409" s="58">
        <v>0</v>
      </c>
      <c r="J409" s="58">
        <v>0</v>
      </c>
      <c r="K409" s="58">
        <v>0</v>
      </c>
      <c r="L409" s="58">
        <v>0</v>
      </c>
      <c r="M409" s="58">
        <v>0</v>
      </c>
      <c r="N409" s="58">
        <v>0</v>
      </c>
      <c r="O409" s="58">
        <v>0</v>
      </c>
      <c r="P409" s="128">
        <v>0</v>
      </c>
    </row>
    <row r="410" spans="1:16" s="2" customFormat="1">
      <c r="A410" s="51">
        <v>313520</v>
      </c>
      <c r="B410" s="52">
        <v>352</v>
      </c>
      <c r="C410" s="53" t="s">
        <v>710</v>
      </c>
      <c r="D410" s="54">
        <v>33627.74</v>
      </c>
      <c r="E410" s="54">
        <v>23418.5003441146</v>
      </c>
      <c r="F410" s="54">
        <v>27234.560000000001</v>
      </c>
      <c r="G410" s="54">
        <v>31059.46</v>
      </c>
      <c r="H410" s="54">
        <v>34002.25</v>
      </c>
      <c r="I410" s="54">
        <v>29603.83</v>
      </c>
      <c r="J410" s="54">
        <v>27114.43</v>
      </c>
      <c r="K410" s="54">
        <v>34230.14</v>
      </c>
      <c r="L410" s="54">
        <v>29009.9</v>
      </c>
      <c r="M410" s="54">
        <v>33613.01</v>
      </c>
      <c r="N410" s="54">
        <v>27574.880000000001</v>
      </c>
      <c r="O410" s="54">
        <v>32637.48</v>
      </c>
      <c r="P410" s="127">
        <v>363126.1803441146</v>
      </c>
    </row>
    <row r="411" spans="1:16" s="2" customFormat="1">
      <c r="A411" s="55">
        <v>313530</v>
      </c>
      <c r="B411" s="56">
        <v>353</v>
      </c>
      <c r="C411" s="57" t="s">
        <v>711</v>
      </c>
      <c r="D411" s="58">
        <v>0</v>
      </c>
      <c r="E411" s="58">
        <v>0</v>
      </c>
      <c r="F411" s="58">
        <v>0</v>
      </c>
      <c r="G411" s="58">
        <v>0</v>
      </c>
      <c r="H411" s="58">
        <v>0</v>
      </c>
      <c r="I411" s="58">
        <v>0</v>
      </c>
      <c r="J411" s="58">
        <v>0</v>
      </c>
      <c r="K411" s="58">
        <v>0</v>
      </c>
      <c r="L411" s="58">
        <v>0</v>
      </c>
      <c r="M411" s="58">
        <v>0</v>
      </c>
      <c r="N411" s="58">
        <v>0</v>
      </c>
      <c r="O411" s="58">
        <v>0</v>
      </c>
      <c r="P411" s="128">
        <v>0</v>
      </c>
    </row>
    <row r="412" spans="1:16" s="2" customFormat="1">
      <c r="A412" s="51">
        <v>313535</v>
      </c>
      <c r="B412" s="52">
        <v>865</v>
      </c>
      <c r="C412" s="53" t="s">
        <v>249</v>
      </c>
      <c r="D412" s="54">
        <v>0</v>
      </c>
      <c r="E412" s="54">
        <v>0</v>
      </c>
      <c r="F412" s="54">
        <v>0</v>
      </c>
      <c r="G412" s="54">
        <v>0</v>
      </c>
      <c r="H412" s="54">
        <v>0</v>
      </c>
      <c r="I412" s="54">
        <v>0</v>
      </c>
      <c r="J412" s="54">
        <v>0</v>
      </c>
      <c r="K412" s="54">
        <v>0</v>
      </c>
      <c r="L412" s="54">
        <v>0</v>
      </c>
      <c r="M412" s="54">
        <v>0</v>
      </c>
      <c r="N412" s="54">
        <v>0</v>
      </c>
      <c r="O412" s="54">
        <v>0</v>
      </c>
      <c r="P412" s="127">
        <v>0</v>
      </c>
    </row>
    <row r="413" spans="1:16" s="2" customFormat="1">
      <c r="A413" s="55">
        <v>313540</v>
      </c>
      <c r="B413" s="56">
        <v>354</v>
      </c>
      <c r="C413" s="57" t="s">
        <v>250</v>
      </c>
      <c r="D413" s="58">
        <v>5792.91</v>
      </c>
      <c r="E413" s="58">
        <v>4051.50159979</v>
      </c>
      <c r="F413" s="58">
        <v>4691.59</v>
      </c>
      <c r="G413" s="58">
        <v>5350.49</v>
      </c>
      <c r="H413" s="58">
        <v>5857.43</v>
      </c>
      <c r="I413" s="58">
        <v>5099.7299999999996</v>
      </c>
      <c r="J413" s="58">
        <v>4159.34</v>
      </c>
      <c r="K413" s="58">
        <v>5147.42</v>
      </c>
      <c r="L413" s="58">
        <v>4362.41</v>
      </c>
      <c r="M413" s="58">
        <v>5054.6099999999997</v>
      </c>
      <c r="N413" s="58">
        <v>4146.62</v>
      </c>
      <c r="O413" s="58">
        <v>4907.92</v>
      </c>
      <c r="P413" s="128">
        <v>58621.971599789998</v>
      </c>
    </row>
    <row r="414" spans="1:16" s="2" customFormat="1">
      <c r="A414" s="51">
        <v>313545</v>
      </c>
      <c r="B414" s="52">
        <v>801</v>
      </c>
      <c r="C414" s="53" t="s">
        <v>478</v>
      </c>
      <c r="D414" s="54">
        <v>0</v>
      </c>
      <c r="E414" s="54">
        <v>0</v>
      </c>
      <c r="F414" s="54">
        <v>0</v>
      </c>
      <c r="G414" s="54">
        <v>0</v>
      </c>
      <c r="H414" s="54">
        <v>0</v>
      </c>
      <c r="I414" s="54">
        <v>0</v>
      </c>
      <c r="J414" s="54">
        <v>0</v>
      </c>
      <c r="K414" s="54">
        <v>0</v>
      </c>
      <c r="L414" s="54">
        <v>0</v>
      </c>
      <c r="M414" s="54">
        <v>0</v>
      </c>
      <c r="N414" s="54">
        <v>0</v>
      </c>
      <c r="O414" s="54">
        <v>0</v>
      </c>
      <c r="P414" s="127">
        <v>0</v>
      </c>
    </row>
    <row r="415" spans="1:16" s="2" customFormat="1">
      <c r="A415" s="55">
        <v>313550</v>
      </c>
      <c r="B415" s="56">
        <v>355</v>
      </c>
      <c r="C415" s="57" t="s">
        <v>251</v>
      </c>
      <c r="D415" s="58">
        <v>12858.9</v>
      </c>
      <c r="E415" s="58">
        <v>9006.9556548516593</v>
      </c>
      <c r="F415" s="58">
        <v>10414.209999999999</v>
      </c>
      <c r="G415" s="58">
        <v>11876.81</v>
      </c>
      <c r="H415" s="58">
        <v>13002.11</v>
      </c>
      <c r="I415" s="58">
        <v>11320.2</v>
      </c>
      <c r="J415" s="58">
        <v>10694.82</v>
      </c>
      <c r="K415" s="58">
        <v>13567.53</v>
      </c>
      <c r="L415" s="58">
        <v>11498.43</v>
      </c>
      <c r="M415" s="58">
        <v>13322.92</v>
      </c>
      <c r="N415" s="58">
        <v>10929.64</v>
      </c>
      <c r="O415" s="58">
        <v>12936.26</v>
      </c>
      <c r="P415" s="128">
        <v>141428.78565485164</v>
      </c>
    </row>
    <row r="416" spans="1:16" s="2" customFormat="1">
      <c r="A416" s="51">
        <v>313560</v>
      </c>
      <c r="B416" s="52">
        <v>356</v>
      </c>
      <c r="C416" s="53" t="s">
        <v>712</v>
      </c>
      <c r="D416" s="54">
        <v>0</v>
      </c>
      <c r="E416" s="54">
        <v>0</v>
      </c>
      <c r="F416" s="54">
        <v>0</v>
      </c>
      <c r="G416" s="54">
        <v>0</v>
      </c>
      <c r="H416" s="54">
        <v>0</v>
      </c>
      <c r="I416" s="54">
        <v>0</v>
      </c>
      <c r="J416" s="54">
        <v>0</v>
      </c>
      <c r="K416" s="54">
        <v>0</v>
      </c>
      <c r="L416" s="54">
        <v>0</v>
      </c>
      <c r="M416" s="54">
        <v>0</v>
      </c>
      <c r="N416" s="54">
        <v>0</v>
      </c>
      <c r="O416" s="54">
        <v>0</v>
      </c>
      <c r="P416" s="127">
        <v>0</v>
      </c>
    </row>
    <row r="417" spans="1:16" s="2" customFormat="1">
      <c r="A417" s="55">
        <v>313570</v>
      </c>
      <c r="B417" s="56">
        <v>357</v>
      </c>
      <c r="C417" s="57" t="s">
        <v>713</v>
      </c>
      <c r="D417" s="58">
        <v>736.85</v>
      </c>
      <c r="E417" s="58">
        <v>516.93412990557999</v>
      </c>
      <c r="F417" s="58">
        <v>596.77</v>
      </c>
      <c r="G417" s="58">
        <v>680.58</v>
      </c>
      <c r="H417" s="58">
        <v>745.06</v>
      </c>
      <c r="I417" s="58">
        <v>648.67999999999995</v>
      </c>
      <c r="J417" s="58">
        <v>579.66999999999996</v>
      </c>
      <c r="K417" s="58">
        <v>728.87</v>
      </c>
      <c r="L417" s="58">
        <v>617.71</v>
      </c>
      <c r="M417" s="58">
        <v>715.73</v>
      </c>
      <c r="N417" s="58">
        <v>587.16</v>
      </c>
      <c r="O417" s="58">
        <v>694.96</v>
      </c>
      <c r="P417" s="128">
        <v>7848.9741299055795</v>
      </c>
    </row>
    <row r="418" spans="1:16" s="2" customFormat="1">
      <c r="A418" s="51">
        <v>313580</v>
      </c>
      <c r="B418" s="52">
        <v>358</v>
      </c>
      <c r="C418" s="53" t="s">
        <v>252</v>
      </c>
      <c r="D418" s="54">
        <v>27776.76</v>
      </c>
      <c r="E418" s="54">
        <v>19385.4439973226</v>
      </c>
      <c r="F418" s="54">
        <v>22495.95</v>
      </c>
      <c r="G418" s="54">
        <v>25655.34</v>
      </c>
      <c r="H418" s="54">
        <v>28086.12</v>
      </c>
      <c r="I418" s="54">
        <v>24452.99</v>
      </c>
      <c r="J418" s="54">
        <v>21346.82</v>
      </c>
      <c r="K418" s="54">
        <v>26736.58</v>
      </c>
      <c r="L418" s="54">
        <v>22659.14</v>
      </c>
      <c r="M418" s="54">
        <v>26254.55</v>
      </c>
      <c r="N418" s="54">
        <v>21538.27</v>
      </c>
      <c r="O418" s="54">
        <v>25492.58</v>
      </c>
      <c r="P418" s="127">
        <v>291880.54399732262</v>
      </c>
    </row>
    <row r="419" spans="1:16" s="2" customFormat="1">
      <c r="A419" s="55">
        <v>313590</v>
      </c>
      <c r="B419" s="56">
        <v>359</v>
      </c>
      <c r="C419" s="57" t="s">
        <v>714</v>
      </c>
      <c r="D419" s="58">
        <v>0</v>
      </c>
      <c r="E419" s="58">
        <v>0</v>
      </c>
      <c r="F419" s="58">
        <v>0</v>
      </c>
      <c r="G419" s="58">
        <v>0</v>
      </c>
      <c r="H419" s="58">
        <v>0</v>
      </c>
      <c r="I419" s="58">
        <v>0</v>
      </c>
      <c r="J419" s="58">
        <v>0</v>
      </c>
      <c r="K419" s="58">
        <v>0</v>
      </c>
      <c r="L419" s="58">
        <v>0</v>
      </c>
      <c r="M419" s="58">
        <v>0</v>
      </c>
      <c r="N419" s="58">
        <v>0</v>
      </c>
      <c r="O419" s="58">
        <v>0</v>
      </c>
      <c r="P419" s="128">
        <v>0</v>
      </c>
    </row>
    <row r="420" spans="1:16" s="2" customFormat="1">
      <c r="A420" s="51">
        <v>313600</v>
      </c>
      <c r="B420" s="52">
        <v>360</v>
      </c>
      <c r="C420" s="53" t="s">
        <v>715</v>
      </c>
      <c r="D420" s="54">
        <v>0</v>
      </c>
      <c r="E420" s="54">
        <v>0</v>
      </c>
      <c r="F420" s="54">
        <v>0</v>
      </c>
      <c r="G420" s="54">
        <v>0</v>
      </c>
      <c r="H420" s="54">
        <v>0</v>
      </c>
      <c r="I420" s="54">
        <v>0</v>
      </c>
      <c r="J420" s="54">
        <v>0</v>
      </c>
      <c r="K420" s="54">
        <v>0</v>
      </c>
      <c r="L420" s="54">
        <v>0</v>
      </c>
      <c r="M420" s="54">
        <v>0</v>
      </c>
      <c r="N420" s="54">
        <v>0</v>
      </c>
      <c r="O420" s="54">
        <v>0</v>
      </c>
      <c r="P420" s="127">
        <v>0</v>
      </c>
    </row>
    <row r="421" spans="1:16" s="2" customFormat="1">
      <c r="A421" s="55">
        <v>313610</v>
      </c>
      <c r="B421" s="56">
        <v>361</v>
      </c>
      <c r="C421" s="57" t="s">
        <v>716</v>
      </c>
      <c r="D421" s="58">
        <v>0</v>
      </c>
      <c r="E421" s="58">
        <v>0</v>
      </c>
      <c r="F421" s="58">
        <v>0</v>
      </c>
      <c r="G421" s="58">
        <v>0</v>
      </c>
      <c r="H421" s="58">
        <v>0</v>
      </c>
      <c r="I421" s="58">
        <v>0</v>
      </c>
      <c r="J421" s="58">
        <v>0</v>
      </c>
      <c r="K421" s="58">
        <v>0</v>
      </c>
      <c r="L421" s="58">
        <v>0</v>
      </c>
      <c r="M421" s="58">
        <v>0</v>
      </c>
      <c r="N421" s="58">
        <v>0</v>
      </c>
      <c r="O421" s="58">
        <v>0</v>
      </c>
      <c r="P421" s="128">
        <v>0</v>
      </c>
    </row>
    <row r="422" spans="1:16" s="2" customFormat="1">
      <c r="A422" s="51">
        <v>313620</v>
      </c>
      <c r="B422" s="52">
        <v>362</v>
      </c>
      <c r="C422" s="53" t="s">
        <v>717</v>
      </c>
      <c r="D422" s="54">
        <v>27238.3</v>
      </c>
      <c r="E422" s="54">
        <v>19049.9528305186</v>
      </c>
      <c r="F422" s="54">
        <v>22059.85</v>
      </c>
      <c r="G422" s="54">
        <v>25158</v>
      </c>
      <c r="H422" s="54">
        <v>27541.65</v>
      </c>
      <c r="I422" s="54">
        <v>23978.95</v>
      </c>
      <c r="J422" s="54">
        <v>21427.9</v>
      </c>
      <c r="K422" s="54">
        <v>26943.14</v>
      </c>
      <c r="L422" s="54">
        <v>22834.2</v>
      </c>
      <c r="M422" s="54">
        <v>26457.39</v>
      </c>
      <c r="N422" s="54">
        <v>21704.67</v>
      </c>
      <c r="O422" s="54">
        <v>25689.53</v>
      </c>
      <c r="P422" s="127">
        <v>290083.53283051855</v>
      </c>
    </row>
    <row r="423" spans="1:16" s="2" customFormat="1">
      <c r="A423" s="55">
        <v>313630</v>
      </c>
      <c r="B423" s="56">
        <v>363</v>
      </c>
      <c r="C423" s="57" t="s">
        <v>718</v>
      </c>
      <c r="D423" s="58">
        <v>0</v>
      </c>
      <c r="E423" s="58">
        <v>0</v>
      </c>
      <c r="F423" s="58">
        <v>0</v>
      </c>
      <c r="G423" s="58">
        <v>0</v>
      </c>
      <c r="H423" s="58">
        <v>0</v>
      </c>
      <c r="I423" s="58">
        <v>0</v>
      </c>
      <c r="J423" s="58">
        <v>0</v>
      </c>
      <c r="K423" s="58">
        <v>0</v>
      </c>
      <c r="L423" s="58">
        <v>0</v>
      </c>
      <c r="M423" s="58">
        <v>0</v>
      </c>
      <c r="N423" s="58">
        <v>0</v>
      </c>
      <c r="O423" s="58">
        <v>0</v>
      </c>
      <c r="P423" s="128">
        <v>0</v>
      </c>
    </row>
    <row r="424" spans="1:16" s="2" customFormat="1">
      <c r="A424" s="51">
        <v>313640</v>
      </c>
      <c r="B424" s="52">
        <v>364</v>
      </c>
      <c r="C424" s="53" t="s">
        <v>719</v>
      </c>
      <c r="D424" s="54">
        <v>51167.83</v>
      </c>
      <c r="E424" s="54">
        <v>34687.635157600198</v>
      </c>
      <c r="F424" s="54">
        <v>40035.370000000003</v>
      </c>
      <c r="G424" s="54">
        <v>45658.05</v>
      </c>
      <c r="H424" s="54">
        <v>49984.02</v>
      </c>
      <c r="I424" s="54">
        <v>43518.25</v>
      </c>
      <c r="J424" s="54">
        <v>34873.519999999997</v>
      </c>
      <c r="K424" s="54">
        <v>43017.18</v>
      </c>
      <c r="L424" s="54">
        <v>36456.89</v>
      </c>
      <c r="M424" s="54">
        <v>42241.63</v>
      </c>
      <c r="N424" s="54">
        <v>34653.49</v>
      </c>
      <c r="O424" s="54">
        <v>41015.68</v>
      </c>
      <c r="P424" s="127">
        <v>497309.54515760019</v>
      </c>
    </row>
    <row r="425" spans="1:16" s="2" customFormat="1">
      <c r="A425" s="55">
        <v>313650</v>
      </c>
      <c r="B425" s="56">
        <v>365</v>
      </c>
      <c r="C425" s="57" t="s">
        <v>720</v>
      </c>
      <c r="D425" s="58">
        <v>0</v>
      </c>
      <c r="E425" s="58">
        <v>0</v>
      </c>
      <c r="F425" s="58">
        <v>0</v>
      </c>
      <c r="G425" s="58">
        <v>0</v>
      </c>
      <c r="H425" s="58">
        <v>0</v>
      </c>
      <c r="I425" s="58">
        <v>0</v>
      </c>
      <c r="J425" s="58">
        <v>0</v>
      </c>
      <c r="K425" s="58">
        <v>0</v>
      </c>
      <c r="L425" s="58">
        <v>0</v>
      </c>
      <c r="M425" s="58">
        <v>0</v>
      </c>
      <c r="N425" s="58">
        <v>0</v>
      </c>
      <c r="O425" s="58">
        <v>0</v>
      </c>
      <c r="P425" s="128">
        <v>0</v>
      </c>
    </row>
    <row r="426" spans="1:16" s="2" customFormat="1">
      <c r="A426" s="51">
        <v>313652</v>
      </c>
      <c r="B426" s="52">
        <v>802</v>
      </c>
      <c r="C426" s="53" t="s">
        <v>721</v>
      </c>
      <c r="D426" s="54">
        <v>0</v>
      </c>
      <c r="E426" s="54">
        <v>0</v>
      </c>
      <c r="F426" s="54">
        <v>0</v>
      </c>
      <c r="G426" s="54">
        <v>0</v>
      </c>
      <c r="H426" s="54">
        <v>0</v>
      </c>
      <c r="I426" s="54">
        <v>0</v>
      </c>
      <c r="J426" s="54">
        <v>0</v>
      </c>
      <c r="K426" s="54">
        <v>0</v>
      </c>
      <c r="L426" s="54">
        <v>0</v>
      </c>
      <c r="M426" s="54">
        <v>0</v>
      </c>
      <c r="N426" s="54">
        <v>0</v>
      </c>
      <c r="O426" s="54">
        <v>0</v>
      </c>
      <c r="P426" s="127">
        <v>0</v>
      </c>
    </row>
    <row r="427" spans="1:16" s="2" customFormat="1">
      <c r="A427" s="55">
        <v>313655</v>
      </c>
      <c r="B427" s="56">
        <v>803</v>
      </c>
      <c r="C427" s="57" t="s">
        <v>722</v>
      </c>
      <c r="D427" s="58">
        <v>33525.339999999997</v>
      </c>
      <c r="E427" s="58">
        <v>23509.685092803498</v>
      </c>
      <c r="F427" s="58">
        <v>27151.62</v>
      </c>
      <c r="G427" s="58">
        <v>30964.87</v>
      </c>
      <c r="H427" s="58">
        <v>33898.71</v>
      </c>
      <c r="I427" s="58">
        <v>29513.68</v>
      </c>
      <c r="J427" s="58">
        <v>23139.37</v>
      </c>
      <c r="K427" s="58">
        <v>28424.62</v>
      </c>
      <c r="L427" s="58">
        <v>24089.75</v>
      </c>
      <c r="M427" s="58">
        <v>27912.16</v>
      </c>
      <c r="N427" s="58">
        <v>22898.11</v>
      </c>
      <c r="O427" s="58">
        <v>27102.080000000002</v>
      </c>
      <c r="P427" s="128">
        <v>332129.99509280344</v>
      </c>
    </row>
    <row r="428" spans="1:16" s="2" customFormat="1">
      <c r="A428" s="51">
        <v>313657</v>
      </c>
      <c r="B428" s="52">
        <v>804</v>
      </c>
      <c r="C428" s="53" t="s">
        <v>723</v>
      </c>
      <c r="D428" s="54">
        <v>0</v>
      </c>
      <c r="E428" s="54">
        <v>0</v>
      </c>
      <c r="F428" s="54">
        <v>0</v>
      </c>
      <c r="G428" s="54">
        <v>0</v>
      </c>
      <c r="H428" s="54">
        <v>0</v>
      </c>
      <c r="I428" s="54">
        <v>0</v>
      </c>
      <c r="J428" s="54">
        <v>0</v>
      </c>
      <c r="K428" s="54">
        <v>0</v>
      </c>
      <c r="L428" s="54">
        <v>0</v>
      </c>
      <c r="M428" s="54">
        <v>0</v>
      </c>
      <c r="N428" s="54">
        <v>0</v>
      </c>
      <c r="O428" s="54">
        <v>0</v>
      </c>
      <c r="P428" s="127">
        <v>0</v>
      </c>
    </row>
    <row r="429" spans="1:16" s="2" customFormat="1">
      <c r="A429" s="55">
        <v>313660</v>
      </c>
      <c r="B429" s="56">
        <v>366</v>
      </c>
      <c r="C429" s="57" t="s">
        <v>724</v>
      </c>
      <c r="D429" s="58">
        <v>20589.599999999999</v>
      </c>
      <c r="E429" s="58">
        <v>14456.0994262166</v>
      </c>
      <c r="F429" s="58">
        <v>16675.18</v>
      </c>
      <c r="G429" s="58">
        <v>19017.09</v>
      </c>
      <c r="H429" s="58">
        <v>20818.91</v>
      </c>
      <c r="I429" s="58">
        <v>18125.84</v>
      </c>
      <c r="J429" s="58">
        <v>18093.63</v>
      </c>
      <c r="K429" s="58">
        <v>23143.74</v>
      </c>
      <c r="L429" s="58">
        <v>19614.23</v>
      </c>
      <c r="M429" s="58">
        <v>22726.49</v>
      </c>
      <c r="N429" s="58">
        <v>18643.98</v>
      </c>
      <c r="O429" s="58">
        <v>22066.91</v>
      </c>
      <c r="P429" s="128">
        <v>233971.69942621663</v>
      </c>
    </row>
    <row r="430" spans="1:16" s="2" customFormat="1">
      <c r="A430" s="51">
        <v>313665</v>
      </c>
      <c r="B430" s="52">
        <v>740</v>
      </c>
      <c r="C430" s="53" t="s">
        <v>253</v>
      </c>
      <c r="D430" s="54">
        <v>4948.28</v>
      </c>
      <c r="E430" s="54">
        <v>3461.84073626586</v>
      </c>
      <c r="F430" s="54">
        <v>4007.53</v>
      </c>
      <c r="G430" s="54">
        <v>4570.3599999999997</v>
      </c>
      <c r="H430" s="54">
        <v>5003.3900000000003</v>
      </c>
      <c r="I430" s="54">
        <v>4356.17</v>
      </c>
      <c r="J430" s="54">
        <v>3892.73</v>
      </c>
      <c r="K430" s="54">
        <v>4894.66</v>
      </c>
      <c r="L430" s="54">
        <v>4148.21</v>
      </c>
      <c r="M430" s="54">
        <v>4806.42</v>
      </c>
      <c r="N430" s="54">
        <v>3943.01</v>
      </c>
      <c r="O430" s="54">
        <v>4666.93</v>
      </c>
      <c r="P430" s="127">
        <v>52699.530736265857</v>
      </c>
    </row>
    <row r="431" spans="1:16" s="2" customFormat="1">
      <c r="A431" s="55">
        <v>313670</v>
      </c>
      <c r="B431" s="56">
        <v>367</v>
      </c>
      <c r="C431" s="57" t="s">
        <v>479</v>
      </c>
      <c r="D431" s="58">
        <v>1412.8</v>
      </c>
      <c r="E431" s="58">
        <v>986.43501492063604</v>
      </c>
      <c r="F431" s="58">
        <v>1144.2</v>
      </c>
      <c r="G431" s="58">
        <v>1536.39</v>
      </c>
      <c r="H431" s="58">
        <v>1736.69</v>
      </c>
      <c r="I431" s="58">
        <v>1512.03</v>
      </c>
      <c r="J431" s="58">
        <v>1293.6400000000001</v>
      </c>
      <c r="K431" s="58">
        <v>1614.67</v>
      </c>
      <c r="L431" s="58">
        <v>1368.43</v>
      </c>
      <c r="M431" s="58">
        <v>1585.56</v>
      </c>
      <c r="N431" s="58">
        <v>1300.74</v>
      </c>
      <c r="O431" s="58">
        <v>1539.54</v>
      </c>
      <c r="P431" s="128">
        <v>17031.125014920635</v>
      </c>
    </row>
    <row r="432" spans="1:16" s="2" customFormat="1">
      <c r="A432" s="51">
        <v>313680</v>
      </c>
      <c r="B432" s="52">
        <v>368</v>
      </c>
      <c r="C432" s="53" t="s">
        <v>254</v>
      </c>
      <c r="D432" s="54">
        <v>37703.599999999999</v>
      </c>
      <c r="E432" s="54">
        <v>26296.334159656701</v>
      </c>
      <c r="F432" s="54">
        <v>30535.53</v>
      </c>
      <c r="G432" s="54">
        <v>34824.03</v>
      </c>
      <c r="H432" s="54">
        <v>38123.5</v>
      </c>
      <c r="I432" s="54">
        <v>33191.97</v>
      </c>
      <c r="J432" s="54">
        <v>29660.77</v>
      </c>
      <c r="K432" s="54">
        <v>37295.040000000001</v>
      </c>
      <c r="L432" s="54">
        <v>31607.39</v>
      </c>
      <c r="M432" s="54">
        <v>36622.660000000003</v>
      </c>
      <c r="N432" s="54">
        <v>30043.89</v>
      </c>
      <c r="O432" s="54">
        <v>35559.78</v>
      </c>
      <c r="P432" s="127">
        <v>401464.49415965669</v>
      </c>
    </row>
    <row r="433" spans="1:16" s="2" customFormat="1">
      <c r="A433" s="55">
        <v>313690</v>
      </c>
      <c r="B433" s="56">
        <v>369</v>
      </c>
      <c r="C433" s="57" t="s">
        <v>255</v>
      </c>
      <c r="D433" s="58">
        <v>0</v>
      </c>
      <c r="E433" s="58">
        <v>0</v>
      </c>
      <c r="F433" s="58">
        <v>0</v>
      </c>
      <c r="G433" s="58">
        <v>0</v>
      </c>
      <c r="H433" s="58">
        <v>0</v>
      </c>
      <c r="I433" s="58">
        <v>0</v>
      </c>
      <c r="J433" s="58">
        <v>0</v>
      </c>
      <c r="K433" s="58">
        <v>0</v>
      </c>
      <c r="L433" s="58">
        <v>0</v>
      </c>
      <c r="M433" s="58">
        <v>0</v>
      </c>
      <c r="N433" s="58">
        <v>0</v>
      </c>
      <c r="O433" s="58">
        <v>0</v>
      </c>
      <c r="P433" s="128">
        <v>0</v>
      </c>
    </row>
    <row r="434" spans="1:16" s="2" customFormat="1">
      <c r="A434" s="51">
        <v>313695</v>
      </c>
      <c r="B434" s="52">
        <v>805</v>
      </c>
      <c r="C434" s="53" t="s">
        <v>725</v>
      </c>
      <c r="D434" s="54">
        <v>14832.38</v>
      </c>
      <c r="E434" s="54">
        <v>10423.1438696881</v>
      </c>
      <c r="F434" s="54">
        <v>12012.5</v>
      </c>
      <c r="G434" s="54">
        <v>13699.57</v>
      </c>
      <c r="H434" s="54">
        <v>14997.57</v>
      </c>
      <c r="I434" s="54">
        <v>13057.53</v>
      </c>
      <c r="J434" s="54">
        <v>11668.38</v>
      </c>
      <c r="K434" s="54">
        <v>14671.66</v>
      </c>
      <c r="L434" s="54">
        <v>12434.17</v>
      </c>
      <c r="M434" s="54">
        <v>14407.15</v>
      </c>
      <c r="N434" s="54">
        <v>11819.1</v>
      </c>
      <c r="O434" s="54">
        <v>13989.02</v>
      </c>
      <c r="P434" s="127">
        <v>158012.17386968809</v>
      </c>
    </row>
    <row r="435" spans="1:16" s="2" customFormat="1">
      <c r="A435" s="55">
        <v>313700</v>
      </c>
      <c r="B435" s="56">
        <v>370</v>
      </c>
      <c r="C435" s="57" t="s">
        <v>256</v>
      </c>
      <c r="D435" s="58">
        <v>8501.39</v>
      </c>
      <c r="E435" s="58">
        <v>5943.0923701367001</v>
      </c>
      <c r="F435" s="58">
        <v>6885.13</v>
      </c>
      <c r="G435" s="58">
        <v>7852.1</v>
      </c>
      <c r="H435" s="58">
        <v>8596.07</v>
      </c>
      <c r="I435" s="58">
        <v>7484.11</v>
      </c>
      <c r="J435" s="58">
        <v>6335.37</v>
      </c>
      <c r="K435" s="58">
        <v>7892.93</v>
      </c>
      <c r="L435" s="58">
        <v>6689.23</v>
      </c>
      <c r="M435" s="58">
        <v>7750.63</v>
      </c>
      <c r="N435" s="58">
        <v>6358.33</v>
      </c>
      <c r="O435" s="58">
        <v>7525.69</v>
      </c>
      <c r="P435" s="128">
        <v>87814.07237013671</v>
      </c>
    </row>
    <row r="436" spans="1:16" s="2" customFormat="1">
      <c r="A436" s="51">
        <v>313710</v>
      </c>
      <c r="B436" s="52">
        <v>371</v>
      </c>
      <c r="C436" s="53" t="s">
        <v>257</v>
      </c>
      <c r="D436" s="54">
        <v>1716.68</v>
      </c>
      <c r="E436" s="54">
        <v>1198.6389977675201</v>
      </c>
      <c r="F436" s="54">
        <v>1390.31</v>
      </c>
      <c r="G436" s="54">
        <v>1585.57</v>
      </c>
      <c r="H436" s="54">
        <v>1735.8</v>
      </c>
      <c r="I436" s="54">
        <v>1511.26</v>
      </c>
      <c r="J436" s="54">
        <v>1350.48</v>
      </c>
      <c r="K436" s="54">
        <v>1698.08</v>
      </c>
      <c r="L436" s="54">
        <v>1439.12</v>
      </c>
      <c r="M436" s="54">
        <v>1667.47</v>
      </c>
      <c r="N436" s="54">
        <v>1367.93</v>
      </c>
      <c r="O436" s="54">
        <v>1619.07</v>
      </c>
      <c r="P436" s="127">
        <v>18280.408997767518</v>
      </c>
    </row>
    <row r="437" spans="1:16" s="2" customFormat="1">
      <c r="A437" s="55">
        <v>313720</v>
      </c>
      <c r="B437" s="56">
        <v>372</v>
      </c>
      <c r="C437" s="57" t="s">
        <v>454</v>
      </c>
      <c r="D437" s="58">
        <v>1052.45</v>
      </c>
      <c r="E437" s="58">
        <v>735.76384827981803</v>
      </c>
      <c r="F437" s="58">
        <v>852.36</v>
      </c>
      <c r="G437" s="58">
        <v>972.07</v>
      </c>
      <c r="H437" s="58">
        <v>1064.17</v>
      </c>
      <c r="I437" s="58">
        <v>926.52</v>
      </c>
      <c r="J437" s="58">
        <v>827.95</v>
      </c>
      <c r="K437" s="58">
        <v>1041.05</v>
      </c>
      <c r="L437" s="58">
        <v>882.28</v>
      </c>
      <c r="M437" s="58">
        <v>1022.28</v>
      </c>
      <c r="N437" s="58">
        <v>838.64</v>
      </c>
      <c r="O437" s="58">
        <v>992.61</v>
      </c>
      <c r="P437" s="128">
        <v>11208.14384827982</v>
      </c>
    </row>
    <row r="438" spans="1:16" s="2" customFormat="1">
      <c r="A438" s="51">
        <v>313730</v>
      </c>
      <c r="B438" s="52">
        <v>373</v>
      </c>
      <c r="C438" s="53" t="s">
        <v>523</v>
      </c>
      <c r="D438" s="54">
        <v>0</v>
      </c>
      <c r="E438" s="54">
        <v>0</v>
      </c>
      <c r="F438" s="54">
        <v>0</v>
      </c>
      <c r="G438" s="54">
        <v>0</v>
      </c>
      <c r="H438" s="54">
        <v>0</v>
      </c>
      <c r="I438" s="54">
        <v>0</v>
      </c>
      <c r="J438" s="54">
        <v>0</v>
      </c>
      <c r="K438" s="54">
        <v>0</v>
      </c>
      <c r="L438" s="54">
        <v>0</v>
      </c>
      <c r="M438" s="54">
        <v>0</v>
      </c>
      <c r="N438" s="54">
        <v>0</v>
      </c>
      <c r="O438" s="54">
        <v>0</v>
      </c>
      <c r="P438" s="127">
        <v>0</v>
      </c>
    </row>
    <row r="439" spans="1:16" s="2" customFormat="1">
      <c r="A439" s="55">
        <v>313740</v>
      </c>
      <c r="B439" s="56">
        <v>374</v>
      </c>
      <c r="C439" s="57" t="s">
        <v>258</v>
      </c>
      <c r="D439" s="58">
        <v>681.69</v>
      </c>
      <c r="E439" s="58">
        <v>478.41876251955699</v>
      </c>
      <c r="F439" s="58">
        <v>552.09</v>
      </c>
      <c r="G439" s="58">
        <v>629.63</v>
      </c>
      <c r="H439" s="58">
        <v>689.29</v>
      </c>
      <c r="I439" s="58">
        <v>600.12</v>
      </c>
      <c r="J439" s="58">
        <v>536.28</v>
      </c>
      <c r="K439" s="58">
        <v>674.31</v>
      </c>
      <c r="L439" s="58">
        <v>571.47</v>
      </c>
      <c r="M439" s="58">
        <v>662.15</v>
      </c>
      <c r="N439" s="58">
        <v>543.20000000000005</v>
      </c>
      <c r="O439" s="58">
        <v>642.92999999999995</v>
      </c>
      <c r="P439" s="128">
        <v>7261.5787625195571</v>
      </c>
    </row>
    <row r="440" spans="1:16" s="2" customFormat="1">
      <c r="A440" s="51">
        <v>313750</v>
      </c>
      <c r="B440" s="52">
        <v>375</v>
      </c>
      <c r="C440" s="53" t="s">
        <v>259</v>
      </c>
      <c r="D440" s="54">
        <v>0</v>
      </c>
      <c r="E440" s="54">
        <v>0</v>
      </c>
      <c r="F440" s="54">
        <v>0</v>
      </c>
      <c r="G440" s="54">
        <v>0</v>
      </c>
      <c r="H440" s="54">
        <v>0</v>
      </c>
      <c r="I440" s="54">
        <v>0</v>
      </c>
      <c r="J440" s="54">
        <v>0</v>
      </c>
      <c r="K440" s="54">
        <v>0</v>
      </c>
      <c r="L440" s="54">
        <v>0</v>
      </c>
      <c r="M440" s="54">
        <v>0</v>
      </c>
      <c r="N440" s="54">
        <v>0</v>
      </c>
      <c r="O440" s="54">
        <v>0</v>
      </c>
      <c r="P440" s="127">
        <v>0</v>
      </c>
    </row>
    <row r="441" spans="1:16" s="2" customFormat="1">
      <c r="A441" s="55">
        <v>313753</v>
      </c>
      <c r="B441" s="56">
        <v>741</v>
      </c>
      <c r="C441" s="57" t="s">
        <v>260</v>
      </c>
      <c r="D441" s="58">
        <v>0</v>
      </c>
      <c r="E441" s="58">
        <v>0</v>
      </c>
      <c r="F441" s="58">
        <v>0</v>
      </c>
      <c r="G441" s="58">
        <v>0</v>
      </c>
      <c r="H441" s="58">
        <v>0</v>
      </c>
      <c r="I441" s="58">
        <v>0</v>
      </c>
      <c r="J441" s="58">
        <v>0</v>
      </c>
      <c r="K441" s="58">
        <v>0</v>
      </c>
      <c r="L441" s="58">
        <v>0</v>
      </c>
      <c r="M441" s="58">
        <v>0</v>
      </c>
      <c r="N441" s="58">
        <v>0</v>
      </c>
      <c r="O441" s="58">
        <v>0</v>
      </c>
      <c r="P441" s="128">
        <v>0</v>
      </c>
    </row>
    <row r="442" spans="1:16" s="2" customFormat="1">
      <c r="A442" s="51">
        <v>313760</v>
      </c>
      <c r="B442" s="52">
        <v>376</v>
      </c>
      <c r="C442" s="53" t="s">
        <v>261</v>
      </c>
      <c r="D442" s="54">
        <v>68189.820000000007</v>
      </c>
      <c r="E442" s="54">
        <v>47701.914790359398</v>
      </c>
      <c r="F442" s="54">
        <v>55225.83</v>
      </c>
      <c r="G442" s="54">
        <v>62981.9</v>
      </c>
      <c r="H442" s="54">
        <v>68949.25</v>
      </c>
      <c r="I442" s="54">
        <v>60030.2</v>
      </c>
      <c r="J442" s="54">
        <v>53544.35</v>
      </c>
      <c r="K442" s="54">
        <v>67305.31</v>
      </c>
      <c r="L442" s="54">
        <v>57040.97</v>
      </c>
      <c r="M442" s="54">
        <v>66091.88</v>
      </c>
      <c r="N442" s="54">
        <v>54219.360000000001</v>
      </c>
      <c r="O442" s="54">
        <v>64173.73</v>
      </c>
      <c r="P442" s="127">
        <v>725454.5147903593</v>
      </c>
    </row>
    <row r="443" spans="1:16" s="2" customFormat="1">
      <c r="A443" s="55">
        <v>313770</v>
      </c>
      <c r="B443" s="56">
        <v>377</v>
      </c>
      <c r="C443" s="57" t="s">
        <v>262</v>
      </c>
      <c r="D443" s="58">
        <v>0</v>
      </c>
      <c r="E443" s="58">
        <v>0</v>
      </c>
      <c r="F443" s="58">
        <v>0</v>
      </c>
      <c r="G443" s="58">
        <v>0</v>
      </c>
      <c r="H443" s="58">
        <v>0</v>
      </c>
      <c r="I443" s="58">
        <v>0</v>
      </c>
      <c r="J443" s="58">
        <v>0</v>
      </c>
      <c r="K443" s="58">
        <v>0</v>
      </c>
      <c r="L443" s="58">
        <v>0</v>
      </c>
      <c r="M443" s="58">
        <v>0</v>
      </c>
      <c r="N443" s="58">
        <v>0</v>
      </c>
      <c r="O443" s="58">
        <v>0</v>
      </c>
      <c r="P443" s="128">
        <v>0</v>
      </c>
    </row>
    <row r="444" spans="1:16" s="2" customFormat="1">
      <c r="A444" s="51">
        <v>313780</v>
      </c>
      <c r="B444" s="52">
        <v>378</v>
      </c>
      <c r="C444" s="53" t="s">
        <v>263</v>
      </c>
      <c r="D444" s="54">
        <v>3154.64</v>
      </c>
      <c r="E444" s="54">
        <v>2208.03463988162</v>
      </c>
      <c r="F444" s="54">
        <v>2554.89</v>
      </c>
      <c r="G444" s="54">
        <v>2913.7</v>
      </c>
      <c r="H444" s="54">
        <v>3189.77</v>
      </c>
      <c r="I444" s="54">
        <v>2777.15</v>
      </c>
      <c r="J444" s="54">
        <v>2410.6799999999998</v>
      </c>
      <c r="K444" s="54">
        <v>3016.44</v>
      </c>
      <c r="L444" s="54">
        <v>2556.42</v>
      </c>
      <c r="M444" s="54">
        <v>2962.05</v>
      </c>
      <c r="N444" s="54">
        <v>2429.96</v>
      </c>
      <c r="O444" s="54">
        <v>2876.09</v>
      </c>
      <c r="P444" s="127">
        <v>33049.824639881619</v>
      </c>
    </row>
    <row r="445" spans="1:16" s="2" customFormat="1">
      <c r="A445" s="55">
        <v>313790</v>
      </c>
      <c r="B445" s="56">
        <v>379</v>
      </c>
      <c r="C445" s="57" t="s">
        <v>264</v>
      </c>
      <c r="D445" s="58">
        <v>0</v>
      </c>
      <c r="E445" s="58">
        <v>0</v>
      </c>
      <c r="F445" s="58">
        <v>0</v>
      </c>
      <c r="G445" s="58">
        <v>0</v>
      </c>
      <c r="H445" s="58">
        <v>0</v>
      </c>
      <c r="I445" s="58">
        <v>0</v>
      </c>
      <c r="J445" s="58">
        <v>0</v>
      </c>
      <c r="K445" s="58">
        <v>0</v>
      </c>
      <c r="L445" s="58">
        <v>0</v>
      </c>
      <c r="M445" s="58">
        <v>0</v>
      </c>
      <c r="N445" s="58">
        <v>0</v>
      </c>
      <c r="O445" s="58">
        <v>0</v>
      </c>
      <c r="P445" s="128">
        <v>0</v>
      </c>
    </row>
    <row r="446" spans="1:16" s="2" customFormat="1">
      <c r="A446" s="51">
        <v>313800</v>
      </c>
      <c r="B446" s="52">
        <v>380</v>
      </c>
      <c r="C446" s="53" t="s">
        <v>265</v>
      </c>
      <c r="D446" s="54">
        <v>10000.58</v>
      </c>
      <c r="E446" s="54">
        <v>7033.0173157386498</v>
      </c>
      <c r="F446" s="54">
        <v>8099.31</v>
      </c>
      <c r="G446" s="54">
        <v>9236.7999999999993</v>
      </c>
      <c r="H446" s="54">
        <v>10111.959999999999</v>
      </c>
      <c r="I446" s="54">
        <v>8803.91</v>
      </c>
      <c r="J446" s="54">
        <v>16309.56</v>
      </c>
      <c r="K446" s="54">
        <v>22257.49</v>
      </c>
      <c r="L446" s="54">
        <v>18863.13</v>
      </c>
      <c r="M446" s="54">
        <v>21856.21</v>
      </c>
      <c r="N446" s="54">
        <v>17930.03</v>
      </c>
      <c r="O446" s="54">
        <v>21221.89</v>
      </c>
      <c r="P446" s="127">
        <v>171723.88731573866</v>
      </c>
    </row>
    <row r="447" spans="1:16" s="2" customFormat="1">
      <c r="A447" s="55">
        <v>313810</v>
      </c>
      <c r="B447" s="56">
        <v>381</v>
      </c>
      <c r="C447" s="57" t="s">
        <v>266</v>
      </c>
      <c r="D447" s="58">
        <v>12497.84</v>
      </c>
      <c r="E447" s="58">
        <v>8728.5283644546907</v>
      </c>
      <c r="F447" s="58">
        <v>10121.799999999999</v>
      </c>
      <c r="G447" s="58">
        <v>11543.33</v>
      </c>
      <c r="H447" s="58">
        <v>12637.03</v>
      </c>
      <c r="I447" s="58">
        <v>11002.34</v>
      </c>
      <c r="J447" s="58">
        <v>12205.68</v>
      </c>
      <c r="K447" s="58">
        <v>15839.34</v>
      </c>
      <c r="L447" s="58">
        <v>13423.78</v>
      </c>
      <c r="M447" s="58">
        <v>15553.78</v>
      </c>
      <c r="N447" s="58">
        <v>12759.75</v>
      </c>
      <c r="O447" s="58">
        <v>15102.37</v>
      </c>
      <c r="P447" s="128">
        <v>151415.56836445467</v>
      </c>
    </row>
    <row r="448" spans="1:16" s="2" customFormat="1">
      <c r="A448" s="51">
        <v>313820</v>
      </c>
      <c r="B448" s="52">
        <v>382</v>
      </c>
      <c r="C448" s="53" t="s">
        <v>267</v>
      </c>
      <c r="D448" s="54">
        <v>0</v>
      </c>
      <c r="E448" s="54">
        <v>0</v>
      </c>
      <c r="F448" s="54">
        <v>0</v>
      </c>
      <c r="G448" s="54">
        <v>0</v>
      </c>
      <c r="H448" s="54">
        <v>0</v>
      </c>
      <c r="I448" s="54">
        <v>0</v>
      </c>
      <c r="J448" s="54">
        <v>0</v>
      </c>
      <c r="K448" s="54">
        <v>0</v>
      </c>
      <c r="L448" s="54">
        <v>0</v>
      </c>
      <c r="M448" s="54">
        <v>0</v>
      </c>
      <c r="N448" s="54">
        <v>0</v>
      </c>
      <c r="O448" s="54">
        <v>0</v>
      </c>
      <c r="P448" s="127">
        <v>0</v>
      </c>
    </row>
    <row r="449" spans="1:16" s="2" customFormat="1">
      <c r="A449" s="55">
        <v>313830</v>
      </c>
      <c r="B449" s="56">
        <v>383</v>
      </c>
      <c r="C449" s="57" t="s">
        <v>268</v>
      </c>
      <c r="D449" s="58">
        <v>0</v>
      </c>
      <c r="E449" s="58">
        <v>0</v>
      </c>
      <c r="F449" s="58">
        <v>0</v>
      </c>
      <c r="G449" s="58">
        <v>0</v>
      </c>
      <c r="H449" s="58">
        <v>0</v>
      </c>
      <c r="I449" s="58">
        <v>0</v>
      </c>
      <c r="J449" s="58">
        <v>0</v>
      </c>
      <c r="K449" s="58">
        <v>0</v>
      </c>
      <c r="L449" s="58">
        <v>0</v>
      </c>
      <c r="M449" s="58">
        <v>0</v>
      </c>
      <c r="N449" s="58">
        <v>0</v>
      </c>
      <c r="O449" s="58">
        <v>0</v>
      </c>
      <c r="P449" s="128">
        <v>0</v>
      </c>
    </row>
    <row r="450" spans="1:16" s="2" customFormat="1">
      <c r="A450" s="51">
        <v>313835</v>
      </c>
      <c r="B450" s="52">
        <v>806</v>
      </c>
      <c r="C450" s="53" t="s">
        <v>510</v>
      </c>
      <c r="D450" s="54">
        <v>65734.899999999994</v>
      </c>
      <c r="E450" s="54">
        <v>45446.725543022199</v>
      </c>
      <c r="F450" s="54">
        <v>53237.63</v>
      </c>
      <c r="G450" s="54">
        <v>60714.47</v>
      </c>
      <c r="H450" s="54">
        <v>66466.990000000005</v>
      </c>
      <c r="I450" s="54">
        <v>57869.04</v>
      </c>
      <c r="J450" s="54">
        <v>59972.85</v>
      </c>
      <c r="K450" s="54">
        <v>77121.37</v>
      </c>
      <c r="L450" s="54">
        <v>65360.05</v>
      </c>
      <c r="M450" s="54">
        <v>75730.97</v>
      </c>
      <c r="N450" s="54">
        <v>62126.91</v>
      </c>
      <c r="O450" s="54">
        <v>73533.070000000007</v>
      </c>
      <c r="P450" s="127">
        <v>763314.97554302216</v>
      </c>
    </row>
    <row r="451" spans="1:16" s="2" customFormat="1">
      <c r="A451" s="55">
        <v>313840</v>
      </c>
      <c r="B451" s="56">
        <v>384</v>
      </c>
      <c r="C451" s="57" t="s">
        <v>269</v>
      </c>
      <c r="D451" s="58">
        <v>1371.99</v>
      </c>
      <c r="E451" s="58">
        <v>956.45751477631597</v>
      </c>
      <c r="F451" s="58">
        <v>1111.1500000000001</v>
      </c>
      <c r="G451" s="58">
        <v>1267.2</v>
      </c>
      <c r="H451" s="58">
        <v>1387.27</v>
      </c>
      <c r="I451" s="58">
        <v>1207.81</v>
      </c>
      <c r="J451" s="58">
        <v>1079.32</v>
      </c>
      <c r="K451" s="58">
        <v>1357.12</v>
      </c>
      <c r="L451" s="58">
        <v>1150.1500000000001</v>
      </c>
      <c r="M451" s="58">
        <v>1332.65</v>
      </c>
      <c r="N451" s="58">
        <v>1093.26</v>
      </c>
      <c r="O451" s="58">
        <v>1293.98</v>
      </c>
      <c r="P451" s="128">
        <v>14608.357514776313</v>
      </c>
    </row>
    <row r="452" spans="1:16" s="2" customFormat="1">
      <c r="A452" s="51">
        <v>313850</v>
      </c>
      <c r="B452" s="52">
        <v>385</v>
      </c>
      <c r="C452" s="53" t="s">
        <v>270</v>
      </c>
      <c r="D452" s="54">
        <v>938.05</v>
      </c>
      <c r="E452" s="54">
        <v>656.06358455382497</v>
      </c>
      <c r="F452" s="54">
        <v>759.71</v>
      </c>
      <c r="G452" s="54">
        <v>866.41</v>
      </c>
      <c r="H452" s="54">
        <v>948.5</v>
      </c>
      <c r="I452" s="54">
        <v>825.8</v>
      </c>
      <c r="J452" s="54">
        <v>885.58</v>
      </c>
      <c r="K452" s="54">
        <v>1144.1099999999999</v>
      </c>
      <c r="L452" s="54">
        <v>969.63</v>
      </c>
      <c r="M452" s="54">
        <v>1123.49</v>
      </c>
      <c r="N452" s="54">
        <v>921.67</v>
      </c>
      <c r="O452" s="54">
        <v>1090.8800000000001</v>
      </c>
      <c r="P452" s="127">
        <v>11129.893584553825</v>
      </c>
    </row>
    <row r="453" spans="1:16" s="2" customFormat="1">
      <c r="A453" s="55">
        <v>313860</v>
      </c>
      <c r="B453" s="56">
        <v>386</v>
      </c>
      <c r="C453" s="57" t="s">
        <v>271</v>
      </c>
      <c r="D453" s="58">
        <v>9125.8700000000008</v>
      </c>
      <c r="E453" s="58">
        <v>6371.8003312532901</v>
      </c>
      <c r="F453" s="58">
        <v>7390.9</v>
      </c>
      <c r="G453" s="58">
        <v>8428.89</v>
      </c>
      <c r="H453" s="58">
        <v>9227.51</v>
      </c>
      <c r="I453" s="58">
        <v>8033.87</v>
      </c>
      <c r="J453" s="58">
        <v>6878.39</v>
      </c>
      <c r="K453" s="58">
        <v>8586.44</v>
      </c>
      <c r="L453" s="58">
        <v>7276.97</v>
      </c>
      <c r="M453" s="58">
        <v>8431.6299999999992</v>
      </c>
      <c r="N453" s="58">
        <v>6917</v>
      </c>
      <c r="O453" s="58">
        <v>8186.93</v>
      </c>
      <c r="P453" s="128">
        <v>94856.200331253291</v>
      </c>
    </row>
    <row r="454" spans="1:16" s="2" customFormat="1">
      <c r="A454" s="51">
        <v>313862</v>
      </c>
      <c r="B454" s="52">
        <v>742</v>
      </c>
      <c r="C454" s="53" t="s">
        <v>511</v>
      </c>
      <c r="D454" s="54">
        <v>0</v>
      </c>
      <c r="E454" s="54">
        <v>0</v>
      </c>
      <c r="F454" s="54">
        <v>0</v>
      </c>
      <c r="G454" s="54">
        <v>0</v>
      </c>
      <c r="H454" s="54">
        <v>0</v>
      </c>
      <c r="I454" s="54">
        <v>0</v>
      </c>
      <c r="J454" s="54">
        <v>0</v>
      </c>
      <c r="K454" s="54">
        <v>0</v>
      </c>
      <c r="L454" s="54">
        <v>0</v>
      </c>
      <c r="M454" s="54">
        <v>0</v>
      </c>
      <c r="N454" s="54">
        <v>0</v>
      </c>
      <c r="O454" s="54">
        <v>0</v>
      </c>
      <c r="P454" s="127">
        <v>0</v>
      </c>
    </row>
    <row r="455" spans="1:16" s="2" customFormat="1">
      <c r="A455" s="55">
        <v>313865</v>
      </c>
      <c r="B455" s="56">
        <v>743</v>
      </c>
      <c r="C455" s="57" t="s">
        <v>272</v>
      </c>
      <c r="D455" s="58">
        <v>0</v>
      </c>
      <c r="E455" s="58">
        <v>0</v>
      </c>
      <c r="F455" s="58">
        <v>0</v>
      </c>
      <c r="G455" s="58">
        <v>0</v>
      </c>
      <c r="H455" s="58">
        <v>0</v>
      </c>
      <c r="I455" s="58">
        <v>0</v>
      </c>
      <c r="J455" s="58">
        <v>0</v>
      </c>
      <c r="K455" s="58">
        <v>0</v>
      </c>
      <c r="L455" s="58">
        <v>0</v>
      </c>
      <c r="M455" s="58">
        <v>0</v>
      </c>
      <c r="N455" s="58">
        <v>0</v>
      </c>
      <c r="O455" s="58">
        <v>0</v>
      </c>
      <c r="P455" s="128">
        <v>0</v>
      </c>
    </row>
    <row r="456" spans="1:16" s="2" customFormat="1">
      <c r="A456" s="51">
        <v>313867</v>
      </c>
      <c r="B456" s="52">
        <v>807</v>
      </c>
      <c r="C456" s="53" t="s">
        <v>273</v>
      </c>
      <c r="D456" s="54">
        <v>0</v>
      </c>
      <c r="E456" s="54">
        <v>0</v>
      </c>
      <c r="F456" s="54">
        <v>0</v>
      </c>
      <c r="G456" s="54">
        <v>0</v>
      </c>
      <c r="H456" s="54">
        <v>0</v>
      </c>
      <c r="I456" s="54">
        <v>0</v>
      </c>
      <c r="J456" s="54">
        <v>0</v>
      </c>
      <c r="K456" s="54">
        <v>0</v>
      </c>
      <c r="L456" s="54">
        <v>0</v>
      </c>
      <c r="M456" s="54">
        <v>0</v>
      </c>
      <c r="N456" s="54">
        <v>0</v>
      </c>
      <c r="O456" s="54">
        <v>0</v>
      </c>
      <c r="P456" s="127">
        <v>0</v>
      </c>
    </row>
    <row r="457" spans="1:16" s="2" customFormat="1">
      <c r="A457" s="55">
        <v>313868</v>
      </c>
      <c r="B457" s="56">
        <v>808</v>
      </c>
      <c r="C457" s="57" t="s">
        <v>726</v>
      </c>
      <c r="D457" s="58">
        <v>0</v>
      </c>
      <c r="E457" s="58">
        <v>0</v>
      </c>
      <c r="F457" s="58">
        <v>0</v>
      </c>
      <c r="G457" s="58">
        <v>0</v>
      </c>
      <c r="H457" s="58">
        <v>0</v>
      </c>
      <c r="I457" s="58">
        <v>0</v>
      </c>
      <c r="J457" s="58">
        <v>0</v>
      </c>
      <c r="K457" s="58">
        <v>0</v>
      </c>
      <c r="L457" s="58">
        <v>0</v>
      </c>
      <c r="M457" s="58">
        <v>0</v>
      </c>
      <c r="N457" s="58">
        <v>0</v>
      </c>
      <c r="O457" s="58">
        <v>0</v>
      </c>
      <c r="P457" s="128">
        <v>0</v>
      </c>
    </row>
    <row r="458" spans="1:16" s="2" customFormat="1">
      <c r="A458" s="51">
        <v>313870</v>
      </c>
      <c r="B458" s="52">
        <v>387</v>
      </c>
      <c r="C458" s="53" t="s">
        <v>727</v>
      </c>
      <c r="D458" s="54">
        <v>0</v>
      </c>
      <c r="E458" s="54">
        <v>0</v>
      </c>
      <c r="F458" s="54">
        <v>0</v>
      </c>
      <c r="G458" s="54">
        <v>0</v>
      </c>
      <c r="H458" s="54">
        <v>0</v>
      </c>
      <c r="I458" s="54">
        <v>0</v>
      </c>
      <c r="J458" s="54">
        <v>0</v>
      </c>
      <c r="K458" s="54">
        <v>0</v>
      </c>
      <c r="L458" s="54">
        <v>0</v>
      </c>
      <c r="M458" s="54">
        <v>0</v>
      </c>
      <c r="N458" s="54">
        <v>0</v>
      </c>
      <c r="O458" s="54">
        <v>0</v>
      </c>
      <c r="P458" s="127">
        <v>0</v>
      </c>
    </row>
    <row r="459" spans="1:16" s="2" customFormat="1">
      <c r="A459" s="55">
        <v>313880</v>
      </c>
      <c r="B459" s="56">
        <v>388</v>
      </c>
      <c r="C459" s="57" t="s">
        <v>274</v>
      </c>
      <c r="D459" s="58">
        <v>0</v>
      </c>
      <c r="E459" s="58">
        <v>0</v>
      </c>
      <c r="F459" s="58">
        <v>0</v>
      </c>
      <c r="G459" s="58">
        <v>0</v>
      </c>
      <c r="H459" s="58">
        <v>0</v>
      </c>
      <c r="I459" s="58">
        <v>0</v>
      </c>
      <c r="J459" s="58">
        <v>0</v>
      </c>
      <c r="K459" s="58">
        <v>0</v>
      </c>
      <c r="L459" s="58">
        <v>0</v>
      </c>
      <c r="M459" s="58">
        <v>0</v>
      </c>
      <c r="N459" s="58">
        <v>0</v>
      </c>
      <c r="O459" s="58">
        <v>0</v>
      </c>
      <c r="P459" s="128">
        <v>0</v>
      </c>
    </row>
    <row r="460" spans="1:16" s="2" customFormat="1">
      <c r="A460" s="51">
        <v>313890</v>
      </c>
      <c r="B460" s="52">
        <v>389</v>
      </c>
      <c r="C460" s="53" t="s">
        <v>275</v>
      </c>
      <c r="D460" s="54">
        <v>0</v>
      </c>
      <c r="E460" s="54">
        <v>0</v>
      </c>
      <c r="F460" s="54">
        <v>0</v>
      </c>
      <c r="G460" s="54">
        <v>0</v>
      </c>
      <c r="H460" s="54">
        <v>0</v>
      </c>
      <c r="I460" s="54">
        <v>0</v>
      </c>
      <c r="J460" s="54">
        <v>0</v>
      </c>
      <c r="K460" s="54">
        <v>0</v>
      </c>
      <c r="L460" s="54">
        <v>0</v>
      </c>
      <c r="M460" s="54">
        <v>0</v>
      </c>
      <c r="N460" s="54">
        <v>0</v>
      </c>
      <c r="O460" s="54">
        <v>0</v>
      </c>
      <c r="P460" s="127">
        <v>0</v>
      </c>
    </row>
    <row r="461" spans="1:16" s="2" customFormat="1">
      <c r="A461" s="55">
        <v>313900</v>
      </c>
      <c r="B461" s="56">
        <v>390</v>
      </c>
      <c r="C461" s="57" t="s">
        <v>276</v>
      </c>
      <c r="D461" s="58">
        <v>2273.4899999999998</v>
      </c>
      <c r="E461" s="58">
        <v>1588.5638154794401</v>
      </c>
      <c r="F461" s="58">
        <v>1841.26</v>
      </c>
      <c r="G461" s="58">
        <v>2099.85</v>
      </c>
      <c r="H461" s="58">
        <v>2298.81</v>
      </c>
      <c r="I461" s="58">
        <v>2001.44</v>
      </c>
      <c r="J461" s="58">
        <v>1788.51</v>
      </c>
      <c r="K461" s="58">
        <v>2248.85</v>
      </c>
      <c r="L461" s="58">
        <v>1905.89</v>
      </c>
      <c r="M461" s="58">
        <v>2208.31</v>
      </c>
      <c r="N461" s="58">
        <v>1811.62</v>
      </c>
      <c r="O461" s="58">
        <v>2144.2199999999998</v>
      </c>
      <c r="P461" s="128">
        <v>24210.813815479443</v>
      </c>
    </row>
    <row r="462" spans="1:16" s="2" customFormat="1">
      <c r="A462" s="51">
        <v>313910</v>
      </c>
      <c r="B462" s="52">
        <v>391</v>
      </c>
      <c r="C462" s="53" t="s">
        <v>480</v>
      </c>
      <c r="D462" s="54">
        <v>0</v>
      </c>
      <c r="E462" s="54">
        <v>0</v>
      </c>
      <c r="F462" s="54">
        <v>0</v>
      </c>
      <c r="G462" s="54">
        <v>0</v>
      </c>
      <c r="H462" s="54">
        <v>0</v>
      </c>
      <c r="I462" s="54">
        <v>0</v>
      </c>
      <c r="J462" s="54">
        <v>0</v>
      </c>
      <c r="K462" s="54">
        <v>0</v>
      </c>
      <c r="L462" s="54">
        <v>0</v>
      </c>
      <c r="M462" s="54">
        <v>0</v>
      </c>
      <c r="N462" s="54">
        <v>0</v>
      </c>
      <c r="O462" s="54">
        <v>0</v>
      </c>
      <c r="P462" s="127">
        <v>0</v>
      </c>
    </row>
    <row r="463" spans="1:16" s="2" customFormat="1">
      <c r="A463" s="55">
        <v>313920</v>
      </c>
      <c r="B463" s="56">
        <v>392</v>
      </c>
      <c r="C463" s="57" t="s">
        <v>277</v>
      </c>
      <c r="D463" s="58">
        <v>1103.42</v>
      </c>
      <c r="E463" s="58">
        <v>772.57977802076596</v>
      </c>
      <c r="F463" s="58">
        <v>893.64</v>
      </c>
      <c r="G463" s="58">
        <v>1019.15</v>
      </c>
      <c r="H463" s="58">
        <v>1115.71</v>
      </c>
      <c r="I463" s="58">
        <v>971.38</v>
      </c>
      <c r="J463" s="58">
        <v>813.85</v>
      </c>
      <c r="K463" s="58">
        <v>1012.08</v>
      </c>
      <c r="L463" s="58">
        <v>857.74</v>
      </c>
      <c r="M463" s="58">
        <v>993.84</v>
      </c>
      <c r="N463" s="58">
        <v>815.31</v>
      </c>
      <c r="O463" s="58">
        <v>964.99</v>
      </c>
      <c r="P463" s="128">
        <v>11333.689778020766</v>
      </c>
    </row>
    <row r="464" spans="1:16" s="2" customFormat="1">
      <c r="A464" s="51">
        <v>313925</v>
      </c>
      <c r="B464" s="52">
        <v>744</v>
      </c>
      <c r="C464" s="53" t="s">
        <v>278</v>
      </c>
      <c r="D464" s="54">
        <v>82761.820000000007</v>
      </c>
      <c r="E464" s="54">
        <v>58128.860340285697</v>
      </c>
      <c r="F464" s="54">
        <v>67027.460000000006</v>
      </c>
      <c r="G464" s="54">
        <v>76440.98</v>
      </c>
      <c r="H464" s="54">
        <v>83683.539999999994</v>
      </c>
      <c r="I464" s="54">
        <v>72858.52</v>
      </c>
      <c r="J464" s="54">
        <v>68546.86</v>
      </c>
      <c r="K464" s="54">
        <v>86902.87</v>
      </c>
      <c r="L464" s="54">
        <v>73649.820000000007</v>
      </c>
      <c r="M464" s="54">
        <v>85336.11</v>
      </c>
      <c r="N464" s="54">
        <v>70006.62</v>
      </c>
      <c r="O464" s="54">
        <v>82859.460000000006</v>
      </c>
      <c r="P464" s="127">
        <v>908202.92034028564</v>
      </c>
    </row>
    <row r="465" spans="1:16" s="2" customFormat="1">
      <c r="A465" s="55">
        <v>313930</v>
      </c>
      <c r="B465" s="56">
        <v>393</v>
      </c>
      <c r="C465" s="57" t="s">
        <v>279</v>
      </c>
      <c r="D465" s="58">
        <v>21177.63</v>
      </c>
      <c r="E465" s="58">
        <v>14793.3459890666</v>
      </c>
      <c r="F465" s="58">
        <v>17151.419999999998</v>
      </c>
      <c r="G465" s="58">
        <v>19560.21</v>
      </c>
      <c r="H465" s="58">
        <v>21413.49</v>
      </c>
      <c r="I465" s="58">
        <v>18643.509999999998</v>
      </c>
      <c r="J465" s="58">
        <v>23616.43</v>
      </c>
      <c r="K465" s="58">
        <v>31137.01</v>
      </c>
      <c r="L465" s="58">
        <v>26388.49</v>
      </c>
      <c r="M465" s="58">
        <v>30575.65</v>
      </c>
      <c r="N465" s="58">
        <v>25083.14</v>
      </c>
      <c r="O465" s="58">
        <v>29688.27</v>
      </c>
      <c r="P465" s="128">
        <v>279228.59598906658</v>
      </c>
    </row>
    <row r="466" spans="1:16" s="2" customFormat="1">
      <c r="A466" s="51">
        <v>313940</v>
      </c>
      <c r="B466" s="52">
        <v>394</v>
      </c>
      <c r="C466" s="53" t="s">
        <v>728</v>
      </c>
      <c r="D466" s="54">
        <v>750.32</v>
      </c>
      <c r="E466" s="54">
        <v>523.52683328820501</v>
      </c>
      <c r="F466" s="54">
        <v>607.66999999999996</v>
      </c>
      <c r="G466" s="54">
        <v>693.02</v>
      </c>
      <c r="H466" s="54">
        <v>758.68</v>
      </c>
      <c r="I466" s="54">
        <v>660.54</v>
      </c>
      <c r="J466" s="54">
        <v>590.26</v>
      </c>
      <c r="K466" s="54">
        <v>742.19</v>
      </c>
      <c r="L466" s="54">
        <v>629</v>
      </c>
      <c r="M466" s="54">
        <v>728.81</v>
      </c>
      <c r="N466" s="54">
        <v>597.89</v>
      </c>
      <c r="O466" s="54">
        <v>707.66</v>
      </c>
      <c r="P466" s="127">
        <v>7989.5668332882042</v>
      </c>
    </row>
    <row r="467" spans="1:16" s="2" customFormat="1">
      <c r="A467" s="55">
        <v>313950</v>
      </c>
      <c r="B467" s="56">
        <v>395</v>
      </c>
      <c r="C467" s="57" t="s">
        <v>280</v>
      </c>
      <c r="D467" s="58">
        <v>0</v>
      </c>
      <c r="E467" s="58">
        <v>0</v>
      </c>
      <c r="F467" s="58">
        <v>0</v>
      </c>
      <c r="G467" s="58">
        <v>0</v>
      </c>
      <c r="H467" s="58">
        <v>0</v>
      </c>
      <c r="I467" s="58">
        <v>0</v>
      </c>
      <c r="J467" s="58">
        <v>0</v>
      </c>
      <c r="K467" s="58">
        <v>0</v>
      </c>
      <c r="L467" s="58">
        <v>0</v>
      </c>
      <c r="M467" s="58">
        <v>0</v>
      </c>
      <c r="N467" s="58">
        <v>0</v>
      </c>
      <c r="O467" s="58">
        <v>0</v>
      </c>
      <c r="P467" s="128">
        <v>0</v>
      </c>
    </row>
    <row r="468" spans="1:16" s="2" customFormat="1">
      <c r="A468" s="51">
        <v>313960</v>
      </c>
      <c r="B468" s="52">
        <v>396</v>
      </c>
      <c r="C468" s="53" t="s">
        <v>281</v>
      </c>
      <c r="D468" s="54">
        <v>0</v>
      </c>
      <c r="E468" s="54">
        <v>0</v>
      </c>
      <c r="F468" s="54">
        <v>0</v>
      </c>
      <c r="G468" s="54">
        <v>0</v>
      </c>
      <c r="H468" s="54">
        <v>0</v>
      </c>
      <c r="I468" s="54">
        <v>0</v>
      </c>
      <c r="J468" s="54">
        <v>0</v>
      </c>
      <c r="K468" s="54">
        <v>0</v>
      </c>
      <c r="L468" s="54">
        <v>0</v>
      </c>
      <c r="M468" s="54">
        <v>0</v>
      </c>
      <c r="N468" s="54">
        <v>0</v>
      </c>
      <c r="O468" s="54">
        <v>0</v>
      </c>
      <c r="P468" s="127">
        <v>0</v>
      </c>
    </row>
    <row r="469" spans="1:16" s="2" customFormat="1">
      <c r="A469" s="55">
        <v>313970</v>
      </c>
      <c r="B469" s="56">
        <v>397</v>
      </c>
      <c r="C469" s="57" t="s">
        <v>282</v>
      </c>
      <c r="D469" s="58">
        <v>0</v>
      </c>
      <c r="E469" s="58">
        <v>0</v>
      </c>
      <c r="F469" s="58">
        <v>0</v>
      </c>
      <c r="G469" s="58">
        <v>0</v>
      </c>
      <c r="H469" s="58">
        <v>0</v>
      </c>
      <c r="I469" s="58">
        <v>0</v>
      </c>
      <c r="J469" s="58">
        <v>0</v>
      </c>
      <c r="K469" s="58">
        <v>0</v>
      </c>
      <c r="L469" s="58">
        <v>0</v>
      </c>
      <c r="M469" s="58">
        <v>0</v>
      </c>
      <c r="N469" s="58">
        <v>0</v>
      </c>
      <c r="O469" s="58">
        <v>0</v>
      </c>
      <c r="P469" s="128">
        <v>0</v>
      </c>
    </row>
    <row r="470" spans="1:16" s="2" customFormat="1">
      <c r="A470" s="51">
        <v>313980</v>
      </c>
      <c r="B470" s="52">
        <v>398</v>
      </c>
      <c r="C470" s="53" t="s">
        <v>481</v>
      </c>
      <c r="D470" s="54">
        <v>1888.15</v>
      </c>
      <c r="E470" s="54">
        <v>1315.2114118279001</v>
      </c>
      <c r="F470" s="54">
        <v>1529.18</v>
      </c>
      <c r="G470" s="54">
        <v>1743.94</v>
      </c>
      <c r="H470" s="54">
        <v>1909.17</v>
      </c>
      <c r="I470" s="54">
        <v>1662.21</v>
      </c>
      <c r="J470" s="54">
        <v>1520.99</v>
      </c>
      <c r="K470" s="54">
        <v>1919.86</v>
      </c>
      <c r="L470" s="54">
        <v>1627.07</v>
      </c>
      <c r="M470" s="54">
        <v>1885.24</v>
      </c>
      <c r="N470" s="54">
        <v>1546.58</v>
      </c>
      <c r="O470" s="54">
        <v>1830.53</v>
      </c>
      <c r="P470" s="127">
        <v>20378.131411827897</v>
      </c>
    </row>
    <row r="471" spans="1:16" s="2" customFormat="1">
      <c r="A471" s="55">
        <v>313990</v>
      </c>
      <c r="B471" s="56">
        <v>399</v>
      </c>
      <c r="C471" s="57" t="s">
        <v>729</v>
      </c>
      <c r="D471" s="58">
        <v>0</v>
      </c>
      <c r="E471" s="58">
        <v>0</v>
      </c>
      <c r="F471" s="58">
        <v>0</v>
      </c>
      <c r="G471" s="58">
        <v>0</v>
      </c>
      <c r="H471" s="58">
        <v>0</v>
      </c>
      <c r="I471" s="58">
        <v>0</v>
      </c>
      <c r="J471" s="58">
        <v>0</v>
      </c>
      <c r="K471" s="58">
        <v>0</v>
      </c>
      <c r="L471" s="58">
        <v>0</v>
      </c>
      <c r="M471" s="58">
        <v>0</v>
      </c>
      <c r="N471" s="58">
        <v>0</v>
      </c>
      <c r="O471" s="58">
        <v>0</v>
      </c>
      <c r="P471" s="128">
        <v>0</v>
      </c>
    </row>
    <row r="472" spans="1:16" s="2" customFormat="1">
      <c r="A472" s="51">
        <v>314000</v>
      </c>
      <c r="B472" s="52">
        <v>400</v>
      </c>
      <c r="C472" s="53" t="s">
        <v>283</v>
      </c>
      <c r="D472" s="54">
        <v>17621.18</v>
      </c>
      <c r="E472" s="54">
        <v>12380.5350995515</v>
      </c>
      <c r="F472" s="54">
        <v>14337.71</v>
      </c>
      <c r="G472" s="54">
        <v>16351.33</v>
      </c>
      <c r="H472" s="54">
        <v>17900.57</v>
      </c>
      <c r="I472" s="54">
        <v>15585.02</v>
      </c>
      <c r="J472" s="54">
        <v>13978.25</v>
      </c>
      <c r="K472" s="54">
        <v>17586.689999999999</v>
      </c>
      <c r="L472" s="54">
        <v>14904.64</v>
      </c>
      <c r="M472" s="54">
        <v>17269.62</v>
      </c>
      <c r="N472" s="54">
        <v>14167.36</v>
      </c>
      <c r="O472" s="54">
        <v>16768.41</v>
      </c>
      <c r="P472" s="127">
        <v>188851.31509955149</v>
      </c>
    </row>
    <row r="473" spans="1:16" s="2" customFormat="1">
      <c r="A473" s="55">
        <v>314010</v>
      </c>
      <c r="B473" s="56">
        <v>401</v>
      </c>
      <c r="C473" s="57" t="s">
        <v>284</v>
      </c>
      <c r="D473" s="58">
        <v>0</v>
      </c>
      <c r="E473" s="58">
        <v>0</v>
      </c>
      <c r="F473" s="58">
        <v>0</v>
      </c>
      <c r="G473" s="58">
        <v>0</v>
      </c>
      <c r="H473" s="58">
        <v>0</v>
      </c>
      <c r="I473" s="58">
        <v>0</v>
      </c>
      <c r="J473" s="58">
        <v>0</v>
      </c>
      <c r="K473" s="58">
        <v>0</v>
      </c>
      <c r="L473" s="58">
        <v>0</v>
      </c>
      <c r="M473" s="58">
        <v>0</v>
      </c>
      <c r="N473" s="58">
        <v>0</v>
      </c>
      <c r="O473" s="58">
        <v>0</v>
      </c>
      <c r="P473" s="128">
        <v>0</v>
      </c>
    </row>
    <row r="474" spans="1:16" s="2" customFormat="1">
      <c r="A474" s="51">
        <v>314015</v>
      </c>
      <c r="B474" s="52">
        <v>809</v>
      </c>
      <c r="C474" s="53" t="s">
        <v>730</v>
      </c>
      <c r="D474" s="54">
        <v>2691.61</v>
      </c>
      <c r="E474" s="54">
        <v>1882.4921242229</v>
      </c>
      <c r="F474" s="54">
        <v>2179.89</v>
      </c>
      <c r="G474" s="54">
        <v>2486.04</v>
      </c>
      <c r="H474" s="54">
        <v>2721.58</v>
      </c>
      <c r="I474" s="54">
        <v>2369.5300000000002</v>
      </c>
      <c r="J474" s="54">
        <v>1858.52</v>
      </c>
      <c r="K474" s="54">
        <v>2283.21</v>
      </c>
      <c r="L474" s="54">
        <v>1935.01</v>
      </c>
      <c r="M474" s="54">
        <v>2242.0500000000002</v>
      </c>
      <c r="N474" s="54">
        <v>1839.29</v>
      </c>
      <c r="O474" s="54">
        <v>2176.98</v>
      </c>
      <c r="P474" s="127">
        <v>26666.202124222898</v>
      </c>
    </row>
    <row r="475" spans="1:16" s="2" customFormat="1">
      <c r="A475" s="55">
        <v>314020</v>
      </c>
      <c r="B475" s="56">
        <v>402</v>
      </c>
      <c r="C475" s="57" t="s">
        <v>731</v>
      </c>
      <c r="D475" s="58">
        <v>0</v>
      </c>
      <c r="E475" s="58">
        <v>0</v>
      </c>
      <c r="F475" s="58">
        <v>0</v>
      </c>
      <c r="G475" s="58">
        <v>0</v>
      </c>
      <c r="H475" s="58">
        <v>0</v>
      </c>
      <c r="I475" s="58">
        <v>0</v>
      </c>
      <c r="J475" s="58">
        <v>0</v>
      </c>
      <c r="K475" s="58">
        <v>0</v>
      </c>
      <c r="L475" s="58">
        <v>0</v>
      </c>
      <c r="M475" s="58">
        <v>0</v>
      </c>
      <c r="N475" s="58">
        <v>0</v>
      </c>
      <c r="O475" s="58">
        <v>0</v>
      </c>
      <c r="P475" s="128">
        <v>0</v>
      </c>
    </row>
    <row r="476" spans="1:16" s="2" customFormat="1">
      <c r="A476" s="51">
        <v>314030</v>
      </c>
      <c r="B476" s="52">
        <v>403</v>
      </c>
      <c r="C476" s="53" t="s">
        <v>732</v>
      </c>
      <c r="D476" s="54">
        <v>273525.2</v>
      </c>
      <c r="E476" s="54">
        <v>191043.07184168199</v>
      </c>
      <c r="F476" s="54">
        <v>221523.61</v>
      </c>
      <c r="G476" s="54">
        <v>252635.01</v>
      </c>
      <c r="H476" s="54">
        <v>276571.46000000002</v>
      </c>
      <c r="I476" s="54">
        <v>240795.08</v>
      </c>
      <c r="J476" s="54">
        <v>212721.65</v>
      </c>
      <c r="K476" s="54">
        <v>266964.09999999998</v>
      </c>
      <c r="L476" s="54">
        <v>226250.98</v>
      </c>
      <c r="M476" s="54">
        <v>262151.06</v>
      </c>
      <c r="N476" s="54">
        <v>215059.14</v>
      </c>
      <c r="O476" s="54">
        <v>254542.82</v>
      </c>
      <c r="P476" s="127">
        <v>2893783.1818416822</v>
      </c>
    </row>
    <row r="477" spans="1:16" s="2" customFormat="1">
      <c r="A477" s="55">
        <v>314040</v>
      </c>
      <c r="B477" s="56">
        <v>404</v>
      </c>
      <c r="C477" s="57" t="s">
        <v>733</v>
      </c>
      <c r="D477" s="58">
        <v>4289.26</v>
      </c>
      <c r="E477" s="58">
        <v>2999.86658680046</v>
      </c>
      <c r="F477" s="58">
        <v>3473.8</v>
      </c>
      <c r="G477" s="58">
        <v>3961.67</v>
      </c>
      <c r="H477" s="58">
        <v>4337.03</v>
      </c>
      <c r="I477" s="58">
        <v>3776</v>
      </c>
      <c r="J477" s="58">
        <v>3726.04</v>
      </c>
      <c r="K477" s="58">
        <v>4757.99</v>
      </c>
      <c r="L477" s="58">
        <v>4032.38</v>
      </c>
      <c r="M477" s="58">
        <v>4672.21</v>
      </c>
      <c r="N477" s="58">
        <v>3832.91</v>
      </c>
      <c r="O477" s="58">
        <v>4536.6099999999997</v>
      </c>
      <c r="P477" s="128">
        <v>48395.766586800455</v>
      </c>
    </row>
    <row r="478" spans="1:16" s="2" customFormat="1">
      <c r="A478" s="51">
        <v>314050</v>
      </c>
      <c r="B478" s="52">
        <v>405</v>
      </c>
      <c r="C478" s="53" t="s">
        <v>285</v>
      </c>
      <c r="D478" s="54">
        <v>0</v>
      </c>
      <c r="E478" s="54">
        <v>0</v>
      </c>
      <c r="F478" s="54">
        <v>0</v>
      </c>
      <c r="G478" s="54">
        <v>0</v>
      </c>
      <c r="H478" s="54">
        <v>0</v>
      </c>
      <c r="I478" s="54">
        <v>0</v>
      </c>
      <c r="J478" s="54">
        <v>0</v>
      </c>
      <c r="K478" s="54">
        <v>0</v>
      </c>
      <c r="L478" s="54">
        <v>0</v>
      </c>
      <c r="M478" s="54">
        <v>0</v>
      </c>
      <c r="N478" s="54">
        <v>0</v>
      </c>
      <c r="O478" s="54">
        <v>0</v>
      </c>
      <c r="P478" s="127">
        <v>0</v>
      </c>
    </row>
    <row r="479" spans="1:16" s="2" customFormat="1">
      <c r="A479" s="55">
        <v>314053</v>
      </c>
      <c r="B479" s="56">
        <v>810</v>
      </c>
      <c r="C479" s="57" t="s">
        <v>286</v>
      </c>
      <c r="D479" s="58">
        <v>0</v>
      </c>
      <c r="E479" s="58">
        <v>0</v>
      </c>
      <c r="F479" s="58">
        <v>0</v>
      </c>
      <c r="G479" s="58">
        <v>0</v>
      </c>
      <c r="H479" s="58">
        <v>0</v>
      </c>
      <c r="I479" s="58">
        <v>0</v>
      </c>
      <c r="J479" s="58">
        <v>0</v>
      </c>
      <c r="K479" s="58">
        <v>0</v>
      </c>
      <c r="L479" s="58">
        <v>0</v>
      </c>
      <c r="M479" s="58">
        <v>0</v>
      </c>
      <c r="N479" s="58">
        <v>0</v>
      </c>
      <c r="O479" s="58">
        <v>0</v>
      </c>
      <c r="P479" s="128">
        <v>0</v>
      </c>
    </row>
    <row r="480" spans="1:16" s="2" customFormat="1">
      <c r="A480" s="51">
        <v>314055</v>
      </c>
      <c r="B480" s="52">
        <v>745</v>
      </c>
      <c r="C480" s="53" t="s">
        <v>287</v>
      </c>
      <c r="D480" s="54">
        <v>0</v>
      </c>
      <c r="E480" s="54">
        <v>0</v>
      </c>
      <c r="F480" s="54">
        <v>0</v>
      </c>
      <c r="G480" s="54">
        <v>0</v>
      </c>
      <c r="H480" s="54">
        <v>0</v>
      </c>
      <c r="I480" s="54">
        <v>0</v>
      </c>
      <c r="J480" s="54">
        <v>0</v>
      </c>
      <c r="K480" s="54">
        <v>0</v>
      </c>
      <c r="L480" s="54">
        <v>0</v>
      </c>
      <c r="M480" s="54">
        <v>0</v>
      </c>
      <c r="N480" s="54">
        <v>0</v>
      </c>
      <c r="O480" s="54">
        <v>0</v>
      </c>
      <c r="P480" s="127">
        <v>0</v>
      </c>
    </row>
    <row r="481" spans="1:16" s="2" customFormat="1">
      <c r="A481" s="55">
        <v>314060</v>
      </c>
      <c r="B481" s="56">
        <v>406</v>
      </c>
      <c r="C481" s="57" t="s">
        <v>734</v>
      </c>
      <c r="D481" s="58">
        <v>4342.01</v>
      </c>
      <c r="E481" s="58">
        <v>3046.1084981776798</v>
      </c>
      <c r="F481" s="58">
        <v>3516.52</v>
      </c>
      <c r="G481" s="58">
        <v>4010.39</v>
      </c>
      <c r="H481" s="58">
        <v>4390.37</v>
      </c>
      <c r="I481" s="58">
        <v>3822.44</v>
      </c>
      <c r="J481" s="58">
        <v>6999.76</v>
      </c>
      <c r="K481" s="58">
        <v>9544.36</v>
      </c>
      <c r="L481" s="58">
        <v>8088.8</v>
      </c>
      <c r="M481" s="58">
        <v>9372.2800000000007</v>
      </c>
      <c r="N481" s="58">
        <v>7688.68</v>
      </c>
      <c r="O481" s="58">
        <v>9100.2800000000007</v>
      </c>
      <c r="P481" s="128">
        <v>73921.99849817768</v>
      </c>
    </row>
    <row r="482" spans="1:16" s="2" customFormat="1">
      <c r="A482" s="51">
        <v>314070</v>
      </c>
      <c r="B482" s="52">
        <v>407</v>
      </c>
      <c r="C482" s="53" t="s">
        <v>288</v>
      </c>
      <c r="D482" s="54">
        <v>0</v>
      </c>
      <c r="E482" s="54">
        <v>0</v>
      </c>
      <c r="F482" s="54">
        <v>0</v>
      </c>
      <c r="G482" s="54">
        <v>0</v>
      </c>
      <c r="H482" s="54">
        <v>0</v>
      </c>
      <c r="I482" s="54">
        <v>0</v>
      </c>
      <c r="J482" s="54">
        <v>0</v>
      </c>
      <c r="K482" s="54">
        <v>0</v>
      </c>
      <c r="L482" s="54">
        <v>0</v>
      </c>
      <c r="M482" s="54">
        <v>0</v>
      </c>
      <c r="N482" s="54">
        <v>0</v>
      </c>
      <c r="O482" s="54">
        <v>0</v>
      </c>
      <c r="P482" s="127">
        <v>0</v>
      </c>
    </row>
    <row r="483" spans="1:16" s="2" customFormat="1">
      <c r="A483" s="55">
        <v>314080</v>
      </c>
      <c r="B483" s="56">
        <v>408</v>
      </c>
      <c r="C483" s="57" t="s">
        <v>289</v>
      </c>
      <c r="D483" s="58">
        <v>657.87</v>
      </c>
      <c r="E483" s="58">
        <v>460.27135159091301</v>
      </c>
      <c r="F483" s="58">
        <v>532.79999999999995</v>
      </c>
      <c r="G483" s="58">
        <v>607.62</v>
      </c>
      <c r="H483" s="58">
        <v>665.19</v>
      </c>
      <c r="I483" s="58">
        <v>579.15</v>
      </c>
      <c r="J483" s="58">
        <v>517.53</v>
      </c>
      <c r="K483" s="58">
        <v>650.74</v>
      </c>
      <c r="L483" s="58">
        <v>551.5</v>
      </c>
      <c r="M483" s="58">
        <v>639.01</v>
      </c>
      <c r="N483" s="58">
        <v>524.22</v>
      </c>
      <c r="O483" s="58">
        <v>620.46</v>
      </c>
      <c r="P483" s="128">
        <v>7006.3613515909137</v>
      </c>
    </row>
    <row r="484" spans="1:16" s="2" customFormat="1">
      <c r="A484" s="51">
        <v>314085</v>
      </c>
      <c r="B484" s="52">
        <v>746</v>
      </c>
      <c r="C484" s="53" t="s">
        <v>290</v>
      </c>
      <c r="D484" s="54">
        <v>64465.73</v>
      </c>
      <c r="E484" s="54">
        <v>45206.341794558997</v>
      </c>
      <c r="F484" s="54">
        <v>52209.75</v>
      </c>
      <c r="G484" s="54">
        <v>59542.23</v>
      </c>
      <c r="H484" s="54">
        <v>65183.69</v>
      </c>
      <c r="I484" s="54">
        <v>56751.74</v>
      </c>
      <c r="J484" s="54">
        <v>58074.85</v>
      </c>
      <c r="K484" s="54">
        <v>74548.37</v>
      </c>
      <c r="L484" s="54">
        <v>63179.44</v>
      </c>
      <c r="M484" s="54">
        <v>73204.350000000006</v>
      </c>
      <c r="N484" s="54">
        <v>60054.17</v>
      </c>
      <c r="O484" s="54">
        <v>71079.789999999994</v>
      </c>
      <c r="P484" s="127">
        <v>743500.45179455914</v>
      </c>
    </row>
    <row r="485" spans="1:16" s="2" customFormat="1">
      <c r="A485" s="55">
        <v>314090</v>
      </c>
      <c r="B485" s="56">
        <v>409</v>
      </c>
      <c r="C485" s="57" t="s">
        <v>735</v>
      </c>
      <c r="D485" s="58">
        <v>0</v>
      </c>
      <c r="E485" s="58">
        <v>0</v>
      </c>
      <c r="F485" s="58">
        <v>0</v>
      </c>
      <c r="G485" s="58">
        <v>0</v>
      </c>
      <c r="H485" s="58">
        <v>0</v>
      </c>
      <c r="I485" s="58">
        <v>0</v>
      </c>
      <c r="J485" s="58">
        <v>0</v>
      </c>
      <c r="K485" s="58">
        <v>0</v>
      </c>
      <c r="L485" s="58">
        <v>0</v>
      </c>
      <c r="M485" s="58">
        <v>0</v>
      </c>
      <c r="N485" s="58">
        <v>0</v>
      </c>
      <c r="O485" s="58">
        <v>0</v>
      </c>
      <c r="P485" s="128">
        <v>0</v>
      </c>
    </row>
    <row r="486" spans="1:16" s="2" customFormat="1">
      <c r="A486" s="51">
        <v>314100</v>
      </c>
      <c r="B486" s="52">
        <v>410</v>
      </c>
      <c r="C486" s="53" t="s">
        <v>291</v>
      </c>
      <c r="D486" s="54">
        <v>36202.94</v>
      </c>
      <c r="E486" s="54">
        <v>25318.885910143199</v>
      </c>
      <c r="F486" s="54">
        <v>29320.17</v>
      </c>
      <c r="G486" s="54">
        <v>33437.980000000003</v>
      </c>
      <c r="H486" s="54">
        <v>36606.129999999997</v>
      </c>
      <c r="I486" s="54">
        <v>31870.880000000001</v>
      </c>
      <c r="J486" s="54">
        <v>29141.02</v>
      </c>
      <c r="K486" s="54">
        <v>36778.5</v>
      </c>
      <c r="L486" s="54">
        <v>31169.62</v>
      </c>
      <c r="M486" s="54">
        <v>36115.42</v>
      </c>
      <c r="N486" s="54">
        <v>29627.77</v>
      </c>
      <c r="O486" s="54">
        <v>35067.269999999997</v>
      </c>
      <c r="P486" s="127">
        <v>390656.58591014321</v>
      </c>
    </row>
    <row r="487" spans="1:16" s="2" customFormat="1">
      <c r="A487" s="55">
        <v>314110</v>
      </c>
      <c r="B487" s="56">
        <v>411</v>
      </c>
      <c r="C487" s="57" t="s">
        <v>292</v>
      </c>
      <c r="D487" s="58">
        <v>88130.87</v>
      </c>
      <c r="E487" s="58">
        <v>61649.291000012003</v>
      </c>
      <c r="F487" s="58">
        <v>71375.759999999995</v>
      </c>
      <c r="G487" s="58">
        <v>81399.97</v>
      </c>
      <c r="H487" s="58">
        <v>89112.39</v>
      </c>
      <c r="I487" s="58">
        <v>77585.100000000006</v>
      </c>
      <c r="J487" s="58">
        <v>68199.45</v>
      </c>
      <c r="K487" s="58">
        <v>85518.46</v>
      </c>
      <c r="L487" s="58">
        <v>72476.539999999994</v>
      </c>
      <c r="M487" s="58">
        <v>83976.66</v>
      </c>
      <c r="N487" s="58">
        <v>68891.38</v>
      </c>
      <c r="O487" s="58">
        <v>81539.460000000006</v>
      </c>
      <c r="P487" s="128">
        <v>929855.331000012</v>
      </c>
    </row>
    <row r="488" spans="1:16" s="2" customFormat="1">
      <c r="A488" s="51">
        <v>314120</v>
      </c>
      <c r="B488" s="52">
        <v>412</v>
      </c>
      <c r="C488" s="53" t="s">
        <v>293</v>
      </c>
      <c r="D488" s="54">
        <v>0</v>
      </c>
      <c r="E488" s="54">
        <v>0</v>
      </c>
      <c r="F488" s="54">
        <v>0</v>
      </c>
      <c r="G488" s="54">
        <v>0</v>
      </c>
      <c r="H488" s="54">
        <v>0</v>
      </c>
      <c r="I488" s="54">
        <v>0</v>
      </c>
      <c r="J488" s="54">
        <v>0</v>
      </c>
      <c r="K488" s="54">
        <v>0</v>
      </c>
      <c r="L488" s="54">
        <v>0</v>
      </c>
      <c r="M488" s="54">
        <v>0</v>
      </c>
      <c r="N488" s="54">
        <v>0</v>
      </c>
      <c r="O488" s="54">
        <v>0</v>
      </c>
      <c r="P488" s="127">
        <v>0</v>
      </c>
    </row>
    <row r="489" spans="1:16" s="2" customFormat="1">
      <c r="A489" s="55">
        <v>314130</v>
      </c>
      <c r="B489" s="56">
        <v>413</v>
      </c>
      <c r="C489" s="57" t="s">
        <v>294</v>
      </c>
      <c r="D489" s="58">
        <v>0</v>
      </c>
      <c r="E489" s="58">
        <v>0</v>
      </c>
      <c r="F489" s="58">
        <v>0</v>
      </c>
      <c r="G489" s="58">
        <v>0</v>
      </c>
      <c r="H489" s="58">
        <v>0</v>
      </c>
      <c r="I489" s="58">
        <v>0</v>
      </c>
      <c r="J489" s="58">
        <v>0</v>
      </c>
      <c r="K489" s="58">
        <v>0</v>
      </c>
      <c r="L489" s="58">
        <v>0</v>
      </c>
      <c r="M489" s="58">
        <v>0</v>
      </c>
      <c r="N489" s="58">
        <v>0</v>
      </c>
      <c r="O489" s="58">
        <v>0</v>
      </c>
      <c r="P489" s="128">
        <v>0</v>
      </c>
    </row>
    <row r="490" spans="1:16" s="2" customFormat="1">
      <c r="A490" s="51">
        <v>314140</v>
      </c>
      <c r="B490" s="52">
        <v>414</v>
      </c>
      <c r="C490" s="53" t="s">
        <v>295</v>
      </c>
      <c r="D490" s="54">
        <v>0</v>
      </c>
      <c r="E490" s="54">
        <v>0</v>
      </c>
      <c r="F490" s="54">
        <v>0</v>
      </c>
      <c r="G490" s="54">
        <v>0</v>
      </c>
      <c r="H490" s="54">
        <v>0</v>
      </c>
      <c r="I490" s="54">
        <v>0</v>
      </c>
      <c r="J490" s="54">
        <v>0</v>
      </c>
      <c r="K490" s="54">
        <v>0</v>
      </c>
      <c r="L490" s="54">
        <v>0</v>
      </c>
      <c r="M490" s="54">
        <v>0</v>
      </c>
      <c r="N490" s="54">
        <v>0</v>
      </c>
      <c r="O490" s="54">
        <v>0</v>
      </c>
      <c r="P490" s="127">
        <v>0</v>
      </c>
    </row>
    <row r="491" spans="1:16" s="2" customFormat="1">
      <c r="A491" s="55">
        <v>314150</v>
      </c>
      <c r="B491" s="56">
        <v>415</v>
      </c>
      <c r="C491" s="57" t="s">
        <v>296</v>
      </c>
      <c r="D491" s="58">
        <v>0</v>
      </c>
      <c r="E491" s="58">
        <v>0</v>
      </c>
      <c r="F491" s="58">
        <v>0</v>
      </c>
      <c r="G491" s="58">
        <v>0</v>
      </c>
      <c r="H491" s="58">
        <v>0</v>
      </c>
      <c r="I491" s="58">
        <v>0</v>
      </c>
      <c r="J491" s="58">
        <v>0</v>
      </c>
      <c r="K491" s="58">
        <v>0</v>
      </c>
      <c r="L491" s="58">
        <v>0</v>
      </c>
      <c r="M491" s="58">
        <v>0</v>
      </c>
      <c r="N491" s="58">
        <v>0</v>
      </c>
      <c r="O491" s="58">
        <v>0</v>
      </c>
      <c r="P491" s="128">
        <v>0</v>
      </c>
    </row>
    <row r="492" spans="1:16" s="2" customFormat="1">
      <c r="A492" s="51">
        <v>314160</v>
      </c>
      <c r="B492" s="52">
        <v>416</v>
      </c>
      <c r="C492" s="53" t="s">
        <v>736</v>
      </c>
      <c r="D492" s="54">
        <v>0</v>
      </c>
      <c r="E492" s="54">
        <v>0</v>
      </c>
      <c r="F492" s="54">
        <v>0</v>
      </c>
      <c r="G492" s="54">
        <v>0</v>
      </c>
      <c r="H492" s="54">
        <v>0</v>
      </c>
      <c r="I492" s="54">
        <v>0</v>
      </c>
      <c r="J492" s="54">
        <v>0</v>
      </c>
      <c r="K492" s="54">
        <v>0</v>
      </c>
      <c r="L492" s="54">
        <v>0</v>
      </c>
      <c r="M492" s="54">
        <v>0</v>
      </c>
      <c r="N492" s="54">
        <v>0</v>
      </c>
      <c r="O492" s="54">
        <v>0</v>
      </c>
      <c r="P492" s="127">
        <v>0</v>
      </c>
    </row>
    <row r="493" spans="1:16" s="2" customFormat="1">
      <c r="A493" s="55">
        <v>314170</v>
      </c>
      <c r="B493" s="56">
        <v>417</v>
      </c>
      <c r="C493" s="57" t="s">
        <v>297</v>
      </c>
      <c r="D493" s="58">
        <v>0</v>
      </c>
      <c r="E493" s="58">
        <v>0</v>
      </c>
      <c r="F493" s="58">
        <v>0</v>
      </c>
      <c r="G493" s="58">
        <v>0</v>
      </c>
      <c r="H493" s="58">
        <v>0</v>
      </c>
      <c r="I493" s="58">
        <v>0</v>
      </c>
      <c r="J493" s="58">
        <v>0</v>
      </c>
      <c r="K493" s="58">
        <v>0</v>
      </c>
      <c r="L493" s="58">
        <v>0</v>
      </c>
      <c r="M493" s="58">
        <v>0</v>
      </c>
      <c r="N493" s="58">
        <v>0</v>
      </c>
      <c r="O493" s="58">
        <v>0</v>
      </c>
      <c r="P493" s="128">
        <v>0</v>
      </c>
    </row>
    <row r="494" spans="1:16" s="2" customFormat="1">
      <c r="A494" s="51">
        <v>314180</v>
      </c>
      <c r="B494" s="52">
        <v>418</v>
      </c>
      <c r="C494" s="53" t="s">
        <v>298</v>
      </c>
      <c r="D494" s="54">
        <v>0</v>
      </c>
      <c r="E494" s="54">
        <v>0</v>
      </c>
      <c r="F494" s="54">
        <v>0</v>
      </c>
      <c r="G494" s="54">
        <v>0</v>
      </c>
      <c r="H494" s="54">
        <v>0</v>
      </c>
      <c r="I494" s="54">
        <v>0</v>
      </c>
      <c r="J494" s="54">
        <v>0</v>
      </c>
      <c r="K494" s="54">
        <v>0</v>
      </c>
      <c r="L494" s="54">
        <v>0</v>
      </c>
      <c r="M494" s="54">
        <v>0</v>
      </c>
      <c r="N494" s="54">
        <v>0</v>
      </c>
      <c r="O494" s="54">
        <v>0</v>
      </c>
      <c r="P494" s="127">
        <v>0</v>
      </c>
    </row>
    <row r="495" spans="1:16" s="2" customFormat="1">
      <c r="A495" s="55">
        <v>314190</v>
      </c>
      <c r="B495" s="56">
        <v>419</v>
      </c>
      <c r="C495" s="57" t="s">
        <v>299</v>
      </c>
      <c r="D495" s="58">
        <v>0</v>
      </c>
      <c r="E495" s="58">
        <v>0</v>
      </c>
      <c r="F495" s="58">
        <v>0</v>
      </c>
      <c r="G495" s="58">
        <v>0</v>
      </c>
      <c r="H495" s="58">
        <v>0</v>
      </c>
      <c r="I495" s="58">
        <v>0</v>
      </c>
      <c r="J495" s="58">
        <v>0</v>
      </c>
      <c r="K495" s="58">
        <v>0</v>
      </c>
      <c r="L495" s="58">
        <v>0</v>
      </c>
      <c r="M495" s="58">
        <v>0</v>
      </c>
      <c r="N495" s="58">
        <v>0</v>
      </c>
      <c r="O495" s="58">
        <v>0</v>
      </c>
      <c r="P495" s="128">
        <v>0</v>
      </c>
    </row>
    <row r="496" spans="1:16" s="2" customFormat="1">
      <c r="A496" s="51">
        <v>314200</v>
      </c>
      <c r="B496" s="52">
        <v>420</v>
      </c>
      <c r="C496" s="53" t="s">
        <v>300</v>
      </c>
      <c r="D496" s="54">
        <v>0</v>
      </c>
      <c r="E496" s="54">
        <v>0</v>
      </c>
      <c r="F496" s="54">
        <v>0</v>
      </c>
      <c r="G496" s="54">
        <v>0</v>
      </c>
      <c r="H496" s="54">
        <v>0</v>
      </c>
      <c r="I496" s="54">
        <v>0</v>
      </c>
      <c r="J496" s="54">
        <v>0</v>
      </c>
      <c r="K496" s="54">
        <v>0</v>
      </c>
      <c r="L496" s="54">
        <v>0</v>
      </c>
      <c r="M496" s="54">
        <v>0</v>
      </c>
      <c r="N496" s="54">
        <v>0</v>
      </c>
      <c r="O496" s="54">
        <v>0</v>
      </c>
      <c r="P496" s="127">
        <v>0</v>
      </c>
    </row>
    <row r="497" spans="1:16" s="2" customFormat="1">
      <c r="A497" s="55">
        <v>314210</v>
      </c>
      <c r="B497" s="56">
        <v>421</v>
      </c>
      <c r="C497" s="57" t="s">
        <v>301</v>
      </c>
      <c r="D497" s="58">
        <v>59790.02</v>
      </c>
      <c r="E497" s="58">
        <v>41986.473313891103</v>
      </c>
      <c r="F497" s="58">
        <v>48422.97</v>
      </c>
      <c r="G497" s="58">
        <v>55223.62</v>
      </c>
      <c r="H497" s="58">
        <v>60455.9</v>
      </c>
      <c r="I497" s="58">
        <v>52635.53</v>
      </c>
      <c r="J497" s="58">
        <v>55382.64</v>
      </c>
      <c r="K497" s="58">
        <v>71367.63</v>
      </c>
      <c r="L497" s="58">
        <v>60483.78</v>
      </c>
      <c r="M497" s="58">
        <v>70080.960000000006</v>
      </c>
      <c r="N497" s="58">
        <v>57491.86</v>
      </c>
      <c r="O497" s="58">
        <v>68047.05</v>
      </c>
      <c r="P497" s="128">
        <v>701368.43331389118</v>
      </c>
    </row>
    <row r="498" spans="1:16" s="2" customFormat="1">
      <c r="A498" s="51">
        <v>314220</v>
      </c>
      <c r="B498" s="52">
        <v>422</v>
      </c>
      <c r="C498" s="53" t="s">
        <v>737</v>
      </c>
      <c r="D498" s="54">
        <v>7806.71</v>
      </c>
      <c r="E498" s="54">
        <v>5458.9831344336499</v>
      </c>
      <c r="F498" s="54">
        <v>6322.53</v>
      </c>
      <c r="G498" s="54">
        <v>7210.48</v>
      </c>
      <c r="H498" s="54">
        <v>7893.66</v>
      </c>
      <c r="I498" s="54">
        <v>6872.56</v>
      </c>
      <c r="J498" s="54">
        <v>14551.23</v>
      </c>
      <c r="K498" s="54">
        <v>20039.86</v>
      </c>
      <c r="L498" s="54">
        <v>16983.7</v>
      </c>
      <c r="M498" s="54">
        <v>19678.560000000001</v>
      </c>
      <c r="N498" s="54">
        <v>16143.57</v>
      </c>
      <c r="O498" s="54">
        <v>19107.439999999999</v>
      </c>
      <c r="P498" s="127">
        <v>148069.28313443364</v>
      </c>
    </row>
    <row r="499" spans="1:16" s="2" customFormat="1">
      <c r="A499" s="55">
        <v>314225</v>
      </c>
      <c r="B499" s="56">
        <v>811</v>
      </c>
      <c r="C499" s="57" t="s">
        <v>738</v>
      </c>
      <c r="D499" s="58">
        <v>0</v>
      </c>
      <c r="E499" s="58">
        <v>0</v>
      </c>
      <c r="F499" s="58">
        <v>0</v>
      </c>
      <c r="G499" s="58">
        <v>0</v>
      </c>
      <c r="H499" s="58">
        <v>0</v>
      </c>
      <c r="I499" s="58">
        <v>0</v>
      </c>
      <c r="J499" s="58">
        <v>0</v>
      </c>
      <c r="K499" s="58">
        <v>0</v>
      </c>
      <c r="L499" s="58">
        <v>0</v>
      </c>
      <c r="M499" s="58">
        <v>0</v>
      </c>
      <c r="N499" s="58">
        <v>0</v>
      </c>
      <c r="O499" s="58">
        <v>0</v>
      </c>
      <c r="P499" s="128">
        <v>0</v>
      </c>
    </row>
    <row r="500" spans="1:16" s="2" customFormat="1">
      <c r="A500" s="51">
        <v>314230</v>
      </c>
      <c r="B500" s="52">
        <v>423</v>
      </c>
      <c r="C500" s="53" t="s">
        <v>302</v>
      </c>
      <c r="D500" s="54">
        <v>39483.410000000003</v>
      </c>
      <c r="E500" s="54">
        <v>27729.764147678299</v>
      </c>
      <c r="F500" s="54">
        <v>31976.97</v>
      </c>
      <c r="G500" s="54">
        <v>36467.910000000003</v>
      </c>
      <c r="H500" s="54">
        <v>39923.14</v>
      </c>
      <c r="I500" s="54">
        <v>34758.81</v>
      </c>
      <c r="J500" s="54">
        <v>32838.58</v>
      </c>
      <c r="K500" s="54">
        <v>41659.269999999997</v>
      </c>
      <c r="L500" s="54">
        <v>35306.06</v>
      </c>
      <c r="M500" s="54">
        <v>40908.21</v>
      </c>
      <c r="N500" s="54">
        <v>33559.599999999999</v>
      </c>
      <c r="O500" s="54">
        <v>39720.949999999997</v>
      </c>
      <c r="P500" s="127">
        <v>434332.67414767836</v>
      </c>
    </row>
    <row r="501" spans="1:16" s="2" customFormat="1">
      <c r="A501" s="55">
        <v>314240</v>
      </c>
      <c r="B501" s="56">
        <v>424</v>
      </c>
      <c r="C501" s="57" t="s">
        <v>303</v>
      </c>
      <c r="D501" s="58">
        <v>0</v>
      </c>
      <c r="E501" s="58">
        <v>0</v>
      </c>
      <c r="F501" s="58">
        <v>0</v>
      </c>
      <c r="G501" s="58">
        <v>0</v>
      </c>
      <c r="H501" s="58">
        <v>0</v>
      </c>
      <c r="I501" s="58">
        <v>0</v>
      </c>
      <c r="J501" s="58">
        <v>0</v>
      </c>
      <c r="K501" s="58">
        <v>0</v>
      </c>
      <c r="L501" s="58">
        <v>0</v>
      </c>
      <c r="M501" s="58">
        <v>0</v>
      </c>
      <c r="N501" s="58">
        <v>0</v>
      </c>
      <c r="O501" s="58">
        <v>0</v>
      </c>
      <c r="P501" s="128">
        <v>0</v>
      </c>
    </row>
    <row r="502" spans="1:16" s="2" customFormat="1">
      <c r="A502" s="51">
        <v>314250</v>
      </c>
      <c r="B502" s="52">
        <v>425</v>
      </c>
      <c r="C502" s="53" t="s">
        <v>304</v>
      </c>
      <c r="D502" s="54">
        <v>119.67</v>
      </c>
      <c r="E502" s="54">
        <v>83.696607651219296</v>
      </c>
      <c r="F502" s="54">
        <v>96.92</v>
      </c>
      <c r="G502" s="54">
        <v>110.53</v>
      </c>
      <c r="H502" s="54">
        <v>121</v>
      </c>
      <c r="I502" s="54">
        <v>105.35</v>
      </c>
      <c r="J502" s="54">
        <v>94.14</v>
      </c>
      <c r="K502" s="54">
        <v>118.37</v>
      </c>
      <c r="L502" s="54">
        <v>100.32</v>
      </c>
      <c r="M502" s="54">
        <v>116.24</v>
      </c>
      <c r="N502" s="54">
        <v>95.36</v>
      </c>
      <c r="O502" s="54">
        <v>112.87</v>
      </c>
      <c r="P502" s="127">
        <v>1274.4666076512194</v>
      </c>
    </row>
    <row r="503" spans="1:16" s="2" customFormat="1">
      <c r="A503" s="55">
        <v>314260</v>
      </c>
      <c r="B503" s="56">
        <v>426</v>
      </c>
      <c r="C503" s="57" t="s">
        <v>305</v>
      </c>
      <c r="D503" s="58">
        <v>0</v>
      </c>
      <c r="E503" s="58">
        <v>0</v>
      </c>
      <c r="F503" s="58">
        <v>0</v>
      </c>
      <c r="G503" s="58">
        <v>0</v>
      </c>
      <c r="H503" s="58">
        <v>0</v>
      </c>
      <c r="I503" s="58">
        <v>0</v>
      </c>
      <c r="J503" s="58">
        <v>0</v>
      </c>
      <c r="K503" s="58">
        <v>0</v>
      </c>
      <c r="L503" s="58">
        <v>0</v>
      </c>
      <c r="M503" s="58">
        <v>0</v>
      </c>
      <c r="N503" s="58">
        <v>0</v>
      </c>
      <c r="O503" s="58">
        <v>0</v>
      </c>
      <c r="P503" s="128">
        <v>0</v>
      </c>
    </row>
    <row r="504" spans="1:16" s="2" customFormat="1">
      <c r="A504" s="51">
        <v>314270</v>
      </c>
      <c r="B504" s="52">
        <v>427</v>
      </c>
      <c r="C504" s="53" t="s">
        <v>739</v>
      </c>
      <c r="D504" s="54">
        <v>8995.5400000000009</v>
      </c>
      <c r="E504" s="54">
        <v>6286.8843560353398</v>
      </c>
      <c r="F504" s="54">
        <v>7285.34</v>
      </c>
      <c r="G504" s="54">
        <v>8308.52</v>
      </c>
      <c r="H504" s="54">
        <v>9095.7199999999993</v>
      </c>
      <c r="I504" s="54">
        <v>7919.13</v>
      </c>
      <c r="J504" s="54">
        <v>7076.64</v>
      </c>
      <c r="K504" s="54">
        <v>8898.07</v>
      </c>
      <c r="L504" s="54">
        <v>7541.07</v>
      </c>
      <c r="M504" s="54">
        <v>8737.64</v>
      </c>
      <c r="N504" s="54">
        <v>7168.04</v>
      </c>
      <c r="O504" s="54">
        <v>8484.06</v>
      </c>
      <c r="P504" s="127">
        <v>95796.654356035317</v>
      </c>
    </row>
    <row r="505" spans="1:16" s="2" customFormat="1">
      <c r="A505" s="55">
        <v>314280</v>
      </c>
      <c r="B505" s="56">
        <v>428</v>
      </c>
      <c r="C505" s="57" t="s">
        <v>482</v>
      </c>
      <c r="D505" s="58">
        <v>354.42</v>
      </c>
      <c r="E505" s="58">
        <v>247.89258808691699</v>
      </c>
      <c r="F505" s="58">
        <v>287.04000000000002</v>
      </c>
      <c r="G505" s="58">
        <v>327.35000000000002</v>
      </c>
      <c r="H505" s="58">
        <v>358.37</v>
      </c>
      <c r="I505" s="58">
        <v>312.01</v>
      </c>
      <c r="J505" s="58">
        <v>278.82</v>
      </c>
      <c r="K505" s="58">
        <v>350.58</v>
      </c>
      <c r="L505" s="58">
        <v>297.11</v>
      </c>
      <c r="M505" s="58">
        <v>344.26</v>
      </c>
      <c r="N505" s="58">
        <v>282.42</v>
      </c>
      <c r="O505" s="58">
        <v>334.27</v>
      </c>
      <c r="P505" s="128">
        <v>3774.5425880869166</v>
      </c>
    </row>
    <row r="506" spans="1:16" s="2" customFormat="1">
      <c r="A506" s="51">
        <v>314290</v>
      </c>
      <c r="B506" s="52">
        <v>429</v>
      </c>
      <c r="C506" s="53" t="s">
        <v>306</v>
      </c>
      <c r="D506" s="54">
        <v>35472.589999999997</v>
      </c>
      <c r="E506" s="54">
        <v>24860.148317147599</v>
      </c>
      <c r="F506" s="54">
        <v>28728.67</v>
      </c>
      <c r="G506" s="54">
        <v>32763.41</v>
      </c>
      <c r="H506" s="54">
        <v>35867.64</v>
      </c>
      <c r="I506" s="54">
        <v>31227.919999999998</v>
      </c>
      <c r="J506" s="54">
        <v>28243.09</v>
      </c>
      <c r="K506" s="54">
        <v>35582.410000000003</v>
      </c>
      <c r="L506" s="54">
        <v>30155.94</v>
      </c>
      <c r="M506" s="54">
        <v>34940.9</v>
      </c>
      <c r="N506" s="54">
        <v>28664.23</v>
      </c>
      <c r="O506" s="54">
        <v>33926.83</v>
      </c>
      <c r="P506" s="127">
        <v>380433.77831714763</v>
      </c>
    </row>
    <row r="507" spans="1:16" s="2" customFormat="1">
      <c r="A507" s="55">
        <v>314300</v>
      </c>
      <c r="B507" s="56">
        <v>430</v>
      </c>
      <c r="C507" s="57" t="s">
        <v>307</v>
      </c>
      <c r="D507" s="58">
        <v>3615.37</v>
      </c>
      <c r="E507" s="58">
        <v>2531.0075022978199</v>
      </c>
      <c r="F507" s="58">
        <v>2928.03</v>
      </c>
      <c r="G507" s="58">
        <v>3339.25</v>
      </c>
      <c r="H507" s="58">
        <v>3655.63</v>
      </c>
      <c r="I507" s="58">
        <v>3182.75</v>
      </c>
      <c r="J507" s="58">
        <v>2844.15</v>
      </c>
      <c r="K507" s="58">
        <v>3576.19</v>
      </c>
      <c r="L507" s="58">
        <v>3030.81</v>
      </c>
      <c r="M507" s="58">
        <v>3511.72</v>
      </c>
      <c r="N507" s="58">
        <v>2880.88</v>
      </c>
      <c r="O507" s="58">
        <v>3409.8</v>
      </c>
      <c r="P507" s="128">
        <v>38505.587502297822</v>
      </c>
    </row>
    <row r="508" spans="1:16" s="2" customFormat="1">
      <c r="A508" s="51">
        <v>314310</v>
      </c>
      <c r="B508" s="52">
        <v>431</v>
      </c>
      <c r="C508" s="53" t="s">
        <v>308</v>
      </c>
      <c r="D508" s="54">
        <v>0</v>
      </c>
      <c r="E508" s="54">
        <v>0</v>
      </c>
      <c r="F508" s="54">
        <v>0</v>
      </c>
      <c r="G508" s="54">
        <v>0</v>
      </c>
      <c r="H508" s="54">
        <v>0</v>
      </c>
      <c r="I508" s="54">
        <v>0</v>
      </c>
      <c r="J508" s="54">
        <v>0</v>
      </c>
      <c r="K508" s="54">
        <v>0</v>
      </c>
      <c r="L508" s="54">
        <v>0</v>
      </c>
      <c r="M508" s="54">
        <v>0</v>
      </c>
      <c r="N508" s="54">
        <v>0</v>
      </c>
      <c r="O508" s="54">
        <v>0</v>
      </c>
      <c r="P508" s="127">
        <v>0</v>
      </c>
    </row>
    <row r="509" spans="1:16" s="2" customFormat="1">
      <c r="A509" s="55">
        <v>314315</v>
      </c>
      <c r="B509" s="56">
        <v>812</v>
      </c>
      <c r="C509" s="57" t="s">
        <v>309</v>
      </c>
      <c r="D509" s="58">
        <v>0</v>
      </c>
      <c r="E509" s="58">
        <v>0</v>
      </c>
      <c r="F509" s="58">
        <v>0</v>
      </c>
      <c r="G509" s="58">
        <v>0</v>
      </c>
      <c r="H509" s="58">
        <v>0</v>
      </c>
      <c r="I509" s="58">
        <v>0</v>
      </c>
      <c r="J509" s="58">
        <v>0</v>
      </c>
      <c r="K509" s="58">
        <v>0</v>
      </c>
      <c r="L509" s="58">
        <v>0</v>
      </c>
      <c r="M509" s="58">
        <v>0</v>
      </c>
      <c r="N509" s="58">
        <v>0</v>
      </c>
      <c r="O509" s="58">
        <v>0</v>
      </c>
      <c r="P509" s="128">
        <v>0</v>
      </c>
    </row>
    <row r="510" spans="1:16" s="2" customFormat="1">
      <c r="A510" s="51">
        <v>314320</v>
      </c>
      <c r="B510" s="52">
        <v>432</v>
      </c>
      <c r="C510" s="53" t="s">
        <v>483</v>
      </c>
      <c r="D510" s="54">
        <v>0</v>
      </c>
      <c r="E510" s="54">
        <v>0</v>
      </c>
      <c r="F510" s="54">
        <v>0</v>
      </c>
      <c r="G510" s="54">
        <v>0</v>
      </c>
      <c r="H510" s="54">
        <v>0</v>
      </c>
      <c r="I510" s="54">
        <v>0</v>
      </c>
      <c r="J510" s="54">
        <v>0</v>
      </c>
      <c r="K510" s="54">
        <v>0</v>
      </c>
      <c r="L510" s="54">
        <v>0</v>
      </c>
      <c r="M510" s="54">
        <v>0</v>
      </c>
      <c r="N510" s="54">
        <v>0</v>
      </c>
      <c r="O510" s="54">
        <v>0</v>
      </c>
      <c r="P510" s="127">
        <v>0</v>
      </c>
    </row>
    <row r="511" spans="1:16" s="2" customFormat="1">
      <c r="A511" s="55">
        <v>314330</v>
      </c>
      <c r="B511" s="56">
        <v>433</v>
      </c>
      <c r="C511" s="57" t="s">
        <v>310</v>
      </c>
      <c r="D511" s="58">
        <v>14422.74</v>
      </c>
      <c r="E511" s="58">
        <v>10076.972003357299</v>
      </c>
      <c r="F511" s="58">
        <v>11680.74</v>
      </c>
      <c r="G511" s="58">
        <v>13321.22</v>
      </c>
      <c r="H511" s="58">
        <v>14583.37</v>
      </c>
      <c r="I511" s="58">
        <v>12696.91</v>
      </c>
      <c r="J511" s="58">
        <v>7389.13</v>
      </c>
      <c r="K511" s="58">
        <v>8470.7099999999991</v>
      </c>
      <c r="L511" s="58">
        <v>7178.89</v>
      </c>
      <c r="M511" s="58">
        <v>8317.99</v>
      </c>
      <c r="N511" s="58">
        <v>6823.78</v>
      </c>
      <c r="O511" s="58">
        <v>8076.58</v>
      </c>
      <c r="P511" s="128">
        <v>123039.03200335732</v>
      </c>
    </row>
    <row r="512" spans="1:16" s="2" customFormat="1">
      <c r="A512" s="51">
        <v>314340</v>
      </c>
      <c r="B512" s="52">
        <v>434</v>
      </c>
      <c r="C512" s="53" t="s">
        <v>740</v>
      </c>
      <c r="D512" s="54">
        <v>26.48</v>
      </c>
      <c r="E512" s="54">
        <v>18.553248971134799</v>
      </c>
      <c r="F512" s="54">
        <v>21.44</v>
      </c>
      <c r="G512" s="54">
        <v>24.45</v>
      </c>
      <c r="H512" s="54">
        <v>26.77</v>
      </c>
      <c r="I512" s="54">
        <v>23.31</v>
      </c>
      <c r="J512" s="54">
        <v>20.83</v>
      </c>
      <c r="K512" s="54">
        <v>26.19</v>
      </c>
      <c r="L512" s="54">
        <v>22.2</v>
      </c>
      <c r="M512" s="54">
        <v>25.72</v>
      </c>
      <c r="N512" s="54">
        <v>21.1</v>
      </c>
      <c r="O512" s="54">
        <v>24.97</v>
      </c>
      <c r="P512" s="127">
        <v>282.01324897113477</v>
      </c>
    </row>
    <row r="513" spans="1:16" s="2" customFormat="1">
      <c r="A513" s="55">
        <v>314345</v>
      </c>
      <c r="B513" s="56">
        <v>747</v>
      </c>
      <c r="C513" s="57" t="s">
        <v>311</v>
      </c>
      <c r="D513" s="58">
        <v>6959.18</v>
      </c>
      <c r="E513" s="58">
        <v>4879.45797383236</v>
      </c>
      <c r="F513" s="58">
        <v>5636.13</v>
      </c>
      <c r="G513" s="58">
        <v>6427.68</v>
      </c>
      <c r="H513" s="58">
        <v>7036.69</v>
      </c>
      <c r="I513" s="58">
        <v>6126.45</v>
      </c>
      <c r="J513" s="58">
        <v>6237</v>
      </c>
      <c r="K513" s="58">
        <v>8000.34</v>
      </c>
      <c r="L513" s="58">
        <v>6780.26</v>
      </c>
      <c r="M513" s="58">
        <v>7856.11</v>
      </c>
      <c r="N513" s="58">
        <v>6444.86</v>
      </c>
      <c r="O513" s="58">
        <v>7628.11</v>
      </c>
      <c r="P513" s="128">
        <v>80012.26797383235</v>
      </c>
    </row>
    <row r="514" spans="1:16" s="2" customFormat="1">
      <c r="A514" s="51">
        <v>314350</v>
      </c>
      <c r="B514" s="52">
        <v>435</v>
      </c>
      <c r="C514" s="53" t="s">
        <v>484</v>
      </c>
      <c r="D514" s="54">
        <v>1756.2</v>
      </c>
      <c r="E514" s="54">
        <v>1231.3125482215501</v>
      </c>
      <c r="F514" s="54">
        <v>1422.32</v>
      </c>
      <c r="G514" s="54">
        <v>1622.07</v>
      </c>
      <c r="H514" s="54">
        <v>1775.76</v>
      </c>
      <c r="I514" s="54">
        <v>1546.05</v>
      </c>
      <c r="J514" s="54">
        <v>1381.57</v>
      </c>
      <c r="K514" s="54">
        <v>1737.17</v>
      </c>
      <c r="L514" s="54">
        <v>1472.24</v>
      </c>
      <c r="M514" s="54">
        <v>1705.85</v>
      </c>
      <c r="N514" s="54">
        <v>1399.42</v>
      </c>
      <c r="O514" s="54">
        <v>1656.34</v>
      </c>
      <c r="P514" s="127">
        <v>18706.302548221549</v>
      </c>
    </row>
    <row r="515" spans="1:16" s="2" customFormat="1">
      <c r="A515" s="55">
        <v>314360</v>
      </c>
      <c r="B515" s="56">
        <v>436</v>
      </c>
      <c r="C515" s="57" t="s">
        <v>741</v>
      </c>
      <c r="D515" s="58">
        <v>0</v>
      </c>
      <c r="E515" s="58">
        <v>0</v>
      </c>
      <c r="F515" s="58">
        <v>0</v>
      </c>
      <c r="G515" s="58">
        <v>0</v>
      </c>
      <c r="H515" s="58">
        <v>0</v>
      </c>
      <c r="I515" s="58">
        <v>0</v>
      </c>
      <c r="J515" s="58">
        <v>0</v>
      </c>
      <c r="K515" s="58">
        <v>0</v>
      </c>
      <c r="L515" s="58">
        <v>0</v>
      </c>
      <c r="M515" s="58">
        <v>0</v>
      </c>
      <c r="N515" s="58">
        <v>0</v>
      </c>
      <c r="O515" s="58">
        <v>0</v>
      </c>
      <c r="P515" s="128">
        <v>0</v>
      </c>
    </row>
    <row r="516" spans="1:16" s="2" customFormat="1">
      <c r="A516" s="51">
        <v>314370</v>
      </c>
      <c r="B516" s="52">
        <v>437</v>
      </c>
      <c r="C516" s="53" t="s">
        <v>512</v>
      </c>
      <c r="D516" s="54">
        <v>39900.94</v>
      </c>
      <c r="E516" s="54">
        <v>27906.325783200999</v>
      </c>
      <c r="F516" s="54">
        <v>32315.119999999999</v>
      </c>
      <c r="G516" s="54">
        <v>36853.54</v>
      </c>
      <c r="H516" s="54">
        <v>40345.31</v>
      </c>
      <c r="I516" s="54">
        <v>35126.379999999997</v>
      </c>
      <c r="J516" s="54">
        <v>34409.29</v>
      </c>
      <c r="K516" s="54">
        <v>43891.78</v>
      </c>
      <c r="L516" s="54">
        <v>37198.1</v>
      </c>
      <c r="M516" s="54">
        <v>43100.46</v>
      </c>
      <c r="N516" s="54">
        <v>35358.04</v>
      </c>
      <c r="O516" s="54">
        <v>41849.589999999997</v>
      </c>
      <c r="P516" s="127">
        <v>448254.87578320096</v>
      </c>
    </row>
    <row r="517" spans="1:16" s="2" customFormat="1">
      <c r="A517" s="55">
        <v>314380</v>
      </c>
      <c r="B517" s="56">
        <v>438</v>
      </c>
      <c r="C517" s="57" t="s">
        <v>312</v>
      </c>
      <c r="D517" s="58">
        <v>0</v>
      </c>
      <c r="E517" s="58">
        <v>0</v>
      </c>
      <c r="F517" s="58">
        <v>0</v>
      </c>
      <c r="G517" s="58">
        <v>0</v>
      </c>
      <c r="H517" s="58">
        <v>0</v>
      </c>
      <c r="I517" s="58">
        <v>0</v>
      </c>
      <c r="J517" s="58">
        <v>0</v>
      </c>
      <c r="K517" s="58">
        <v>0</v>
      </c>
      <c r="L517" s="58">
        <v>0</v>
      </c>
      <c r="M517" s="58">
        <v>0</v>
      </c>
      <c r="N517" s="58">
        <v>0</v>
      </c>
      <c r="O517" s="58">
        <v>0</v>
      </c>
      <c r="P517" s="128">
        <v>0</v>
      </c>
    </row>
    <row r="518" spans="1:16" s="2" customFormat="1">
      <c r="A518" s="51">
        <v>314390</v>
      </c>
      <c r="B518" s="52">
        <v>439</v>
      </c>
      <c r="C518" s="53" t="s">
        <v>742</v>
      </c>
      <c r="D518" s="54">
        <v>4595.1400000000003</v>
      </c>
      <c r="E518" s="54">
        <v>3207.8947467033399</v>
      </c>
      <c r="F518" s="54">
        <v>3721.53</v>
      </c>
      <c r="G518" s="54">
        <v>4244.1899999999996</v>
      </c>
      <c r="H518" s="54">
        <v>4646.3100000000004</v>
      </c>
      <c r="I518" s="54">
        <v>4045.28</v>
      </c>
      <c r="J518" s="54">
        <v>3601.54</v>
      </c>
      <c r="K518" s="54">
        <v>4525.75</v>
      </c>
      <c r="L518" s="54">
        <v>3835.55</v>
      </c>
      <c r="M518" s="54">
        <v>4444.1499999999996</v>
      </c>
      <c r="N518" s="54">
        <v>3645.82</v>
      </c>
      <c r="O518" s="54">
        <v>4315.17</v>
      </c>
      <c r="P518" s="127">
        <v>48828.324746703343</v>
      </c>
    </row>
    <row r="519" spans="1:16" s="2" customFormat="1">
      <c r="A519" s="55">
        <v>314400</v>
      </c>
      <c r="B519" s="56">
        <v>440</v>
      </c>
      <c r="C519" s="57" t="s">
        <v>313</v>
      </c>
      <c r="D519" s="58">
        <v>0</v>
      </c>
      <c r="E519" s="58">
        <v>0</v>
      </c>
      <c r="F519" s="58">
        <v>0</v>
      </c>
      <c r="G519" s="58">
        <v>0</v>
      </c>
      <c r="H519" s="58">
        <v>0</v>
      </c>
      <c r="I519" s="58">
        <v>0</v>
      </c>
      <c r="J519" s="58">
        <v>0</v>
      </c>
      <c r="K519" s="58">
        <v>0</v>
      </c>
      <c r="L519" s="58">
        <v>0</v>
      </c>
      <c r="M519" s="58">
        <v>0</v>
      </c>
      <c r="N519" s="58">
        <v>0</v>
      </c>
      <c r="O519" s="58">
        <v>0</v>
      </c>
      <c r="P519" s="128">
        <v>0</v>
      </c>
    </row>
    <row r="520" spans="1:16" s="2" customFormat="1">
      <c r="A520" s="51">
        <v>314410</v>
      </c>
      <c r="B520" s="52">
        <v>441</v>
      </c>
      <c r="C520" s="53" t="s">
        <v>314</v>
      </c>
      <c r="D520" s="54">
        <v>0</v>
      </c>
      <c r="E520" s="54">
        <v>0</v>
      </c>
      <c r="F520" s="54">
        <v>0</v>
      </c>
      <c r="G520" s="54">
        <v>0</v>
      </c>
      <c r="H520" s="54">
        <v>0</v>
      </c>
      <c r="I520" s="54">
        <v>0</v>
      </c>
      <c r="J520" s="54">
        <v>0</v>
      </c>
      <c r="K520" s="54">
        <v>0</v>
      </c>
      <c r="L520" s="54">
        <v>0</v>
      </c>
      <c r="M520" s="54">
        <v>0</v>
      </c>
      <c r="N520" s="54">
        <v>0</v>
      </c>
      <c r="O520" s="54">
        <v>0</v>
      </c>
      <c r="P520" s="127">
        <v>0</v>
      </c>
    </row>
    <row r="521" spans="1:16" s="2" customFormat="1">
      <c r="A521" s="55">
        <v>314420</v>
      </c>
      <c r="B521" s="56">
        <v>442</v>
      </c>
      <c r="C521" s="57" t="s">
        <v>315</v>
      </c>
      <c r="D521" s="58">
        <v>0</v>
      </c>
      <c r="E521" s="58">
        <v>0</v>
      </c>
      <c r="F521" s="58">
        <v>0</v>
      </c>
      <c r="G521" s="58">
        <v>0</v>
      </c>
      <c r="H521" s="58">
        <v>0</v>
      </c>
      <c r="I521" s="58">
        <v>0</v>
      </c>
      <c r="J521" s="58">
        <v>0</v>
      </c>
      <c r="K521" s="58">
        <v>0</v>
      </c>
      <c r="L521" s="58">
        <v>0</v>
      </c>
      <c r="M521" s="58">
        <v>0</v>
      </c>
      <c r="N521" s="58">
        <v>0</v>
      </c>
      <c r="O521" s="58">
        <v>0</v>
      </c>
      <c r="P521" s="128">
        <v>0</v>
      </c>
    </row>
    <row r="522" spans="1:16" s="2" customFormat="1">
      <c r="A522" s="51">
        <v>314430</v>
      </c>
      <c r="B522" s="52">
        <v>443</v>
      </c>
      <c r="C522" s="53" t="s">
        <v>316</v>
      </c>
      <c r="D522" s="54">
        <v>0</v>
      </c>
      <c r="E522" s="54">
        <v>0</v>
      </c>
      <c r="F522" s="54">
        <v>0</v>
      </c>
      <c r="G522" s="54">
        <v>0</v>
      </c>
      <c r="H522" s="54">
        <v>0</v>
      </c>
      <c r="I522" s="54">
        <v>0</v>
      </c>
      <c r="J522" s="54">
        <v>0</v>
      </c>
      <c r="K522" s="54">
        <v>0</v>
      </c>
      <c r="L522" s="54">
        <v>0</v>
      </c>
      <c r="M522" s="54">
        <v>0</v>
      </c>
      <c r="N522" s="54">
        <v>0</v>
      </c>
      <c r="O522" s="54">
        <v>0</v>
      </c>
      <c r="P522" s="127">
        <v>0</v>
      </c>
    </row>
    <row r="523" spans="1:16" s="2" customFormat="1">
      <c r="A523" s="55">
        <v>314435</v>
      </c>
      <c r="B523" s="56">
        <v>813</v>
      </c>
      <c r="C523" s="57" t="s">
        <v>317</v>
      </c>
      <c r="D523" s="58">
        <v>0</v>
      </c>
      <c r="E523" s="58">
        <v>0</v>
      </c>
      <c r="F523" s="58">
        <v>0</v>
      </c>
      <c r="G523" s="58">
        <v>0</v>
      </c>
      <c r="H523" s="58">
        <v>0</v>
      </c>
      <c r="I523" s="58">
        <v>0</v>
      </c>
      <c r="J523" s="58">
        <v>0</v>
      </c>
      <c r="K523" s="58">
        <v>0</v>
      </c>
      <c r="L523" s="58">
        <v>0</v>
      </c>
      <c r="M523" s="58">
        <v>0</v>
      </c>
      <c r="N523" s="58">
        <v>0</v>
      </c>
      <c r="O523" s="58">
        <v>0</v>
      </c>
      <c r="P523" s="128">
        <v>0</v>
      </c>
    </row>
    <row r="524" spans="1:16" s="2" customFormat="1">
      <c r="A524" s="51">
        <v>314437</v>
      </c>
      <c r="B524" s="52">
        <v>814</v>
      </c>
      <c r="C524" s="53" t="s">
        <v>743</v>
      </c>
      <c r="D524" s="54">
        <v>0</v>
      </c>
      <c r="E524" s="54">
        <v>0</v>
      </c>
      <c r="F524" s="54">
        <v>0</v>
      </c>
      <c r="G524" s="54">
        <v>0</v>
      </c>
      <c r="H524" s="54">
        <v>0</v>
      </c>
      <c r="I524" s="54">
        <v>0</v>
      </c>
      <c r="J524" s="54">
        <v>0</v>
      </c>
      <c r="K524" s="54">
        <v>0</v>
      </c>
      <c r="L524" s="54">
        <v>0</v>
      </c>
      <c r="M524" s="54">
        <v>0</v>
      </c>
      <c r="N524" s="54">
        <v>0</v>
      </c>
      <c r="O524" s="54">
        <v>0</v>
      </c>
      <c r="P524" s="127">
        <v>0</v>
      </c>
    </row>
    <row r="525" spans="1:16" s="2" customFormat="1">
      <c r="A525" s="55">
        <v>314440</v>
      </c>
      <c r="B525" s="56">
        <v>444</v>
      </c>
      <c r="C525" s="57" t="s">
        <v>744</v>
      </c>
      <c r="D525" s="58">
        <v>0</v>
      </c>
      <c r="E525" s="58">
        <v>0</v>
      </c>
      <c r="F525" s="58">
        <v>0</v>
      </c>
      <c r="G525" s="58">
        <v>0</v>
      </c>
      <c r="H525" s="58">
        <v>0</v>
      </c>
      <c r="I525" s="58">
        <v>0</v>
      </c>
      <c r="J525" s="58">
        <v>0</v>
      </c>
      <c r="K525" s="58">
        <v>0</v>
      </c>
      <c r="L525" s="58">
        <v>0</v>
      </c>
      <c r="M525" s="58">
        <v>0</v>
      </c>
      <c r="N525" s="58">
        <v>0</v>
      </c>
      <c r="O525" s="58">
        <v>0</v>
      </c>
      <c r="P525" s="128">
        <v>0</v>
      </c>
    </row>
    <row r="526" spans="1:16" s="2" customFormat="1">
      <c r="A526" s="51">
        <v>314450</v>
      </c>
      <c r="B526" s="52">
        <v>445</v>
      </c>
      <c r="C526" s="53" t="s">
        <v>318</v>
      </c>
      <c r="D526" s="54">
        <v>0</v>
      </c>
      <c r="E526" s="54">
        <v>0</v>
      </c>
      <c r="F526" s="54">
        <v>0</v>
      </c>
      <c r="G526" s="54">
        <v>0</v>
      </c>
      <c r="H526" s="54">
        <v>0</v>
      </c>
      <c r="I526" s="54">
        <v>0</v>
      </c>
      <c r="J526" s="54">
        <v>0</v>
      </c>
      <c r="K526" s="54">
        <v>0</v>
      </c>
      <c r="L526" s="54">
        <v>0</v>
      </c>
      <c r="M526" s="54">
        <v>0</v>
      </c>
      <c r="N526" s="54">
        <v>0</v>
      </c>
      <c r="O526" s="54">
        <v>0</v>
      </c>
      <c r="P526" s="127">
        <v>0</v>
      </c>
    </row>
    <row r="527" spans="1:16" s="2" customFormat="1">
      <c r="A527" s="55">
        <v>314460</v>
      </c>
      <c r="B527" s="56">
        <v>446</v>
      </c>
      <c r="C527" s="57" t="s">
        <v>319</v>
      </c>
      <c r="D527" s="58">
        <v>0</v>
      </c>
      <c r="E527" s="58">
        <v>0</v>
      </c>
      <c r="F527" s="58">
        <v>0</v>
      </c>
      <c r="G527" s="58">
        <v>0</v>
      </c>
      <c r="H527" s="58">
        <v>0</v>
      </c>
      <c r="I527" s="58">
        <v>0</v>
      </c>
      <c r="J527" s="58">
        <v>0</v>
      </c>
      <c r="K527" s="58">
        <v>0</v>
      </c>
      <c r="L527" s="58">
        <v>0</v>
      </c>
      <c r="M527" s="58">
        <v>0</v>
      </c>
      <c r="N527" s="58">
        <v>0</v>
      </c>
      <c r="O527" s="58">
        <v>0</v>
      </c>
      <c r="P527" s="128">
        <v>0</v>
      </c>
    </row>
    <row r="528" spans="1:16" s="2" customFormat="1">
      <c r="A528" s="51">
        <v>314465</v>
      </c>
      <c r="B528" s="52">
        <v>815</v>
      </c>
      <c r="C528" s="53" t="s">
        <v>320</v>
      </c>
      <c r="D528" s="54">
        <v>0</v>
      </c>
      <c r="E528" s="54">
        <v>0</v>
      </c>
      <c r="F528" s="54">
        <v>0</v>
      </c>
      <c r="G528" s="54">
        <v>0</v>
      </c>
      <c r="H528" s="54">
        <v>0</v>
      </c>
      <c r="I528" s="54">
        <v>0</v>
      </c>
      <c r="J528" s="54">
        <v>0</v>
      </c>
      <c r="K528" s="54">
        <v>0</v>
      </c>
      <c r="L528" s="54">
        <v>0</v>
      </c>
      <c r="M528" s="54">
        <v>0</v>
      </c>
      <c r="N528" s="54">
        <v>0</v>
      </c>
      <c r="O528" s="54">
        <v>0</v>
      </c>
      <c r="P528" s="127">
        <v>0</v>
      </c>
    </row>
    <row r="529" spans="1:16" s="2" customFormat="1">
      <c r="A529" s="55">
        <v>314467</v>
      </c>
      <c r="B529" s="56">
        <v>816</v>
      </c>
      <c r="C529" s="57" t="s">
        <v>745</v>
      </c>
      <c r="D529" s="58">
        <v>0</v>
      </c>
      <c r="E529" s="58">
        <v>0</v>
      </c>
      <c r="F529" s="58">
        <v>0</v>
      </c>
      <c r="G529" s="58">
        <v>0</v>
      </c>
      <c r="H529" s="58">
        <v>0</v>
      </c>
      <c r="I529" s="58">
        <v>0</v>
      </c>
      <c r="J529" s="58">
        <v>0</v>
      </c>
      <c r="K529" s="58">
        <v>0</v>
      </c>
      <c r="L529" s="58">
        <v>0</v>
      </c>
      <c r="M529" s="58">
        <v>0</v>
      </c>
      <c r="N529" s="58">
        <v>0</v>
      </c>
      <c r="O529" s="58">
        <v>0</v>
      </c>
      <c r="P529" s="128">
        <v>0</v>
      </c>
    </row>
    <row r="530" spans="1:16" s="2" customFormat="1">
      <c r="A530" s="51">
        <v>314470</v>
      </c>
      <c r="B530" s="52">
        <v>447</v>
      </c>
      <c r="C530" s="53" t="s">
        <v>321</v>
      </c>
      <c r="D530" s="54">
        <v>10861.59</v>
      </c>
      <c r="E530" s="54">
        <v>7607.7278649399996</v>
      </c>
      <c r="F530" s="54">
        <v>8796.6200000000008</v>
      </c>
      <c r="G530" s="54">
        <v>10032.049999999999</v>
      </c>
      <c r="H530" s="54">
        <v>10982.56</v>
      </c>
      <c r="I530" s="54">
        <v>9561.89</v>
      </c>
      <c r="J530" s="54">
        <v>8544.6299999999992</v>
      </c>
      <c r="K530" s="54">
        <v>10743.89</v>
      </c>
      <c r="L530" s="54">
        <v>9105.41</v>
      </c>
      <c r="M530" s="54">
        <v>10550.19</v>
      </c>
      <c r="N530" s="54">
        <v>8654.99</v>
      </c>
      <c r="O530" s="54">
        <v>10244</v>
      </c>
      <c r="P530" s="127">
        <v>115685.54786494002</v>
      </c>
    </row>
    <row r="531" spans="1:16" s="2" customFormat="1">
      <c r="A531" s="55">
        <v>314480</v>
      </c>
      <c r="B531" s="56">
        <v>448</v>
      </c>
      <c r="C531" s="57" t="s">
        <v>322</v>
      </c>
      <c r="D531" s="58">
        <v>30821.93</v>
      </c>
      <c r="E531" s="58">
        <v>21556.524815049299</v>
      </c>
      <c r="F531" s="58">
        <v>24962.18</v>
      </c>
      <c r="G531" s="58">
        <v>28467.94</v>
      </c>
      <c r="H531" s="58">
        <v>31165.200000000001</v>
      </c>
      <c r="I531" s="58">
        <v>27133.77</v>
      </c>
      <c r="J531" s="58">
        <v>25135.89</v>
      </c>
      <c r="K531" s="58">
        <v>31789.759999999998</v>
      </c>
      <c r="L531" s="58">
        <v>26941.69</v>
      </c>
      <c r="M531" s="58">
        <v>31216.63</v>
      </c>
      <c r="N531" s="58">
        <v>25608.98</v>
      </c>
      <c r="O531" s="58">
        <v>30310.65</v>
      </c>
      <c r="P531" s="128">
        <v>335111.14481504931</v>
      </c>
    </row>
    <row r="532" spans="1:16" s="2" customFormat="1">
      <c r="A532" s="51">
        <v>314490</v>
      </c>
      <c r="B532" s="52">
        <v>449</v>
      </c>
      <c r="C532" s="53" t="s">
        <v>746</v>
      </c>
      <c r="D532" s="54">
        <v>0</v>
      </c>
      <c r="E532" s="54">
        <v>0</v>
      </c>
      <c r="F532" s="54">
        <v>0</v>
      </c>
      <c r="G532" s="54">
        <v>0</v>
      </c>
      <c r="H532" s="54">
        <v>0</v>
      </c>
      <c r="I532" s="54">
        <v>0</v>
      </c>
      <c r="J532" s="54">
        <v>0</v>
      </c>
      <c r="K532" s="54">
        <v>0</v>
      </c>
      <c r="L532" s="54">
        <v>0</v>
      </c>
      <c r="M532" s="54">
        <v>0</v>
      </c>
      <c r="N532" s="54">
        <v>0</v>
      </c>
      <c r="O532" s="54">
        <v>0</v>
      </c>
      <c r="P532" s="127">
        <v>0</v>
      </c>
    </row>
    <row r="533" spans="1:16" s="2" customFormat="1">
      <c r="A533" s="55">
        <v>314500</v>
      </c>
      <c r="B533" s="56">
        <v>450</v>
      </c>
      <c r="C533" s="57" t="s">
        <v>323</v>
      </c>
      <c r="D533" s="58">
        <v>1693.2</v>
      </c>
      <c r="E533" s="58">
        <v>1183.8209408550399</v>
      </c>
      <c r="F533" s="58">
        <v>1371.29</v>
      </c>
      <c r="G533" s="58">
        <v>1563.88</v>
      </c>
      <c r="H533" s="58">
        <v>1712.06</v>
      </c>
      <c r="I533" s="58">
        <v>1490.59</v>
      </c>
      <c r="J533" s="58">
        <v>1332.01</v>
      </c>
      <c r="K533" s="58">
        <v>1674.85</v>
      </c>
      <c r="L533" s="58">
        <v>1419.43</v>
      </c>
      <c r="M533" s="58">
        <v>1644.66</v>
      </c>
      <c r="N533" s="58">
        <v>1349.22</v>
      </c>
      <c r="O533" s="58">
        <v>1596.92</v>
      </c>
      <c r="P533" s="128">
        <v>18031.93094085504</v>
      </c>
    </row>
    <row r="534" spans="1:16" s="2" customFormat="1">
      <c r="A534" s="51">
        <v>314505</v>
      </c>
      <c r="B534" s="52">
        <v>817</v>
      </c>
      <c r="C534" s="53" t="s">
        <v>324</v>
      </c>
      <c r="D534" s="54">
        <v>0</v>
      </c>
      <c r="E534" s="54">
        <v>0</v>
      </c>
      <c r="F534" s="54">
        <v>0</v>
      </c>
      <c r="G534" s="54">
        <v>0</v>
      </c>
      <c r="H534" s="54">
        <v>0</v>
      </c>
      <c r="I534" s="54">
        <v>0</v>
      </c>
      <c r="J534" s="54">
        <v>0</v>
      </c>
      <c r="K534" s="54">
        <v>0</v>
      </c>
      <c r="L534" s="54">
        <v>0</v>
      </c>
      <c r="M534" s="54">
        <v>0</v>
      </c>
      <c r="N534" s="54">
        <v>0</v>
      </c>
      <c r="O534" s="54">
        <v>0</v>
      </c>
      <c r="P534" s="127">
        <v>0</v>
      </c>
    </row>
    <row r="535" spans="1:16" s="2" customFormat="1">
      <c r="A535" s="55">
        <v>314510</v>
      </c>
      <c r="B535" s="56">
        <v>451</v>
      </c>
      <c r="C535" s="57" t="s">
        <v>325</v>
      </c>
      <c r="D535" s="58">
        <v>0</v>
      </c>
      <c r="E535" s="58">
        <v>0</v>
      </c>
      <c r="F535" s="58">
        <v>0</v>
      </c>
      <c r="G535" s="58">
        <v>0</v>
      </c>
      <c r="H535" s="58">
        <v>0</v>
      </c>
      <c r="I535" s="58">
        <v>0</v>
      </c>
      <c r="J535" s="58">
        <v>0</v>
      </c>
      <c r="K535" s="58">
        <v>0</v>
      </c>
      <c r="L535" s="58">
        <v>0</v>
      </c>
      <c r="M535" s="58">
        <v>0</v>
      </c>
      <c r="N535" s="58">
        <v>0</v>
      </c>
      <c r="O535" s="58">
        <v>0</v>
      </c>
      <c r="P535" s="128">
        <v>0</v>
      </c>
    </row>
    <row r="536" spans="1:16" s="2" customFormat="1">
      <c r="A536" s="51">
        <v>314520</v>
      </c>
      <c r="B536" s="52">
        <v>452</v>
      </c>
      <c r="C536" s="53" t="s">
        <v>326</v>
      </c>
      <c r="D536" s="54">
        <v>0</v>
      </c>
      <c r="E536" s="54">
        <v>0</v>
      </c>
      <c r="F536" s="54">
        <v>0</v>
      </c>
      <c r="G536" s="54">
        <v>0</v>
      </c>
      <c r="H536" s="54">
        <v>0</v>
      </c>
      <c r="I536" s="54">
        <v>0</v>
      </c>
      <c r="J536" s="54">
        <v>0</v>
      </c>
      <c r="K536" s="54">
        <v>0</v>
      </c>
      <c r="L536" s="54">
        <v>0</v>
      </c>
      <c r="M536" s="54">
        <v>0</v>
      </c>
      <c r="N536" s="54">
        <v>0</v>
      </c>
      <c r="O536" s="54">
        <v>0</v>
      </c>
      <c r="P536" s="127">
        <v>0</v>
      </c>
    </row>
    <row r="537" spans="1:16" s="2" customFormat="1">
      <c r="A537" s="55">
        <v>314530</v>
      </c>
      <c r="B537" s="56">
        <v>453</v>
      </c>
      <c r="C537" s="57" t="s">
        <v>327</v>
      </c>
      <c r="D537" s="58">
        <v>338.31</v>
      </c>
      <c r="E537" s="58">
        <v>236.19885488363099</v>
      </c>
      <c r="F537" s="58">
        <v>273.99</v>
      </c>
      <c r="G537" s="58">
        <v>312.47000000000003</v>
      </c>
      <c r="H537" s="58">
        <v>342.08</v>
      </c>
      <c r="I537" s="58">
        <v>297.83</v>
      </c>
      <c r="J537" s="58">
        <v>253.57</v>
      </c>
      <c r="K537" s="58">
        <v>316.23</v>
      </c>
      <c r="L537" s="58">
        <v>268.01</v>
      </c>
      <c r="M537" s="58">
        <v>310.52999999999997</v>
      </c>
      <c r="N537" s="58">
        <v>254.75</v>
      </c>
      <c r="O537" s="58">
        <v>301.52</v>
      </c>
      <c r="P537" s="128">
        <v>3505.4888548836311</v>
      </c>
    </row>
    <row r="538" spans="1:16" s="2" customFormat="1">
      <c r="A538" s="51">
        <v>314535</v>
      </c>
      <c r="B538" s="52">
        <v>818</v>
      </c>
      <c r="C538" s="53" t="s">
        <v>485</v>
      </c>
      <c r="D538" s="54">
        <v>0</v>
      </c>
      <c r="E538" s="54">
        <v>0</v>
      </c>
      <c r="F538" s="54">
        <v>0</v>
      </c>
      <c r="G538" s="54">
        <v>0</v>
      </c>
      <c r="H538" s="54">
        <v>0</v>
      </c>
      <c r="I538" s="54">
        <v>0</v>
      </c>
      <c r="J538" s="54">
        <v>0</v>
      </c>
      <c r="K538" s="54">
        <v>0</v>
      </c>
      <c r="L538" s="54">
        <v>0</v>
      </c>
      <c r="M538" s="54">
        <v>0</v>
      </c>
      <c r="N538" s="54">
        <v>0</v>
      </c>
      <c r="O538" s="54">
        <v>0</v>
      </c>
      <c r="P538" s="127">
        <v>0</v>
      </c>
    </row>
    <row r="539" spans="1:16" s="2" customFormat="1">
      <c r="A539" s="55">
        <v>314537</v>
      </c>
      <c r="B539" s="56">
        <v>819</v>
      </c>
      <c r="C539" s="57" t="s">
        <v>328</v>
      </c>
      <c r="D539" s="58">
        <v>0</v>
      </c>
      <c r="E539" s="58">
        <v>0</v>
      </c>
      <c r="F539" s="58">
        <v>0</v>
      </c>
      <c r="G539" s="58">
        <v>0</v>
      </c>
      <c r="H539" s="58">
        <v>0</v>
      </c>
      <c r="I539" s="58">
        <v>0</v>
      </c>
      <c r="J539" s="58">
        <v>0</v>
      </c>
      <c r="K539" s="58">
        <v>0</v>
      </c>
      <c r="L539" s="58">
        <v>0</v>
      </c>
      <c r="M539" s="58">
        <v>0</v>
      </c>
      <c r="N539" s="58">
        <v>0</v>
      </c>
      <c r="O539" s="58">
        <v>0</v>
      </c>
      <c r="P539" s="128">
        <v>0</v>
      </c>
    </row>
    <row r="540" spans="1:16" s="2" customFormat="1">
      <c r="A540" s="51">
        <v>314540</v>
      </c>
      <c r="B540" s="52">
        <v>454</v>
      </c>
      <c r="C540" s="53" t="s">
        <v>329</v>
      </c>
      <c r="D540" s="54">
        <v>10803.18</v>
      </c>
      <c r="E540" s="54">
        <v>7588.5952207548598</v>
      </c>
      <c r="F540" s="54">
        <v>8749.32</v>
      </c>
      <c r="G540" s="54">
        <v>9978.1</v>
      </c>
      <c r="H540" s="54">
        <v>10923.49</v>
      </c>
      <c r="I540" s="54">
        <v>9510.4699999999993</v>
      </c>
      <c r="J540" s="54">
        <v>7112.06</v>
      </c>
      <c r="K540" s="54">
        <v>8655.16</v>
      </c>
      <c r="L540" s="54">
        <v>7335.21</v>
      </c>
      <c r="M540" s="54">
        <v>8499.1200000000008</v>
      </c>
      <c r="N540" s="54">
        <v>6972.37</v>
      </c>
      <c r="O540" s="54">
        <v>8252.4500000000007</v>
      </c>
      <c r="P540" s="127">
        <v>104379.52522075485</v>
      </c>
    </row>
    <row r="541" spans="1:16" s="2" customFormat="1">
      <c r="A541" s="55">
        <v>314545</v>
      </c>
      <c r="B541" s="56">
        <v>820</v>
      </c>
      <c r="C541" s="57" t="s">
        <v>747</v>
      </c>
      <c r="D541" s="58">
        <v>66498.820000000007</v>
      </c>
      <c r="E541" s="58">
        <v>46629.135834377703</v>
      </c>
      <c r="F541" s="58">
        <v>53856.32</v>
      </c>
      <c r="G541" s="58">
        <v>61420.05</v>
      </c>
      <c r="H541" s="58">
        <v>67239.42</v>
      </c>
      <c r="I541" s="58">
        <v>58541.55</v>
      </c>
      <c r="J541" s="58">
        <v>53726.91</v>
      </c>
      <c r="K541" s="58">
        <v>67848.460000000006</v>
      </c>
      <c r="L541" s="58">
        <v>57501.29</v>
      </c>
      <c r="M541" s="58">
        <v>66625.23</v>
      </c>
      <c r="N541" s="58">
        <v>54656.9</v>
      </c>
      <c r="O541" s="58">
        <v>64691.61</v>
      </c>
      <c r="P541" s="128">
        <v>719235.69583437766</v>
      </c>
    </row>
    <row r="542" spans="1:16" s="2" customFormat="1">
      <c r="A542" s="51">
        <v>314550</v>
      </c>
      <c r="B542" s="52">
        <v>455</v>
      </c>
      <c r="C542" s="53" t="s">
        <v>748</v>
      </c>
      <c r="D542" s="54">
        <v>0</v>
      </c>
      <c r="E542" s="54">
        <v>0</v>
      </c>
      <c r="F542" s="54">
        <v>0</v>
      </c>
      <c r="G542" s="54">
        <v>0</v>
      </c>
      <c r="H542" s="54">
        <v>0</v>
      </c>
      <c r="I542" s="54">
        <v>0</v>
      </c>
      <c r="J542" s="54">
        <v>0</v>
      </c>
      <c r="K542" s="54">
        <v>0</v>
      </c>
      <c r="L542" s="54">
        <v>0</v>
      </c>
      <c r="M542" s="54">
        <v>0</v>
      </c>
      <c r="N542" s="54">
        <v>0</v>
      </c>
      <c r="O542" s="54">
        <v>0</v>
      </c>
      <c r="P542" s="127">
        <v>0</v>
      </c>
    </row>
    <row r="543" spans="1:16" s="2" customFormat="1">
      <c r="A543" s="55">
        <v>314560</v>
      </c>
      <c r="B543" s="56">
        <v>456</v>
      </c>
      <c r="C543" s="57" t="s">
        <v>330</v>
      </c>
      <c r="D543" s="58">
        <v>58.31</v>
      </c>
      <c r="E543" s="58">
        <v>40.7631225769385</v>
      </c>
      <c r="F543" s="58">
        <v>47.22</v>
      </c>
      <c r="G543" s="58">
        <v>53.85</v>
      </c>
      <c r="H543" s="58">
        <v>58.96</v>
      </c>
      <c r="I543" s="58">
        <v>51.33</v>
      </c>
      <c r="J543" s="58">
        <v>45.87</v>
      </c>
      <c r="K543" s="58">
        <v>57.67</v>
      </c>
      <c r="L543" s="58">
        <v>48.88</v>
      </c>
      <c r="M543" s="58">
        <v>56.63</v>
      </c>
      <c r="N543" s="58">
        <v>46.46</v>
      </c>
      <c r="O543" s="58">
        <v>54.99</v>
      </c>
      <c r="P543" s="128">
        <v>620.93312257693856</v>
      </c>
    </row>
    <row r="544" spans="1:16" s="2" customFormat="1">
      <c r="A544" s="51">
        <v>314570</v>
      </c>
      <c r="B544" s="52">
        <v>457</v>
      </c>
      <c r="C544" s="53" t="s">
        <v>331</v>
      </c>
      <c r="D544" s="54">
        <v>0</v>
      </c>
      <c r="E544" s="54">
        <v>0</v>
      </c>
      <c r="F544" s="54">
        <v>0</v>
      </c>
      <c r="G544" s="54">
        <v>0</v>
      </c>
      <c r="H544" s="54">
        <v>0</v>
      </c>
      <c r="I544" s="54">
        <v>0</v>
      </c>
      <c r="J544" s="54">
        <v>0</v>
      </c>
      <c r="K544" s="54">
        <v>0</v>
      </c>
      <c r="L544" s="54">
        <v>0</v>
      </c>
      <c r="M544" s="54">
        <v>0</v>
      </c>
      <c r="N544" s="54">
        <v>0</v>
      </c>
      <c r="O544" s="54">
        <v>0</v>
      </c>
      <c r="P544" s="127">
        <v>0</v>
      </c>
    </row>
    <row r="545" spans="1:16" s="2" customFormat="1">
      <c r="A545" s="55">
        <v>314580</v>
      </c>
      <c r="B545" s="56">
        <v>458</v>
      </c>
      <c r="C545" s="57" t="s">
        <v>749</v>
      </c>
      <c r="D545" s="58">
        <v>0</v>
      </c>
      <c r="E545" s="58">
        <v>0</v>
      </c>
      <c r="F545" s="58">
        <v>0</v>
      </c>
      <c r="G545" s="58">
        <v>0</v>
      </c>
      <c r="H545" s="58">
        <v>0</v>
      </c>
      <c r="I545" s="58">
        <v>0</v>
      </c>
      <c r="J545" s="58">
        <v>0</v>
      </c>
      <c r="K545" s="58">
        <v>0</v>
      </c>
      <c r="L545" s="58">
        <v>0</v>
      </c>
      <c r="M545" s="58">
        <v>0</v>
      </c>
      <c r="N545" s="58">
        <v>0</v>
      </c>
      <c r="O545" s="58">
        <v>0</v>
      </c>
      <c r="P545" s="128">
        <v>0</v>
      </c>
    </row>
    <row r="546" spans="1:16" s="2" customFormat="1">
      <c r="A546" s="51">
        <v>314585</v>
      </c>
      <c r="B546" s="52">
        <v>821</v>
      </c>
      <c r="C546" s="53" t="s">
        <v>750</v>
      </c>
      <c r="D546" s="54">
        <v>0</v>
      </c>
      <c r="E546" s="54">
        <v>0</v>
      </c>
      <c r="F546" s="54">
        <v>0</v>
      </c>
      <c r="G546" s="54">
        <v>5977.17</v>
      </c>
      <c r="H546" s="54">
        <v>7956.66</v>
      </c>
      <c r="I546" s="54">
        <v>6927.41</v>
      </c>
      <c r="J546" s="54">
        <v>6190.42</v>
      </c>
      <c r="K546" s="54">
        <v>7783.75</v>
      </c>
      <c r="L546" s="54">
        <v>6596.7</v>
      </c>
      <c r="M546" s="54">
        <v>7643.42</v>
      </c>
      <c r="N546" s="54">
        <v>6270.38</v>
      </c>
      <c r="O546" s="54">
        <v>7421.59</v>
      </c>
      <c r="P546" s="127">
        <v>62767.499999999985</v>
      </c>
    </row>
    <row r="547" spans="1:16" s="2" customFormat="1">
      <c r="A547" s="55">
        <v>314587</v>
      </c>
      <c r="B547" s="56">
        <v>822</v>
      </c>
      <c r="C547" s="57" t="s">
        <v>751</v>
      </c>
      <c r="D547" s="58">
        <v>0</v>
      </c>
      <c r="E547" s="58">
        <v>0</v>
      </c>
      <c r="F547" s="58">
        <v>0</v>
      </c>
      <c r="G547" s="58">
        <v>0</v>
      </c>
      <c r="H547" s="58">
        <v>0</v>
      </c>
      <c r="I547" s="58">
        <v>0</v>
      </c>
      <c r="J547" s="58">
        <v>0</v>
      </c>
      <c r="K547" s="58">
        <v>0</v>
      </c>
      <c r="L547" s="58">
        <v>0</v>
      </c>
      <c r="M547" s="58">
        <v>0</v>
      </c>
      <c r="N547" s="58">
        <v>0</v>
      </c>
      <c r="O547" s="58">
        <v>0</v>
      </c>
      <c r="P547" s="128">
        <v>0</v>
      </c>
    </row>
    <row r="548" spans="1:16" s="2" customFormat="1">
      <c r="A548" s="51">
        <v>314590</v>
      </c>
      <c r="B548" s="52">
        <v>459</v>
      </c>
      <c r="C548" s="53" t="s">
        <v>332</v>
      </c>
      <c r="D548" s="54">
        <v>87429.99</v>
      </c>
      <c r="E548" s="54">
        <v>61149.846891052599</v>
      </c>
      <c r="F548" s="54">
        <v>70808.13</v>
      </c>
      <c r="G548" s="54">
        <v>80752.62</v>
      </c>
      <c r="H548" s="54">
        <v>88403.7</v>
      </c>
      <c r="I548" s="54">
        <v>76968.09</v>
      </c>
      <c r="J548" s="54">
        <v>67706.27</v>
      </c>
      <c r="K548" s="54">
        <v>84910.399999999994</v>
      </c>
      <c r="L548" s="54">
        <v>71961.210000000006</v>
      </c>
      <c r="M548" s="54">
        <v>83379.56</v>
      </c>
      <c r="N548" s="54">
        <v>68401.539999999994</v>
      </c>
      <c r="O548" s="54">
        <v>80959.69</v>
      </c>
      <c r="P548" s="127">
        <v>922831.04689105251</v>
      </c>
    </row>
    <row r="549" spans="1:16" s="2" customFormat="1">
      <c r="A549" s="55">
        <v>314600</v>
      </c>
      <c r="B549" s="56">
        <v>460</v>
      </c>
      <c r="C549" s="57" t="s">
        <v>333</v>
      </c>
      <c r="D549" s="58">
        <v>0</v>
      </c>
      <c r="E549" s="58">
        <v>0</v>
      </c>
      <c r="F549" s="58">
        <v>0</v>
      </c>
      <c r="G549" s="58">
        <v>0</v>
      </c>
      <c r="H549" s="58">
        <v>0</v>
      </c>
      <c r="I549" s="58">
        <v>0</v>
      </c>
      <c r="J549" s="58">
        <v>0</v>
      </c>
      <c r="K549" s="58">
        <v>0</v>
      </c>
      <c r="L549" s="58">
        <v>0</v>
      </c>
      <c r="M549" s="58">
        <v>0</v>
      </c>
      <c r="N549" s="58">
        <v>0</v>
      </c>
      <c r="O549" s="58">
        <v>0</v>
      </c>
      <c r="P549" s="128">
        <v>0</v>
      </c>
    </row>
    <row r="550" spans="1:16" s="2" customFormat="1">
      <c r="A550" s="51">
        <v>314610</v>
      </c>
      <c r="B550" s="52">
        <v>461</v>
      </c>
      <c r="C550" s="53" t="s">
        <v>334</v>
      </c>
      <c r="D550" s="54">
        <v>17986.32</v>
      </c>
      <c r="E550" s="54">
        <v>12577.6371913414</v>
      </c>
      <c r="F550" s="54">
        <v>14566.83</v>
      </c>
      <c r="G550" s="54">
        <v>16612.64</v>
      </c>
      <c r="H550" s="54">
        <v>18186.64</v>
      </c>
      <c r="I550" s="54">
        <v>15834.07</v>
      </c>
      <c r="J550" s="54">
        <v>16346.3</v>
      </c>
      <c r="K550" s="54">
        <v>21009</v>
      </c>
      <c r="L550" s="54">
        <v>17805.04</v>
      </c>
      <c r="M550" s="54">
        <v>20630.23</v>
      </c>
      <c r="N550" s="54">
        <v>16924.28</v>
      </c>
      <c r="O550" s="54">
        <v>20031.490000000002</v>
      </c>
      <c r="P550" s="127">
        <v>208510.47719134143</v>
      </c>
    </row>
    <row r="551" spans="1:16" s="2" customFormat="1">
      <c r="A551" s="55">
        <v>314620</v>
      </c>
      <c r="B551" s="56">
        <v>462</v>
      </c>
      <c r="C551" s="57" t="s">
        <v>486</v>
      </c>
      <c r="D551" s="58">
        <v>0</v>
      </c>
      <c r="E551" s="58">
        <v>0</v>
      </c>
      <c r="F551" s="58">
        <v>0</v>
      </c>
      <c r="G551" s="58">
        <v>0</v>
      </c>
      <c r="H551" s="58">
        <v>0</v>
      </c>
      <c r="I551" s="58">
        <v>0</v>
      </c>
      <c r="J551" s="58">
        <v>0</v>
      </c>
      <c r="K551" s="58">
        <v>0</v>
      </c>
      <c r="L551" s="58">
        <v>0</v>
      </c>
      <c r="M551" s="58">
        <v>0</v>
      </c>
      <c r="N551" s="58">
        <v>0</v>
      </c>
      <c r="O551" s="58">
        <v>0</v>
      </c>
      <c r="P551" s="128">
        <v>0</v>
      </c>
    </row>
    <row r="552" spans="1:16" s="2" customFormat="1">
      <c r="A552" s="51">
        <v>314625</v>
      </c>
      <c r="B552" s="52">
        <v>823</v>
      </c>
      <c r="C552" s="53" t="s">
        <v>335</v>
      </c>
      <c r="D552" s="54">
        <v>0</v>
      </c>
      <c r="E552" s="54">
        <v>0</v>
      </c>
      <c r="F552" s="54">
        <v>0</v>
      </c>
      <c r="G552" s="54">
        <v>0</v>
      </c>
      <c r="H552" s="54">
        <v>0</v>
      </c>
      <c r="I552" s="54">
        <v>0</v>
      </c>
      <c r="J552" s="54">
        <v>0</v>
      </c>
      <c r="K552" s="54">
        <v>0</v>
      </c>
      <c r="L552" s="54">
        <v>0</v>
      </c>
      <c r="M552" s="54">
        <v>0</v>
      </c>
      <c r="N552" s="54">
        <v>0</v>
      </c>
      <c r="O552" s="54">
        <v>0</v>
      </c>
      <c r="P552" s="127">
        <v>0</v>
      </c>
    </row>
    <row r="553" spans="1:16" s="2" customFormat="1">
      <c r="A553" s="55">
        <v>314630</v>
      </c>
      <c r="B553" s="56">
        <v>463</v>
      </c>
      <c r="C553" s="57" t="s">
        <v>752</v>
      </c>
      <c r="D553" s="58">
        <v>0</v>
      </c>
      <c r="E553" s="58">
        <v>0</v>
      </c>
      <c r="F553" s="58">
        <v>0</v>
      </c>
      <c r="G553" s="58">
        <v>0</v>
      </c>
      <c r="H553" s="58">
        <v>0</v>
      </c>
      <c r="I553" s="58">
        <v>0</v>
      </c>
      <c r="J553" s="58">
        <v>0</v>
      </c>
      <c r="K553" s="58">
        <v>0</v>
      </c>
      <c r="L553" s="58">
        <v>0</v>
      </c>
      <c r="M553" s="58">
        <v>0</v>
      </c>
      <c r="N553" s="58">
        <v>0</v>
      </c>
      <c r="O553" s="58">
        <v>0</v>
      </c>
      <c r="P553" s="128">
        <v>0</v>
      </c>
    </row>
    <row r="554" spans="1:16" s="2" customFormat="1">
      <c r="A554" s="51">
        <v>314640</v>
      </c>
      <c r="B554" s="52">
        <v>464</v>
      </c>
      <c r="C554" s="53" t="s">
        <v>336</v>
      </c>
      <c r="D554" s="54">
        <v>231.89</v>
      </c>
      <c r="E554" s="54">
        <v>162.18319662979599</v>
      </c>
      <c r="F554" s="54">
        <v>187.81</v>
      </c>
      <c r="G554" s="54">
        <v>214.18</v>
      </c>
      <c r="H554" s="54">
        <v>234.47</v>
      </c>
      <c r="I554" s="54">
        <v>204.14</v>
      </c>
      <c r="J554" s="54">
        <v>182.43</v>
      </c>
      <c r="K554" s="54">
        <v>229.38</v>
      </c>
      <c r="L554" s="54">
        <v>194.4</v>
      </c>
      <c r="M554" s="54">
        <v>225.24</v>
      </c>
      <c r="N554" s="54">
        <v>184.78</v>
      </c>
      <c r="O554" s="54">
        <v>218.71</v>
      </c>
      <c r="P554" s="127">
        <v>2469.6131966297967</v>
      </c>
    </row>
    <row r="555" spans="1:16" s="2" customFormat="1">
      <c r="A555" s="55">
        <v>314650</v>
      </c>
      <c r="B555" s="56">
        <v>465</v>
      </c>
      <c r="C555" s="57" t="s">
        <v>337</v>
      </c>
      <c r="D555" s="58">
        <v>383.37</v>
      </c>
      <c r="E555" s="58">
        <v>268.124254315987</v>
      </c>
      <c r="F555" s="58">
        <v>310.48</v>
      </c>
      <c r="G555" s="58">
        <v>354.09</v>
      </c>
      <c r="H555" s="58">
        <v>387.64</v>
      </c>
      <c r="I555" s="58">
        <v>337.49</v>
      </c>
      <c r="J555" s="58">
        <v>299.37</v>
      </c>
      <c r="K555" s="58">
        <v>375.97</v>
      </c>
      <c r="L555" s="58">
        <v>318.63</v>
      </c>
      <c r="M555" s="58">
        <v>369.19</v>
      </c>
      <c r="N555" s="58">
        <v>302.87</v>
      </c>
      <c r="O555" s="58">
        <v>358.47</v>
      </c>
      <c r="P555" s="128">
        <v>4065.6942543159867</v>
      </c>
    </row>
    <row r="556" spans="1:16" s="2" customFormat="1">
      <c r="A556" s="51">
        <v>314655</v>
      </c>
      <c r="B556" s="52">
        <v>824</v>
      </c>
      <c r="C556" s="53" t="s">
        <v>338</v>
      </c>
      <c r="D556" s="54">
        <v>0</v>
      </c>
      <c r="E556" s="54">
        <v>0</v>
      </c>
      <c r="F556" s="54">
        <v>0</v>
      </c>
      <c r="G556" s="54">
        <v>0</v>
      </c>
      <c r="H556" s="54">
        <v>0</v>
      </c>
      <c r="I556" s="54">
        <v>0</v>
      </c>
      <c r="J556" s="54">
        <v>0</v>
      </c>
      <c r="K556" s="54">
        <v>0</v>
      </c>
      <c r="L556" s="54">
        <v>0</v>
      </c>
      <c r="M556" s="54">
        <v>0</v>
      </c>
      <c r="N556" s="54">
        <v>0</v>
      </c>
      <c r="O556" s="54">
        <v>0</v>
      </c>
      <c r="P556" s="127">
        <v>0</v>
      </c>
    </row>
    <row r="557" spans="1:16" s="2" customFormat="1">
      <c r="A557" s="55">
        <v>314660</v>
      </c>
      <c r="B557" s="56">
        <v>466</v>
      </c>
      <c r="C557" s="57" t="s">
        <v>339</v>
      </c>
      <c r="D557" s="58">
        <v>0</v>
      </c>
      <c r="E557" s="58">
        <v>0</v>
      </c>
      <c r="F557" s="58">
        <v>0</v>
      </c>
      <c r="G557" s="58">
        <v>0</v>
      </c>
      <c r="H557" s="58">
        <v>0</v>
      </c>
      <c r="I557" s="58">
        <v>0</v>
      </c>
      <c r="J557" s="58">
        <v>0</v>
      </c>
      <c r="K557" s="58">
        <v>0</v>
      </c>
      <c r="L557" s="58">
        <v>0</v>
      </c>
      <c r="M557" s="58">
        <v>0</v>
      </c>
      <c r="N557" s="58">
        <v>0</v>
      </c>
      <c r="O557" s="58">
        <v>0</v>
      </c>
      <c r="P557" s="128">
        <v>0</v>
      </c>
    </row>
    <row r="558" spans="1:16" s="2" customFormat="1">
      <c r="A558" s="51">
        <v>314670</v>
      </c>
      <c r="B558" s="52">
        <v>467</v>
      </c>
      <c r="C558" s="53" t="s">
        <v>340</v>
      </c>
      <c r="D558" s="54">
        <v>16572.87</v>
      </c>
      <c r="E558" s="54">
        <v>11562.3977658854</v>
      </c>
      <c r="F558" s="54">
        <v>13422.1</v>
      </c>
      <c r="G558" s="54">
        <v>15307.14</v>
      </c>
      <c r="H558" s="54">
        <v>16757.439999999999</v>
      </c>
      <c r="I558" s="54">
        <v>14589.75</v>
      </c>
      <c r="J558" s="54">
        <v>13280.91</v>
      </c>
      <c r="K558" s="54">
        <v>16749.66</v>
      </c>
      <c r="L558" s="54">
        <v>14195.27</v>
      </c>
      <c r="M558" s="54">
        <v>16447.689999999999</v>
      </c>
      <c r="N558" s="54">
        <v>13493.08</v>
      </c>
      <c r="O558" s="54">
        <v>15970.34</v>
      </c>
      <c r="P558" s="127">
        <v>178348.6477658854</v>
      </c>
    </row>
    <row r="559" spans="1:16" s="2" customFormat="1">
      <c r="A559" s="55">
        <v>314675</v>
      </c>
      <c r="B559" s="56">
        <v>750</v>
      </c>
      <c r="C559" s="57" t="s">
        <v>753</v>
      </c>
      <c r="D559" s="58">
        <v>0</v>
      </c>
      <c r="E559" s="58">
        <v>0</v>
      </c>
      <c r="F559" s="58">
        <v>0</v>
      </c>
      <c r="G559" s="58">
        <v>0</v>
      </c>
      <c r="H559" s="58">
        <v>0</v>
      </c>
      <c r="I559" s="58">
        <v>0</v>
      </c>
      <c r="J559" s="58">
        <v>0</v>
      </c>
      <c r="K559" s="58">
        <v>0</v>
      </c>
      <c r="L559" s="58">
        <v>0</v>
      </c>
      <c r="M559" s="58">
        <v>0</v>
      </c>
      <c r="N559" s="58">
        <v>0</v>
      </c>
      <c r="O559" s="58">
        <v>0</v>
      </c>
      <c r="P559" s="128">
        <v>0</v>
      </c>
    </row>
    <row r="560" spans="1:16" s="2" customFormat="1">
      <c r="A560" s="51">
        <v>314690</v>
      </c>
      <c r="B560" s="52">
        <v>469</v>
      </c>
      <c r="C560" s="53" t="s">
        <v>341</v>
      </c>
      <c r="D560" s="54">
        <v>0</v>
      </c>
      <c r="E560" s="54">
        <v>0</v>
      </c>
      <c r="F560" s="54">
        <v>0</v>
      </c>
      <c r="G560" s="54">
        <v>0</v>
      </c>
      <c r="H560" s="54">
        <v>0</v>
      </c>
      <c r="I560" s="54">
        <v>0</v>
      </c>
      <c r="J560" s="54">
        <v>0</v>
      </c>
      <c r="K560" s="54">
        <v>0</v>
      </c>
      <c r="L560" s="54">
        <v>0</v>
      </c>
      <c r="M560" s="54">
        <v>0</v>
      </c>
      <c r="N560" s="54">
        <v>0</v>
      </c>
      <c r="O560" s="54">
        <v>0</v>
      </c>
      <c r="P560" s="127">
        <v>0</v>
      </c>
    </row>
    <row r="561" spans="1:16" s="2" customFormat="1">
      <c r="A561" s="55">
        <v>314700</v>
      </c>
      <c r="B561" s="56">
        <v>470</v>
      </c>
      <c r="C561" s="57" t="s">
        <v>342</v>
      </c>
      <c r="D561" s="58">
        <v>3817.12</v>
      </c>
      <c r="E561" s="58">
        <v>2669.20207821024</v>
      </c>
      <c r="F561" s="58">
        <v>3091.42</v>
      </c>
      <c r="G561" s="58">
        <v>3525.59</v>
      </c>
      <c r="H561" s="58">
        <v>3859.63</v>
      </c>
      <c r="I561" s="58">
        <v>3360.36</v>
      </c>
      <c r="J561" s="58">
        <v>2645.74</v>
      </c>
      <c r="K561" s="58">
        <v>3252.69</v>
      </c>
      <c r="L561" s="58">
        <v>2756.64</v>
      </c>
      <c r="M561" s="58">
        <v>3194.05</v>
      </c>
      <c r="N561" s="58">
        <v>2620.2800000000002</v>
      </c>
      <c r="O561" s="58">
        <v>3101.35</v>
      </c>
      <c r="P561" s="128">
        <v>37894.072078210236</v>
      </c>
    </row>
    <row r="562" spans="1:16" s="2" customFormat="1">
      <c r="A562" s="51">
        <v>314710</v>
      </c>
      <c r="B562" s="52">
        <v>471</v>
      </c>
      <c r="C562" s="53" t="s">
        <v>754</v>
      </c>
      <c r="D562" s="54">
        <v>271.89999999999998</v>
      </c>
      <c r="E562" s="54">
        <v>190.03868342839499</v>
      </c>
      <c r="F562" s="54">
        <v>220.21</v>
      </c>
      <c r="G562" s="54">
        <v>251.13</v>
      </c>
      <c r="H562" s="54">
        <v>274.93</v>
      </c>
      <c r="I562" s="54">
        <v>239.36</v>
      </c>
      <c r="J562" s="54">
        <v>213.9</v>
      </c>
      <c r="K562" s="54">
        <v>268.95</v>
      </c>
      <c r="L562" s="54">
        <v>227.94</v>
      </c>
      <c r="M562" s="54">
        <v>264.10000000000002</v>
      </c>
      <c r="N562" s="54">
        <v>216.66</v>
      </c>
      <c r="O562" s="54">
        <v>256.44</v>
      </c>
      <c r="P562" s="127">
        <v>2895.5586834283949</v>
      </c>
    </row>
    <row r="563" spans="1:16" s="2" customFormat="1">
      <c r="A563" s="55">
        <v>314720</v>
      </c>
      <c r="B563" s="56">
        <v>472</v>
      </c>
      <c r="C563" s="57" t="s">
        <v>755</v>
      </c>
      <c r="D563" s="58">
        <v>1029.27</v>
      </c>
      <c r="E563" s="58">
        <v>720.71710658796496</v>
      </c>
      <c r="F563" s="58">
        <v>833.59</v>
      </c>
      <c r="G563" s="58">
        <v>950.66</v>
      </c>
      <c r="H563" s="58">
        <v>1040.73</v>
      </c>
      <c r="I563" s="58">
        <v>906.1</v>
      </c>
      <c r="J563" s="58">
        <v>859.94</v>
      </c>
      <c r="K563" s="58">
        <v>1091.7</v>
      </c>
      <c r="L563" s="58">
        <v>925.21</v>
      </c>
      <c r="M563" s="58">
        <v>1072.01</v>
      </c>
      <c r="N563" s="58">
        <v>879.44</v>
      </c>
      <c r="O563" s="58">
        <v>1040.9000000000001</v>
      </c>
      <c r="P563" s="128">
        <v>11350.267106587966</v>
      </c>
    </row>
    <row r="564" spans="1:16" s="2" customFormat="1">
      <c r="A564" s="51">
        <v>314730</v>
      </c>
      <c r="B564" s="52">
        <v>473</v>
      </c>
      <c r="C564" s="53" t="s">
        <v>756</v>
      </c>
      <c r="D564" s="54">
        <v>13993.89</v>
      </c>
      <c r="E564" s="54">
        <v>9803.0096530129595</v>
      </c>
      <c r="F564" s="54">
        <v>11333.42</v>
      </c>
      <c r="G564" s="54">
        <v>12925.12</v>
      </c>
      <c r="H564" s="54">
        <v>14149.74</v>
      </c>
      <c r="I564" s="54">
        <v>12319.38</v>
      </c>
      <c r="J564" s="54">
        <v>11241.56</v>
      </c>
      <c r="K564" s="54">
        <v>14183.24</v>
      </c>
      <c r="L564" s="54">
        <v>12020.23</v>
      </c>
      <c r="M564" s="54">
        <v>13927.53</v>
      </c>
      <c r="N564" s="54">
        <v>11425.63</v>
      </c>
      <c r="O564" s="54">
        <v>13523.32</v>
      </c>
      <c r="P564" s="127">
        <v>150846.06965301296</v>
      </c>
    </row>
    <row r="565" spans="1:16" s="2" customFormat="1">
      <c r="A565" s="55">
        <v>314740</v>
      </c>
      <c r="B565" s="56">
        <v>474</v>
      </c>
      <c r="C565" s="57" t="s">
        <v>343</v>
      </c>
      <c r="D565" s="58">
        <v>336.72</v>
      </c>
      <c r="E565" s="58">
        <v>235.780798872905</v>
      </c>
      <c r="F565" s="58">
        <v>272.70999999999998</v>
      </c>
      <c r="G565" s="58">
        <v>311.01</v>
      </c>
      <c r="H565" s="58">
        <v>340.47</v>
      </c>
      <c r="I565" s="58">
        <v>296.43</v>
      </c>
      <c r="J565" s="58">
        <v>264.89</v>
      </c>
      <c r="K565" s="58">
        <v>333.07</v>
      </c>
      <c r="L565" s="58">
        <v>282.27999999999997</v>
      </c>
      <c r="M565" s="58">
        <v>327.07</v>
      </c>
      <c r="N565" s="58">
        <v>268.32</v>
      </c>
      <c r="O565" s="58">
        <v>317.58</v>
      </c>
      <c r="P565" s="128">
        <v>3586.3307988729057</v>
      </c>
    </row>
    <row r="566" spans="1:16" s="2" customFormat="1">
      <c r="A566" s="51">
        <v>314750</v>
      </c>
      <c r="B566" s="52">
        <v>475</v>
      </c>
      <c r="C566" s="53" t="s">
        <v>757</v>
      </c>
      <c r="D566" s="54">
        <v>0</v>
      </c>
      <c r="E566" s="54">
        <v>0</v>
      </c>
      <c r="F566" s="54">
        <v>0</v>
      </c>
      <c r="G566" s="54">
        <v>0</v>
      </c>
      <c r="H566" s="54">
        <v>0</v>
      </c>
      <c r="I566" s="54">
        <v>0</v>
      </c>
      <c r="J566" s="54">
        <v>0</v>
      </c>
      <c r="K566" s="54">
        <v>0</v>
      </c>
      <c r="L566" s="54">
        <v>0</v>
      </c>
      <c r="M566" s="54">
        <v>0</v>
      </c>
      <c r="N566" s="54">
        <v>0</v>
      </c>
      <c r="O566" s="54">
        <v>0</v>
      </c>
      <c r="P566" s="127">
        <v>0</v>
      </c>
    </row>
    <row r="567" spans="1:16" s="2" customFormat="1">
      <c r="A567" s="55">
        <v>314760</v>
      </c>
      <c r="B567" s="56">
        <v>476</v>
      </c>
      <c r="C567" s="57" t="s">
        <v>344</v>
      </c>
      <c r="D567" s="58">
        <v>1003.95</v>
      </c>
      <c r="E567" s="58">
        <v>701.05828775703003</v>
      </c>
      <c r="F567" s="58">
        <v>813.08</v>
      </c>
      <c r="G567" s="58">
        <v>927.28</v>
      </c>
      <c r="H567" s="58">
        <v>1015.13</v>
      </c>
      <c r="I567" s="58">
        <v>883.82</v>
      </c>
      <c r="J567" s="58">
        <v>987.78</v>
      </c>
      <c r="K567" s="58">
        <v>1283.06</v>
      </c>
      <c r="L567" s="58">
        <v>1087.3900000000001</v>
      </c>
      <c r="M567" s="58">
        <v>1259.93</v>
      </c>
      <c r="N567" s="58">
        <v>1033.5999999999999</v>
      </c>
      <c r="O567" s="58">
        <v>1223.3599999999999</v>
      </c>
      <c r="P567" s="128">
        <v>12219.43828775703</v>
      </c>
    </row>
    <row r="568" spans="1:16" s="2" customFormat="1">
      <c r="A568" s="51">
        <v>314770</v>
      </c>
      <c r="B568" s="52">
        <v>477</v>
      </c>
      <c r="C568" s="53" t="s">
        <v>345</v>
      </c>
      <c r="D568" s="54">
        <v>0</v>
      </c>
      <c r="E568" s="54">
        <v>0</v>
      </c>
      <c r="F568" s="54">
        <v>0</v>
      </c>
      <c r="G568" s="54">
        <v>0</v>
      </c>
      <c r="H568" s="54">
        <v>0</v>
      </c>
      <c r="I568" s="54">
        <v>0</v>
      </c>
      <c r="J568" s="54">
        <v>0</v>
      </c>
      <c r="K568" s="54">
        <v>0</v>
      </c>
      <c r="L568" s="54">
        <v>0</v>
      </c>
      <c r="M568" s="54">
        <v>0</v>
      </c>
      <c r="N568" s="54">
        <v>0</v>
      </c>
      <c r="O568" s="54">
        <v>0</v>
      </c>
      <c r="P568" s="127">
        <v>0</v>
      </c>
    </row>
    <row r="569" spans="1:16" s="2" customFormat="1">
      <c r="A569" s="55">
        <v>314780</v>
      </c>
      <c r="B569" s="56">
        <v>478</v>
      </c>
      <c r="C569" s="57" t="s">
        <v>758</v>
      </c>
      <c r="D569" s="58">
        <v>812.01</v>
      </c>
      <c r="E569" s="58">
        <v>567.910914354135</v>
      </c>
      <c r="F569" s="58">
        <v>657.63</v>
      </c>
      <c r="G569" s="58">
        <v>749.99</v>
      </c>
      <c r="H569" s="58">
        <v>821.05</v>
      </c>
      <c r="I569" s="58">
        <v>714.84</v>
      </c>
      <c r="J569" s="58">
        <v>785.03</v>
      </c>
      <c r="K569" s="58">
        <v>1017.4</v>
      </c>
      <c r="L569" s="58">
        <v>862.24</v>
      </c>
      <c r="M569" s="58">
        <v>999.06</v>
      </c>
      <c r="N569" s="58">
        <v>819.59</v>
      </c>
      <c r="O569" s="58">
        <v>970.06</v>
      </c>
      <c r="P569" s="128">
        <v>9776.8109143541333</v>
      </c>
    </row>
    <row r="570" spans="1:16" s="2" customFormat="1">
      <c r="A570" s="51">
        <v>314790</v>
      </c>
      <c r="B570" s="52">
        <v>479</v>
      </c>
      <c r="C570" s="53" t="s">
        <v>346</v>
      </c>
      <c r="D570" s="54">
        <v>279.14</v>
      </c>
      <c r="E570" s="54">
        <v>195.148692818451</v>
      </c>
      <c r="F570" s="54">
        <v>226.07</v>
      </c>
      <c r="G570" s="54">
        <v>257.82</v>
      </c>
      <c r="H570" s="54">
        <v>282.25</v>
      </c>
      <c r="I570" s="54">
        <v>245.74</v>
      </c>
      <c r="J570" s="54">
        <v>219.6</v>
      </c>
      <c r="K570" s="54">
        <v>276.12</v>
      </c>
      <c r="L570" s="54">
        <v>234.01</v>
      </c>
      <c r="M570" s="54">
        <v>271.14</v>
      </c>
      <c r="N570" s="54">
        <v>222.43</v>
      </c>
      <c r="O570" s="54">
        <v>263.27</v>
      </c>
      <c r="P570" s="127">
        <v>2972.7386928184501</v>
      </c>
    </row>
    <row r="571" spans="1:16" s="2" customFormat="1">
      <c r="A571" s="55">
        <v>314795</v>
      </c>
      <c r="B571" s="56">
        <v>825</v>
      </c>
      <c r="C571" s="57" t="s">
        <v>347</v>
      </c>
      <c r="D571" s="58">
        <v>0</v>
      </c>
      <c r="E571" s="58">
        <v>0</v>
      </c>
      <c r="F571" s="58">
        <v>0</v>
      </c>
      <c r="G571" s="58">
        <v>0</v>
      </c>
      <c r="H571" s="58">
        <v>0</v>
      </c>
      <c r="I571" s="58">
        <v>0</v>
      </c>
      <c r="J571" s="58">
        <v>0</v>
      </c>
      <c r="K571" s="58">
        <v>0</v>
      </c>
      <c r="L571" s="58">
        <v>0</v>
      </c>
      <c r="M571" s="58">
        <v>0</v>
      </c>
      <c r="N571" s="58">
        <v>0</v>
      </c>
      <c r="O571" s="58">
        <v>0</v>
      </c>
      <c r="P571" s="128">
        <v>0</v>
      </c>
    </row>
    <row r="572" spans="1:16" s="2" customFormat="1">
      <c r="A572" s="51">
        <v>314800</v>
      </c>
      <c r="B572" s="52">
        <v>480</v>
      </c>
      <c r="C572" s="53" t="s">
        <v>487</v>
      </c>
      <c r="D572" s="54">
        <v>459.4</v>
      </c>
      <c r="E572" s="54">
        <v>321.18575491223902</v>
      </c>
      <c r="F572" s="54">
        <v>372.06</v>
      </c>
      <c r="G572" s="54">
        <v>424.32</v>
      </c>
      <c r="H572" s="54">
        <v>464.52</v>
      </c>
      <c r="I572" s="54">
        <v>404.43</v>
      </c>
      <c r="J572" s="54">
        <v>361.4</v>
      </c>
      <c r="K572" s="54">
        <v>454.42</v>
      </c>
      <c r="L572" s="54">
        <v>385.12</v>
      </c>
      <c r="M572" s="54">
        <v>446.23</v>
      </c>
      <c r="N572" s="54">
        <v>366.07</v>
      </c>
      <c r="O572" s="54">
        <v>433.28</v>
      </c>
      <c r="P572" s="127">
        <v>4892.4357549122387</v>
      </c>
    </row>
    <row r="573" spans="1:16" s="2" customFormat="1">
      <c r="A573" s="55">
        <v>314810</v>
      </c>
      <c r="B573" s="56">
        <v>481</v>
      </c>
      <c r="C573" s="57" t="s">
        <v>759</v>
      </c>
      <c r="D573" s="58">
        <v>156.47999999999999</v>
      </c>
      <c r="E573" s="58">
        <v>109.408942427935</v>
      </c>
      <c r="F573" s="58">
        <v>126.73</v>
      </c>
      <c r="G573" s="58">
        <v>144.53</v>
      </c>
      <c r="H573" s="58">
        <v>158.22</v>
      </c>
      <c r="I573" s="58">
        <v>137.75</v>
      </c>
      <c r="J573" s="58">
        <v>123.1</v>
      </c>
      <c r="K573" s="58">
        <v>154.78</v>
      </c>
      <c r="L573" s="58">
        <v>131.18</v>
      </c>
      <c r="M573" s="58">
        <v>151.99</v>
      </c>
      <c r="N573" s="58">
        <v>124.69</v>
      </c>
      <c r="O573" s="58">
        <v>147.58000000000001</v>
      </c>
      <c r="P573" s="128">
        <v>1666.4389424279352</v>
      </c>
    </row>
    <row r="574" spans="1:16" s="2" customFormat="1">
      <c r="A574" s="51">
        <v>314820</v>
      </c>
      <c r="B574" s="52">
        <v>482</v>
      </c>
      <c r="C574" s="53" t="s">
        <v>760</v>
      </c>
      <c r="D574" s="54">
        <v>0</v>
      </c>
      <c r="E574" s="54">
        <v>0</v>
      </c>
      <c r="F574" s="54">
        <v>0</v>
      </c>
      <c r="G574" s="54">
        <v>0</v>
      </c>
      <c r="H574" s="54">
        <v>0</v>
      </c>
      <c r="I574" s="54">
        <v>0</v>
      </c>
      <c r="J574" s="54">
        <v>0</v>
      </c>
      <c r="K574" s="54">
        <v>0</v>
      </c>
      <c r="L574" s="54">
        <v>0</v>
      </c>
      <c r="M574" s="54">
        <v>3619.51</v>
      </c>
      <c r="N574" s="54">
        <v>3403.41</v>
      </c>
      <c r="O574" s="54">
        <v>4028.26</v>
      </c>
      <c r="P574" s="127">
        <v>11051.18</v>
      </c>
    </row>
    <row r="575" spans="1:16" s="2" customFormat="1">
      <c r="A575" s="55">
        <v>314830</v>
      </c>
      <c r="B575" s="56">
        <v>483</v>
      </c>
      <c r="C575" s="57" t="s">
        <v>761</v>
      </c>
      <c r="D575" s="58">
        <v>0</v>
      </c>
      <c r="E575" s="58">
        <v>0</v>
      </c>
      <c r="F575" s="58">
        <v>0</v>
      </c>
      <c r="G575" s="58">
        <v>0</v>
      </c>
      <c r="H575" s="58">
        <v>0</v>
      </c>
      <c r="I575" s="58">
        <v>0</v>
      </c>
      <c r="J575" s="58">
        <v>0</v>
      </c>
      <c r="K575" s="58">
        <v>0</v>
      </c>
      <c r="L575" s="58">
        <v>0</v>
      </c>
      <c r="M575" s="58">
        <v>0</v>
      </c>
      <c r="N575" s="58">
        <v>0</v>
      </c>
      <c r="O575" s="58">
        <v>0</v>
      </c>
      <c r="P575" s="128">
        <v>0</v>
      </c>
    </row>
    <row r="576" spans="1:16" s="2" customFormat="1">
      <c r="A576" s="51">
        <v>314840</v>
      </c>
      <c r="B576" s="52">
        <v>484</v>
      </c>
      <c r="C576" s="53" t="s">
        <v>348</v>
      </c>
      <c r="D576" s="54">
        <v>10477.700000000001</v>
      </c>
      <c r="E576" s="54">
        <v>7376.3407534609296</v>
      </c>
      <c r="F576" s="54">
        <v>8485.7199999999993</v>
      </c>
      <c r="G576" s="54">
        <v>9677.48</v>
      </c>
      <c r="H576" s="54">
        <v>10594.39</v>
      </c>
      <c r="I576" s="54">
        <v>9223.94</v>
      </c>
      <c r="J576" s="54">
        <v>6827.42</v>
      </c>
      <c r="K576" s="54">
        <v>8291.33</v>
      </c>
      <c r="L576" s="54">
        <v>7026.87</v>
      </c>
      <c r="M576" s="54">
        <v>8141.85</v>
      </c>
      <c r="N576" s="54">
        <v>6679.28</v>
      </c>
      <c r="O576" s="54">
        <v>7905.55</v>
      </c>
      <c r="P576" s="127">
        <v>100707.87075346093</v>
      </c>
    </row>
    <row r="577" spans="1:16" s="2" customFormat="1">
      <c r="A577" s="55">
        <v>314850</v>
      </c>
      <c r="B577" s="56">
        <v>485</v>
      </c>
      <c r="C577" s="57" t="s">
        <v>762</v>
      </c>
      <c r="D577" s="58">
        <v>0</v>
      </c>
      <c r="E577" s="58">
        <v>0</v>
      </c>
      <c r="F577" s="58">
        <v>0</v>
      </c>
      <c r="G577" s="58">
        <v>0</v>
      </c>
      <c r="H577" s="58">
        <v>0</v>
      </c>
      <c r="I577" s="58">
        <v>0</v>
      </c>
      <c r="J577" s="58">
        <v>0</v>
      </c>
      <c r="K577" s="58">
        <v>0</v>
      </c>
      <c r="L577" s="58">
        <v>0</v>
      </c>
      <c r="M577" s="58">
        <v>0</v>
      </c>
      <c r="N577" s="58">
        <v>0</v>
      </c>
      <c r="O577" s="58">
        <v>0</v>
      </c>
      <c r="P577" s="128">
        <v>0</v>
      </c>
    </row>
    <row r="578" spans="1:16" s="2" customFormat="1">
      <c r="A578" s="51">
        <v>314860</v>
      </c>
      <c r="B578" s="52">
        <v>486</v>
      </c>
      <c r="C578" s="53" t="s">
        <v>763</v>
      </c>
      <c r="D578" s="54">
        <v>0</v>
      </c>
      <c r="E578" s="54">
        <v>0</v>
      </c>
      <c r="F578" s="54">
        <v>0</v>
      </c>
      <c r="G578" s="54">
        <v>0</v>
      </c>
      <c r="H578" s="54">
        <v>0</v>
      </c>
      <c r="I578" s="54">
        <v>0</v>
      </c>
      <c r="J578" s="54">
        <v>0</v>
      </c>
      <c r="K578" s="54">
        <v>0</v>
      </c>
      <c r="L578" s="54">
        <v>0</v>
      </c>
      <c r="M578" s="54">
        <v>0</v>
      </c>
      <c r="N578" s="54">
        <v>0</v>
      </c>
      <c r="O578" s="54">
        <v>0</v>
      </c>
      <c r="P578" s="127">
        <v>0</v>
      </c>
    </row>
    <row r="579" spans="1:16" s="2" customFormat="1">
      <c r="A579" s="55">
        <v>314870</v>
      </c>
      <c r="B579" s="56">
        <v>487</v>
      </c>
      <c r="C579" s="57" t="s">
        <v>349</v>
      </c>
      <c r="D579" s="58">
        <v>0</v>
      </c>
      <c r="E579" s="58">
        <v>0</v>
      </c>
      <c r="F579" s="58">
        <v>0</v>
      </c>
      <c r="G579" s="58">
        <v>0</v>
      </c>
      <c r="H579" s="58">
        <v>0</v>
      </c>
      <c r="I579" s="58">
        <v>0</v>
      </c>
      <c r="J579" s="58">
        <v>0</v>
      </c>
      <c r="K579" s="58">
        <v>0</v>
      </c>
      <c r="L579" s="58">
        <v>0</v>
      </c>
      <c r="M579" s="58">
        <v>0</v>
      </c>
      <c r="N579" s="58">
        <v>0</v>
      </c>
      <c r="O579" s="58">
        <v>0</v>
      </c>
      <c r="P579" s="128">
        <v>0</v>
      </c>
    </row>
    <row r="580" spans="1:16" s="2" customFormat="1">
      <c r="A580" s="51">
        <v>314875</v>
      </c>
      <c r="B580" s="52">
        <v>826</v>
      </c>
      <c r="C580" s="53" t="s">
        <v>350</v>
      </c>
      <c r="D580" s="54">
        <v>7164.53</v>
      </c>
      <c r="E580" s="54">
        <v>5038.75319165367</v>
      </c>
      <c r="F580" s="54">
        <v>5802.44</v>
      </c>
      <c r="G580" s="54">
        <v>6617.35</v>
      </c>
      <c r="H580" s="54">
        <v>7244.33</v>
      </c>
      <c r="I580" s="54">
        <v>6307.22</v>
      </c>
      <c r="J580" s="54">
        <v>5560.62</v>
      </c>
      <c r="K580" s="54">
        <v>6976.17</v>
      </c>
      <c r="L580" s="54">
        <v>5912.27</v>
      </c>
      <c r="M580" s="54">
        <v>6850.4</v>
      </c>
      <c r="N580" s="54">
        <v>5619.81</v>
      </c>
      <c r="O580" s="54">
        <v>6651.58</v>
      </c>
      <c r="P580" s="127">
        <v>75745.473191653684</v>
      </c>
    </row>
    <row r="581" spans="1:16" s="2" customFormat="1">
      <c r="A581" s="55">
        <v>314880</v>
      </c>
      <c r="B581" s="56">
        <v>488</v>
      </c>
      <c r="C581" s="57" t="s">
        <v>513</v>
      </c>
      <c r="D581" s="58">
        <v>0</v>
      </c>
      <c r="E581" s="58">
        <v>0</v>
      </c>
      <c r="F581" s="58">
        <v>0</v>
      </c>
      <c r="G581" s="58">
        <v>517.79</v>
      </c>
      <c r="H581" s="58">
        <v>689.27</v>
      </c>
      <c r="I581" s="58">
        <v>600.11</v>
      </c>
      <c r="J581" s="58">
        <v>536.26</v>
      </c>
      <c r="K581" s="58">
        <v>674.29</v>
      </c>
      <c r="L581" s="58">
        <v>571.46</v>
      </c>
      <c r="M581" s="58">
        <v>662.13</v>
      </c>
      <c r="N581" s="58">
        <v>543.19000000000005</v>
      </c>
      <c r="O581" s="58">
        <v>642.91999999999996</v>
      </c>
      <c r="P581" s="128">
        <v>5437.42</v>
      </c>
    </row>
    <row r="582" spans="1:16" s="2" customFormat="1">
      <c r="A582" s="51">
        <v>314890</v>
      </c>
      <c r="B582" s="52">
        <v>489</v>
      </c>
      <c r="C582" s="53" t="s">
        <v>764</v>
      </c>
      <c r="D582" s="54">
        <v>0</v>
      </c>
      <c r="E582" s="54">
        <v>0</v>
      </c>
      <c r="F582" s="54">
        <v>0</v>
      </c>
      <c r="G582" s="54">
        <v>0</v>
      </c>
      <c r="H582" s="54">
        <v>0</v>
      </c>
      <c r="I582" s="54">
        <v>0</v>
      </c>
      <c r="J582" s="54">
        <v>0</v>
      </c>
      <c r="K582" s="54">
        <v>0</v>
      </c>
      <c r="L582" s="54">
        <v>0</v>
      </c>
      <c r="M582" s="54">
        <v>0</v>
      </c>
      <c r="N582" s="54">
        <v>0</v>
      </c>
      <c r="O582" s="54">
        <v>0</v>
      </c>
      <c r="P582" s="127">
        <v>0</v>
      </c>
    </row>
    <row r="583" spans="1:16" s="2" customFormat="1">
      <c r="A583" s="55">
        <v>314900</v>
      </c>
      <c r="B583" s="56">
        <v>490</v>
      </c>
      <c r="C583" s="57" t="s">
        <v>351</v>
      </c>
      <c r="D583" s="58">
        <v>33097.620000000003</v>
      </c>
      <c r="E583" s="58">
        <v>23264.863973781801</v>
      </c>
      <c r="F583" s="58">
        <v>26805.22</v>
      </c>
      <c r="G583" s="58">
        <v>30569.82</v>
      </c>
      <c r="H583" s="58">
        <v>33466.230000000003</v>
      </c>
      <c r="I583" s="58">
        <v>29137.14</v>
      </c>
      <c r="J583" s="58">
        <v>26037.33</v>
      </c>
      <c r="K583" s="58">
        <v>32738.97</v>
      </c>
      <c r="L583" s="58">
        <v>27746.14</v>
      </c>
      <c r="M583" s="58">
        <v>32148.73</v>
      </c>
      <c r="N583" s="58">
        <v>26373.64</v>
      </c>
      <c r="O583" s="58">
        <v>31215.7</v>
      </c>
      <c r="P583" s="128">
        <v>352601.40397378185</v>
      </c>
    </row>
    <row r="584" spans="1:16" s="2" customFormat="1">
      <c r="A584" s="51">
        <v>314910</v>
      </c>
      <c r="B584" s="52">
        <v>491</v>
      </c>
      <c r="C584" s="53" t="s">
        <v>352</v>
      </c>
      <c r="D584" s="54">
        <v>0</v>
      </c>
      <c r="E584" s="54">
        <v>0</v>
      </c>
      <c r="F584" s="54">
        <v>0</v>
      </c>
      <c r="G584" s="54">
        <v>0</v>
      </c>
      <c r="H584" s="54">
        <v>0</v>
      </c>
      <c r="I584" s="54">
        <v>0</v>
      </c>
      <c r="J584" s="54">
        <v>0</v>
      </c>
      <c r="K584" s="54">
        <v>0</v>
      </c>
      <c r="L584" s="54">
        <v>0</v>
      </c>
      <c r="M584" s="54">
        <v>0</v>
      </c>
      <c r="N584" s="54">
        <v>0</v>
      </c>
      <c r="O584" s="54">
        <v>0</v>
      </c>
      <c r="P584" s="127">
        <v>0</v>
      </c>
    </row>
    <row r="585" spans="1:16" s="2" customFormat="1">
      <c r="A585" s="55">
        <v>314915</v>
      </c>
      <c r="B585" s="56">
        <v>751</v>
      </c>
      <c r="C585" s="57" t="s">
        <v>765</v>
      </c>
      <c r="D585" s="58">
        <v>1211.8399999999999</v>
      </c>
      <c r="E585" s="58">
        <v>849.65117381153595</v>
      </c>
      <c r="F585" s="58">
        <v>981.45</v>
      </c>
      <c r="G585" s="58">
        <v>1119.29</v>
      </c>
      <c r="H585" s="58">
        <v>1225.3399999999999</v>
      </c>
      <c r="I585" s="58">
        <v>1066.83</v>
      </c>
      <c r="J585" s="58">
        <v>1296.54</v>
      </c>
      <c r="K585" s="58">
        <v>1701.39</v>
      </c>
      <c r="L585" s="58">
        <v>1441.92</v>
      </c>
      <c r="M585" s="58">
        <v>1670.72</v>
      </c>
      <c r="N585" s="58">
        <v>1370.6</v>
      </c>
      <c r="O585" s="58">
        <v>1622.23</v>
      </c>
      <c r="P585" s="128">
        <v>15557.801173811535</v>
      </c>
    </row>
    <row r="586" spans="1:16" s="2" customFormat="1">
      <c r="A586" s="51">
        <v>314920</v>
      </c>
      <c r="B586" s="52">
        <v>492</v>
      </c>
      <c r="C586" s="53" t="s">
        <v>766</v>
      </c>
      <c r="D586" s="54">
        <v>0</v>
      </c>
      <c r="E586" s="54">
        <v>0</v>
      </c>
      <c r="F586" s="54">
        <v>0</v>
      </c>
      <c r="G586" s="54">
        <v>0</v>
      </c>
      <c r="H586" s="54">
        <v>0</v>
      </c>
      <c r="I586" s="54">
        <v>0</v>
      </c>
      <c r="J586" s="54">
        <v>0</v>
      </c>
      <c r="K586" s="54">
        <v>0</v>
      </c>
      <c r="L586" s="54">
        <v>0</v>
      </c>
      <c r="M586" s="54">
        <v>0</v>
      </c>
      <c r="N586" s="54">
        <v>0</v>
      </c>
      <c r="O586" s="54">
        <v>0</v>
      </c>
      <c r="P586" s="127">
        <v>0</v>
      </c>
    </row>
    <row r="587" spans="1:16" s="2" customFormat="1">
      <c r="A587" s="55">
        <v>314930</v>
      </c>
      <c r="B587" s="56">
        <v>493</v>
      </c>
      <c r="C587" s="57" t="s">
        <v>353</v>
      </c>
      <c r="D587" s="58">
        <v>45075.4</v>
      </c>
      <c r="E587" s="58">
        <v>31508.4868580564</v>
      </c>
      <c r="F587" s="58">
        <v>36505.83</v>
      </c>
      <c r="G587" s="58">
        <v>41632.82</v>
      </c>
      <c r="H587" s="58">
        <v>45577.41</v>
      </c>
      <c r="I587" s="58">
        <v>39681.660000000003</v>
      </c>
      <c r="J587" s="58">
        <v>37219.449999999997</v>
      </c>
      <c r="K587" s="58">
        <v>47163.93</v>
      </c>
      <c r="L587" s="58">
        <v>39971.24</v>
      </c>
      <c r="M587" s="58">
        <v>46313.62</v>
      </c>
      <c r="N587" s="58">
        <v>37994</v>
      </c>
      <c r="O587" s="58">
        <v>44969.49</v>
      </c>
      <c r="P587" s="128">
        <v>493613.33685805637</v>
      </c>
    </row>
    <row r="588" spans="1:16" s="2" customFormat="1">
      <c r="A588" s="51">
        <v>314940</v>
      </c>
      <c r="B588" s="52">
        <v>494</v>
      </c>
      <c r="C588" s="53" t="s">
        <v>354</v>
      </c>
      <c r="D588" s="54">
        <v>0</v>
      </c>
      <c r="E588" s="54">
        <v>0</v>
      </c>
      <c r="F588" s="54">
        <v>0</v>
      </c>
      <c r="G588" s="54">
        <v>0</v>
      </c>
      <c r="H588" s="54">
        <v>0</v>
      </c>
      <c r="I588" s="54">
        <v>0</v>
      </c>
      <c r="J588" s="54">
        <v>0</v>
      </c>
      <c r="K588" s="54">
        <v>0</v>
      </c>
      <c r="L588" s="54">
        <v>0</v>
      </c>
      <c r="M588" s="54">
        <v>0</v>
      </c>
      <c r="N588" s="54">
        <v>0</v>
      </c>
      <c r="O588" s="54">
        <v>0</v>
      </c>
      <c r="P588" s="127">
        <v>0</v>
      </c>
    </row>
    <row r="589" spans="1:16" s="2" customFormat="1">
      <c r="A589" s="55">
        <v>314950</v>
      </c>
      <c r="B589" s="56">
        <v>495</v>
      </c>
      <c r="C589" s="57" t="s">
        <v>355</v>
      </c>
      <c r="D589" s="58">
        <v>0</v>
      </c>
      <c r="E589" s="58">
        <v>0</v>
      </c>
      <c r="F589" s="58">
        <v>0</v>
      </c>
      <c r="G589" s="58">
        <v>0</v>
      </c>
      <c r="H589" s="58">
        <v>0</v>
      </c>
      <c r="I589" s="58">
        <v>0</v>
      </c>
      <c r="J589" s="58">
        <v>0</v>
      </c>
      <c r="K589" s="58">
        <v>0</v>
      </c>
      <c r="L589" s="58">
        <v>0</v>
      </c>
      <c r="M589" s="58">
        <v>0</v>
      </c>
      <c r="N589" s="58">
        <v>0</v>
      </c>
      <c r="O589" s="58">
        <v>0</v>
      </c>
      <c r="P589" s="128">
        <v>0</v>
      </c>
    </row>
    <row r="590" spans="1:16" s="2" customFormat="1">
      <c r="A590" s="51">
        <v>314960</v>
      </c>
      <c r="B590" s="52">
        <v>496</v>
      </c>
      <c r="C590" s="53" t="s">
        <v>356</v>
      </c>
      <c r="D590" s="54">
        <v>0</v>
      </c>
      <c r="E590" s="54">
        <v>0</v>
      </c>
      <c r="F590" s="54">
        <v>0</v>
      </c>
      <c r="G590" s="54">
        <v>0</v>
      </c>
      <c r="H590" s="54">
        <v>0</v>
      </c>
      <c r="I590" s="54">
        <v>0</v>
      </c>
      <c r="J590" s="54">
        <v>0</v>
      </c>
      <c r="K590" s="54">
        <v>0</v>
      </c>
      <c r="L590" s="54">
        <v>0</v>
      </c>
      <c r="M590" s="54">
        <v>0</v>
      </c>
      <c r="N590" s="54">
        <v>0</v>
      </c>
      <c r="O590" s="54">
        <v>0</v>
      </c>
      <c r="P590" s="127">
        <v>0</v>
      </c>
    </row>
    <row r="591" spans="1:16" s="2" customFormat="1">
      <c r="A591" s="55">
        <v>314970</v>
      </c>
      <c r="B591" s="56">
        <v>497</v>
      </c>
      <c r="C591" s="57" t="s">
        <v>767</v>
      </c>
      <c r="D591" s="58">
        <v>0</v>
      </c>
      <c r="E591" s="58">
        <v>0</v>
      </c>
      <c r="F591" s="58">
        <v>0</v>
      </c>
      <c r="G591" s="58">
        <v>0</v>
      </c>
      <c r="H591" s="58">
        <v>0</v>
      </c>
      <c r="I591" s="58">
        <v>0</v>
      </c>
      <c r="J591" s="58">
        <v>0</v>
      </c>
      <c r="K591" s="58">
        <v>0</v>
      </c>
      <c r="L591" s="58">
        <v>0</v>
      </c>
      <c r="M591" s="58">
        <v>0</v>
      </c>
      <c r="N591" s="58">
        <v>0</v>
      </c>
      <c r="O591" s="58">
        <v>0</v>
      </c>
      <c r="P591" s="128">
        <v>0</v>
      </c>
    </row>
    <row r="592" spans="1:16" s="2" customFormat="1">
      <c r="A592" s="51">
        <v>314980</v>
      </c>
      <c r="B592" s="52">
        <v>498</v>
      </c>
      <c r="C592" s="53" t="s">
        <v>357</v>
      </c>
      <c r="D592" s="54">
        <v>5762.13</v>
      </c>
      <c r="E592" s="54">
        <v>4028.39668590563</v>
      </c>
      <c r="F592" s="54">
        <v>4666.66</v>
      </c>
      <c r="G592" s="54">
        <v>5322.06</v>
      </c>
      <c r="H592" s="54">
        <v>5826.31</v>
      </c>
      <c r="I592" s="54">
        <v>5072.63</v>
      </c>
      <c r="J592" s="54">
        <v>4532.97</v>
      </c>
      <c r="K592" s="54">
        <v>5699.7</v>
      </c>
      <c r="L592" s="54">
        <v>4830.47</v>
      </c>
      <c r="M592" s="54">
        <v>5596.94</v>
      </c>
      <c r="N592" s="54">
        <v>4591.5200000000004</v>
      </c>
      <c r="O592" s="54">
        <v>5434.5</v>
      </c>
      <c r="P592" s="127">
        <v>61364.286685905638</v>
      </c>
    </row>
    <row r="593" spans="1:16" s="2" customFormat="1">
      <c r="A593" s="55">
        <v>314990</v>
      </c>
      <c r="B593" s="56">
        <v>499</v>
      </c>
      <c r="C593" s="57" t="s">
        <v>768</v>
      </c>
      <c r="D593" s="58">
        <v>0</v>
      </c>
      <c r="E593" s="58">
        <v>0</v>
      </c>
      <c r="F593" s="58">
        <v>0</v>
      </c>
      <c r="G593" s="58">
        <v>0</v>
      </c>
      <c r="H593" s="58">
        <v>0</v>
      </c>
      <c r="I593" s="58">
        <v>0</v>
      </c>
      <c r="J593" s="58">
        <v>0</v>
      </c>
      <c r="K593" s="58">
        <v>0</v>
      </c>
      <c r="L593" s="58">
        <v>0</v>
      </c>
      <c r="M593" s="58">
        <v>0</v>
      </c>
      <c r="N593" s="58">
        <v>0</v>
      </c>
      <c r="O593" s="58">
        <v>0</v>
      </c>
      <c r="P593" s="128">
        <v>0</v>
      </c>
    </row>
    <row r="594" spans="1:16" s="2" customFormat="1">
      <c r="A594" s="51">
        <v>314995</v>
      </c>
      <c r="B594" s="52">
        <v>827</v>
      </c>
      <c r="C594" s="53" t="s">
        <v>358</v>
      </c>
      <c r="D594" s="54">
        <v>0</v>
      </c>
      <c r="E594" s="54">
        <v>0</v>
      </c>
      <c r="F594" s="54">
        <v>0</v>
      </c>
      <c r="G594" s="54">
        <v>0</v>
      </c>
      <c r="H594" s="54">
        <v>0</v>
      </c>
      <c r="I594" s="54">
        <v>0</v>
      </c>
      <c r="J594" s="54">
        <v>0</v>
      </c>
      <c r="K594" s="54">
        <v>0</v>
      </c>
      <c r="L594" s="54">
        <v>0</v>
      </c>
      <c r="M594" s="54">
        <v>0</v>
      </c>
      <c r="N594" s="54">
        <v>0</v>
      </c>
      <c r="O594" s="54">
        <v>0</v>
      </c>
      <c r="P594" s="127">
        <v>0</v>
      </c>
    </row>
    <row r="595" spans="1:16" s="2" customFormat="1">
      <c r="A595" s="55">
        <v>315000</v>
      </c>
      <c r="B595" s="56">
        <v>500</v>
      </c>
      <c r="C595" s="57" t="s">
        <v>359</v>
      </c>
      <c r="D595" s="58">
        <v>0</v>
      </c>
      <c r="E595" s="58">
        <v>0</v>
      </c>
      <c r="F595" s="58">
        <v>0</v>
      </c>
      <c r="G595" s="58">
        <v>0</v>
      </c>
      <c r="H595" s="58">
        <v>0</v>
      </c>
      <c r="I595" s="58">
        <v>0</v>
      </c>
      <c r="J595" s="58">
        <v>0</v>
      </c>
      <c r="K595" s="58">
        <v>0</v>
      </c>
      <c r="L595" s="58">
        <v>0</v>
      </c>
      <c r="M595" s="58">
        <v>0</v>
      </c>
      <c r="N595" s="58">
        <v>0</v>
      </c>
      <c r="O595" s="58">
        <v>0</v>
      </c>
      <c r="P595" s="128">
        <v>0</v>
      </c>
    </row>
    <row r="596" spans="1:16" s="2" customFormat="1">
      <c r="A596" s="51">
        <v>315010</v>
      </c>
      <c r="B596" s="52">
        <v>501</v>
      </c>
      <c r="C596" s="53" t="s">
        <v>360</v>
      </c>
      <c r="D596" s="54">
        <v>0</v>
      </c>
      <c r="E596" s="54">
        <v>0</v>
      </c>
      <c r="F596" s="54">
        <v>0</v>
      </c>
      <c r="G596" s="54">
        <v>0</v>
      </c>
      <c r="H596" s="54">
        <v>0</v>
      </c>
      <c r="I596" s="54">
        <v>0</v>
      </c>
      <c r="J596" s="54">
        <v>0</v>
      </c>
      <c r="K596" s="54">
        <v>0</v>
      </c>
      <c r="L596" s="54">
        <v>0</v>
      </c>
      <c r="M596" s="54">
        <v>0</v>
      </c>
      <c r="N596" s="54">
        <v>0</v>
      </c>
      <c r="O596" s="54">
        <v>0</v>
      </c>
      <c r="P596" s="127">
        <v>0</v>
      </c>
    </row>
    <row r="597" spans="1:16" s="2" customFormat="1">
      <c r="A597" s="55">
        <v>315015</v>
      </c>
      <c r="B597" s="56">
        <v>828</v>
      </c>
      <c r="C597" s="57" t="s">
        <v>488</v>
      </c>
      <c r="D597" s="58">
        <v>0</v>
      </c>
      <c r="E597" s="58">
        <v>0</v>
      </c>
      <c r="F597" s="58">
        <v>0</v>
      </c>
      <c r="G597" s="58">
        <v>0</v>
      </c>
      <c r="H597" s="58">
        <v>0</v>
      </c>
      <c r="I597" s="58">
        <v>0</v>
      </c>
      <c r="J597" s="58">
        <v>0</v>
      </c>
      <c r="K597" s="58">
        <v>0</v>
      </c>
      <c r="L597" s="58">
        <v>0</v>
      </c>
      <c r="M597" s="58">
        <v>0</v>
      </c>
      <c r="N597" s="58">
        <v>0</v>
      </c>
      <c r="O597" s="58">
        <v>0</v>
      </c>
      <c r="P597" s="128">
        <v>0</v>
      </c>
    </row>
    <row r="598" spans="1:16" s="2" customFormat="1">
      <c r="A598" s="51">
        <v>315020</v>
      </c>
      <c r="B598" s="52">
        <v>502</v>
      </c>
      <c r="C598" s="53" t="s">
        <v>489</v>
      </c>
      <c r="D598" s="54">
        <v>0</v>
      </c>
      <c r="E598" s="54">
        <v>0</v>
      </c>
      <c r="F598" s="54">
        <v>0</v>
      </c>
      <c r="G598" s="54">
        <v>0</v>
      </c>
      <c r="H598" s="54">
        <v>0</v>
      </c>
      <c r="I598" s="54">
        <v>0</v>
      </c>
      <c r="J598" s="54">
        <v>0</v>
      </c>
      <c r="K598" s="54">
        <v>0</v>
      </c>
      <c r="L598" s="54">
        <v>0</v>
      </c>
      <c r="M598" s="54">
        <v>0</v>
      </c>
      <c r="N598" s="54">
        <v>0</v>
      </c>
      <c r="O598" s="54">
        <v>0</v>
      </c>
      <c r="P598" s="127">
        <v>0</v>
      </c>
    </row>
    <row r="599" spans="1:16" s="2" customFormat="1">
      <c r="A599" s="55">
        <v>315030</v>
      </c>
      <c r="B599" s="56">
        <v>503</v>
      </c>
      <c r="C599" s="57" t="s">
        <v>514</v>
      </c>
      <c r="D599" s="58">
        <v>0</v>
      </c>
      <c r="E599" s="58">
        <v>0</v>
      </c>
      <c r="F599" s="58">
        <v>0</v>
      </c>
      <c r="G599" s="58">
        <v>0</v>
      </c>
      <c r="H599" s="58">
        <v>0</v>
      </c>
      <c r="I599" s="58">
        <v>0</v>
      </c>
      <c r="J599" s="58">
        <v>0</v>
      </c>
      <c r="K599" s="58">
        <v>0</v>
      </c>
      <c r="L599" s="58">
        <v>0</v>
      </c>
      <c r="M599" s="58">
        <v>0</v>
      </c>
      <c r="N599" s="58">
        <v>0</v>
      </c>
      <c r="O599" s="58">
        <v>0</v>
      </c>
      <c r="P599" s="128">
        <v>0</v>
      </c>
    </row>
    <row r="600" spans="1:16" s="2" customFormat="1">
      <c r="A600" s="51">
        <v>315040</v>
      </c>
      <c r="B600" s="52">
        <v>504</v>
      </c>
      <c r="C600" s="53" t="s">
        <v>524</v>
      </c>
      <c r="D600" s="54">
        <v>0</v>
      </c>
      <c r="E600" s="54">
        <v>0</v>
      </c>
      <c r="F600" s="54">
        <v>0</v>
      </c>
      <c r="G600" s="54">
        <v>0</v>
      </c>
      <c r="H600" s="54">
        <v>0</v>
      </c>
      <c r="I600" s="54">
        <v>0</v>
      </c>
      <c r="J600" s="54">
        <v>0</v>
      </c>
      <c r="K600" s="54">
        <v>0</v>
      </c>
      <c r="L600" s="54">
        <v>0</v>
      </c>
      <c r="M600" s="54">
        <v>0</v>
      </c>
      <c r="N600" s="54">
        <v>0</v>
      </c>
      <c r="O600" s="54">
        <v>0</v>
      </c>
      <c r="P600" s="127">
        <v>0</v>
      </c>
    </row>
    <row r="601" spans="1:16" s="2" customFormat="1">
      <c r="A601" s="55">
        <v>315050</v>
      </c>
      <c r="B601" s="56">
        <v>505</v>
      </c>
      <c r="C601" s="57" t="s">
        <v>361</v>
      </c>
      <c r="D601" s="58">
        <v>0</v>
      </c>
      <c r="E601" s="58">
        <v>0</v>
      </c>
      <c r="F601" s="58">
        <v>0</v>
      </c>
      <c r="G601" s="58">
        <v>0</v>
      </c>
      <c r="H601" s="58">
        <v>0</v>
      </c>
      <c r="I601" s="58">
        <v>0</v>
      </c>
      <c r="J601" s="58">
        <v>0</v>
      </c>
      <c r="K601" s="58">
        <v>0</v>
      </c>
      <c r="L601" s="58">
        <v>0</v>
      </c>
      <c r="M601" s="58">
        <v>0</v>
      </c>
      <c r="N601" s="58">
        <v>0</v>
      </c>
      <c r="O601" s="58">
        <v>0</v>
      </c>
      <c r="P601" s="128">
        <v>0</v>
      </c>
    </row>
    <row r="602" spans="1:16" s="2" customFormat="1">
      <c r="A602" s="51">
        <v>315053</v>
      </c>
      <c r="B602" s="52">
        <v>829</v>
      </c>
      <c r="C602" s="53" t="s">
        <v>769</v>
      </c>
      <c r="D602" s="54">
        <v>8585.68</v>
      </c>
      <c r="E602" s="54">
        <v>6034.7809852595501</v>
      </c>
      <c r="F602" s="54">
        <v>6953.4</v>
      </c>
      <c r="G602" s="54">
        <v>7929.96</v>
      </c>
      <c r="H602" s="54">
        <v>8681.2999999999993</v>
      </c>
      <c r="I602" s="54">
        <v>7558.31</v>
      </c>
      <c r="J602" s="54">
        <v>16031.45</v>
      </c>
      <c r="K602" s="54">
        <v>22080.880000000001</v>
      </c>
      <c r="L602" s="54">
        <v>18713.46</v>
      </c>
      <c r="M602" s="54">
        <v>21682.79</v>
      </c>
      <c r="N602" s="54">
        <v>17787.77</v>
      </c>
      <c r="O602" s="54">
        <v>21053.5</v>
      </c>
      <c r="P602" s="127">
        <v>163093.28098525954</v>
      </c>
    </row>
    <row r="603" spans="1:16" s="2" customFormat="1">
      <c r="A603" s="55">
        <v>315057</v>
      </c>
      <c r="B603" s="56">
        <v>830</v>
      </c>
      <c r="C603" s="57" t="s">
        <v>770</v>
      </c>
      <c r="D603" s="58">
        <v>0</v>
      </c>
      <c r="E603" s="58">
        <v>0</v>
      </c>
      <c r="F603" s="58">
        <v>0</v>
      </c>
      <c r="G603" s="58">
        <v>0</v>
      </c>
      <c r="H603" s="58">
        <v>0</v>
      </c>
      <c r="I603" s="58">
        <v>0</v>
      </c>
      <c r="J603" s="58">
        <v>0</v>
      </c>
      <c r="K603" s="58">
        <v>0</v>
      </c>
      <c r="L603" s="58">
        <v>0</v>
      </c>
      <c r="M603" s="58">
        <v>0</v>
      </c>
      <c r="N603" s="58">
        <v>0</v>
      </c>
      <c r="O603" s="58">
        <v>0</v>
      </c>
      <c r="P603" s="128">
        <v>0</v>
      </c>
    </row>
    <row r="604" spans="1:16" s="2" customFormat="1">
      <c r="A604" s="51">
        <v>315060</v>
      </c>
      <c r="B604" s="52">
        <v>506</v>
      </c>
      <c r="C604" s="53" t="s">
        <v>362</v>
      </c>
      <c r="D604" s="54">
        <v>175.78</v>
      </c>
      <c r="E604" s="54">
        <v>131.22463661768501</v>
      </c>
      <c r="F604" s="54">
        <v>152.12</v>
      </c>
      <c r="G604" s="54">
        <v>173.49</v>
      </c>
      <c r="H604" s="54">
        <v>189.92</v>
      </c>
      <c r="I604" s="54">
        <v>165.36</v>
      </c>
      <c r="J604" s="54">
        <v>147.76</v>
      </c>
      <c r="K604" s="54">
        <v>185.8</v>
      </c>
      <c r="L604" s="54">
        <v>157.46</v>
      </c>
      <c r="M604" s="54">
        <v>182.45</v>
      </c>
      <c r="N604" s="54">
        <v>149.66999999999999</v>
      </c>
      <c r="O604" s="54">
        <v>177.15</v>
      </c>
      <c r="P604" s="127">
        <v>1988.1846366176851</v>
      </c>
    </row>
    <row r="605" spans="1:16" s="2" customFormat="1">
      <c r="A605" s="55">
        <v>315070</v>
      </c>
      <c r="B605" s="56">
        <v>507</v>
      </c>
      <c r="C605" s="57" t="s">
        <v>363</v>
      </c>
      <c r="D605" s="58">
        <v>0</v>
      </c>
      <c r="E605" s="58">
        <v>0</v>
      </c>
      <c r="F605" s="58">
        <v>0</v>
      </c>
      <c r="G605" s="58">
        <v>0</v>
      </c>
      <c r="H605" s="58">
        <v>0</v>
      </c>
      <c r="I605" s="58">
        <v>0</v>
      </c>
      <c r="J605" s="58">
        <v>0</v>
      </c>
      <c r="K605" s="58">
        <v>0</v>
      </c>
      <c r="L605" s="58">
        <v>0</v>
      </c>
      <c r="M605" s="58">
        <v>0</v>
      </c>
      <c r="N605" s="58">
        <v>0</v>
      </c>
      <c r="O605" s="58">
        <v>0</v>
      </c>
      <c r="P605" s="128">
        <v>0</v>
      </c>
    </row>
    <row r="606" spans="1:16" s="2" customFormat="1">
      <c r="A606" s="51">
        <v>315080</v>
      </c>
      <c r="B606" s="52">
        <v>508</v>
      </c>
      <c r="C606" s="53" t="s">
        <v>364</v>
      </c>
      <c r="D606" s="54">
        <v>21047.16</v>
      </c>
      <c r="E606" s="54">
        <v>14754.050038507899</v>
      </c>
      <c r="F606" s="54">
        <v>17045.75</v>
      </c>
      <c r="G606" s="54">
        <v>19439.7</v>
      </c>
      <c r="H606" s="54">
        <v>21281.56</v>
      </c>
      <c r="I606" s="54">
        <v>18528.650000000001</v>
      </c>
      <c r="J606" s="54">
        <v>17757.14</v>
      </c>
      <c r="K606" s="54">
        <v>22576.27</v>
      </c>
      <c r="L606" s="54">
        <v>19133.3</v>
      </c>
      <c r="M606" s="54">
        <v>22169.25</v>
      </c>
      <c r="N606" s="54">
        <v>18186.84</v>
      </c>
      <c r="O606" s="54">
        <v>21525.85</v>
      </c>
      <c r="P606" s="127">
        <v>233445.52003850788</v>
      </c>
    </row>
    <row r="607" spans="1:16" s="2" customFormat="1">
      <c r="A607" s="55">
        <v>315090</v>
      </c>
      <c r="B607" s="56">
        <v>509</v>
      </c>
      <c r="C607" s="57" t="s">
        <v>771</v>
      </c>
      <c r="D607" s="58">
        <v>1330.2</v>
      </c>
      <c r="E607" s="58">
        <v>934.42344161679898</v>
      </c>
      <c r="F607" s="58">
        <v>1077.31</v>
      </c>
      <c r="G607" s="58">
        <v>1228.6099999999999</v>
      </c>
      <c r="H607" s="58">
        <v>1345.01</v>
      </c>
      <c r="I607" s="58">
        <v>1171.03</v>
      </c>
      <c r="J607" s="58">
        <v>1286</v>
      </c>
      <c r="K607" s="58">
        <v>1666.66</v>
      </c>
      <c r="L607" s="58">
        <v>1412.49</v>
      </c>
      <c r="M607" s="58">
        <v>1636.61</v>
      </c>
      <c r="N607" s="58">
        <v>1342.62</v>
      </c>
      <c r="O607" s="58">
        <v>1589.11</v>
      </c>
      <c r="P607" s="128">
        <v>16020.073441616802</v>
      </c>
    </row>
    <row r="608" spans="1:16" s="2" customFormat="1">
      <c r="A608" s="51">
        <v>315100</v>
      </c>
      <c r="B608" s="52">
        <v>510</v>
      </c>
      <c r="C608" s="53" t="s">
        <v>365</v>
      </c>
      <c r="D608" s="54">
        <v>0</v>
      </c>
      <c r="E608" s="54">
        <v>0</v>
      </c>
      <c r="F608" s="54">
        <v>0</v>
      </c>
      <c r="G608" s="54">
        <v>0</v>
      </c>
      <c r="H608" s="54">
        <v>0</v>
      </c>
      <c r="I608" s="54">
        <v>0</v>
      </c>
      <c r="J608" s="54">
        <v>0</v>
      </c>
      <c r="K608" s="54">
        <v>0</v>
      </c>
      <c r="L608" s="54">
        <v>0</v>
      </c>
      <c r="M608" s="54">
        <v>0</v>
      </c>
      <c r="N608" s="54">
        <v>0</v>
      </c>
      <c r="O608" s="54">
        <v>0</v>
      </c>
      <c r="P608" s="127">
        <v>0</v>
      </c>
    </row>
    <row r="609" spans="1:16" s="2" customFormat="1">
      <c r="A609" s="55">
        <v>315110</v>
      </c>
      <c r="B609" s="56">
        <v>511</v>
      </c>
      <c r="C609" s="57" t="s">
        <v>366</v>
      </c>
      <c r="D609" s="58">
        <v>0</v>
      </c>
      <c r="E609" s="58">
        <v>0</v>
      </c>
      <c r="F609" s="58">
        <v>0</v>
      </c>
      <c r="G609" s="58">
        <v>0</v>
      </c>
      <c r="H609" s="58">
        <v>0</v>
      </c>
      <c r="I609" s="58">
        <v>0</v>
      </c>
      <c r="J609" s="58">
        <v>0</v>
      </c>
      <c r="K609" s="58">
        <v>0</v>
      </c>
      <c r="L609" s="58">
        <v>0</v>
      </c>
      <c r="M609" s="58">
        <v>0</v>
      </c>
      <c r="N609" s="58">
        <v>0</v>
      </c>
      <c r="O609" s="58">
        <v>0</v>
      </c>
      <c r="P609" s="128">
        <v>0</v>
      </c>
    </row>
    <row r="610" spans="1:16" s="2" customFormat="1">
      <c r="A610" s="51">
        <v>315120</v>
      </c>
      <c r="B610" s="52">
        <v>512</v>
      </c>
      <c r="C610" s="53" t="s">
        <v>367</v>
      </c>
      <c r="D610" s="54">
        <v>0</v>
      </c>
      <c r="E610" s="54">
        <v>0</v>
      </c>
      <c r="F610" s="54">
        <v>0</v>
      </c>
      <c r="G610" s="54">
        <v>0</v>
      </c>
      <c r="H610" s="54">
        <v>0</v>
      </c>
      <c r="I610" s="54">
        <v>0</v>
      </c>
      <c r="J610" s="54">
        <v>0</v>
      </c>
      <c r="K610" s="54">
        <v>0</v>
      </c>
      <c r="L610" s="54">
        <v>0</v>
      </c>
      <c r="M610" s="54">
        <v>0</v>
      </c>
      <c r="N610" s="54">
        <v>0</v>
      </c>
      <c r="O610" s="54">
        <v>0</v>
      </c>
      <c r="P610" s="127">
        <v>0</v>
      </c>
    </row>
    <row r="611" spans="1:16" s="2" customFormat="1">
      <c r="A611" s="55">
        <v>315130</v>
      </c>
      <c r="B611" s="56">
        <v>513</v>
      </c>
      <c r="C611" s="57" t="s">
        <v>772</v>
      </c>
      <c r="D611" s="58">
        <v>0</v>
      </c>
      <c r="E611" s="58">
        <v>0</v>
      </c>
      <c r="F611" s="58">
        <v>0</v>
      </c>
      <c r="G611" s="58">
        <v>0</v>
      </c>
      <c r="H611" s="58">
        <v>0</v>
      </c>
      <c r="I611" s="58">
        <v>0</v>
      </c>
      <c r="J611" s="58">
        <v>0</v>
      </c>
      <c r="K611" s="58">
        <v>0</v>
      </c>
      <c r="L611" s="58">
        <v>0</v>
      </c>
      <c r="M611" s="58">
        <v>0</v>
      </c>
      <c r="N611" s="58">
        <v>0</v>
      </c>
      <c r="O611" s="58">
        <v>0</v>
      </c>
      <c r="P611" s="128">
        <v>0</v>
      </c>
    </row>
    <row r="612" spans="1:16" s="2" customFormat="1">
      <c r="A612" s="51">
        <v>315140</v>
      </c>
      <c r="B612" s="52">
        <v>514</v>
      </c>
      <c r="C612" s="53" t="s">
        <v>368</v>
      </c>
      <c r="D612" s="54">
        <v>0</v>
      </c>
      <c r="E612" s="54">
        <v>0</v>
      </c>
      <c r="F612" s="54">
        <v>0</v>
      </c>
      <c r="G612" s="54">
        <v>0</v>
      </c>
      <c r="H612" s="54">
        <v>0</v>
      </c>
      <c r="I612" s="54">
        <v>0</v>
      </c>
      <c r="J612" s="54">
        <v>0</v>
      </c>
      <c r="K612" s="54">
        <v>0</v>
      </c>
      <c r="L612" s="54">
        <v>0</v>
      </c>
      <c r="M612" s="54">
        <v>0</v>
      </c>
      <c r="N612" s="54">
        <v>0</v>
      </c>
      <c r="O612" s="54">
        <v>0</v>
      </c>
      <c r="P612" s="127">
        <v>0</v>
      </c>
    </row>
    <row r="613" spans="1:16" s="2" customFormat="1">
      <c r="A613" s="55">
        <v>315150</v>
      </c>
      <c r="B613" s="56">
        <v>515</v>
      </c>
      <c r="C613" s="57" t="s">
        <v>369</v>
      </c>
      <c r="D613" s="58">
        <v>0</v>
      </c>
      <c r="E613" s="58">
        <v>0</v>
      </c>
      <c r="F613" s="58">
        <v>0</v>
      </c>
      <c r="G613" s="58">
        <v>0</v>
      </c>
      <c r="H613" s="58">
        <v>0</v>
      </c>
      <c r="I613" s="58">
        <v>0</v>
      </c>
      <c r="J613" s="58">
        <v>0</v>
      </c>
      <c r="K613" s="58">
        <v>0</v>
      </c>
      <c r="L613" s="58">
        <v>0</v>
      </c>
      <c r="M613" s="58">
        <v>0</v>
      </c>
      <c r="N613" s="58">
        <v>0</v>
      </c>
      <c r="O613" s="58">
        <v>0</v>
      </c>
      <c r="P613" s="128">
        <v>0</v>
      </c>
    </row>
    <row r="614" spans="1:16" s="2" customFormat="1">
      <c r="A614" s="51">
        <v>315160</v>
      </c>
      <c r="B614" s="52">
        <v>516</v>
      </c>
      <c r="C614" s="53" t="s">
        <v>370</v>
      </c>
      <c r="D614" s="54">
        <v>0</v>
      </c>
      <c r="E614" s="54">
        <v>0</v>
      </c>
      <c r="F614" s="54">
        <v>0</v>
      </c>
      <c r="G614" s="54">
        <v>0</v>
      </c>
      <c r="H614" s="54">
        <v>0</v>
      </c>
      <c r="I614" s="54">
        <v>0</v>
      </c>
      <c r="J614" s="54">
        <v>0</v>
      </c>
      <c r="K614" s="54">
        <v>0</v>
      </c>
      <c r="L614" s="54">
        <v>0</v>
      </c>
      <c r="M614" s="54">
        <v>0</v>
      </c>
      <c r="N614" s="54">
        <v>0</v>
      </c>
      <c r="O614" s="54">
        <v>0</v>
      </c>
      <c r="P614" s="127">
        <v>0</v>
      </c>
    </row>
    <row r="615" spans="1:16" s="2" customFormat="1">
      <c r="A615" s="55">
        <v>315170</v>
      </c>
      <c r="B615" s="56">
        <v>517</v>
      </c>
      <c r="C615" s="57" t="s">
        <v>773</v>
      </c>
      <c r="D615" s="58">
        <v>4116.41</v>
      </c>
      <c r="E615" s="58">
        <v>2873.2274423880199</v>
      </c>
      <c r="F615" s="58">
        <v>3333.81</v>
      </c>
      <c r="G615" s="58">
        <v>3802.02</v>
      </c>
      <c r="H615" s="58">
        <v>4162.25</v>
      </c>
      <c r="I615" s="58">
        <v>3623.84</v>
      </c>
      <c r="J615" s="58">
        <v>3238.31</v>
      </c>
      <c r="K615" s="58">
        <v>4071.8</v>
      </c>
      <c r="L615" s="58">
        <v>3450.84</v>
      </c>
      <c r="M615" s="58">
        <v>3998.39</v>
      </c>
      <c r="N615" s="58">
        <v>3280.14</v>
      </c>
      <c r="O615" s="58">
        <v>3882.35</v>
      </c>
      <c r="P615" s="128">
        <v>43833.387442388019</v>
      </c>
    </row>
    <row r="616" spans="1:16" s="2" customFormat="1">
      <c r="A616" s="51">
        <v>315180</v>
      </c>
      <c r="B616" s="52">
        <v>518</v>
      </c>
      <c r="C616" s="53" t="s">
        <v>774</v>
      </c>
      <c r="D616" s="54">
        <v>7462.3</v>
      </c>
      <c r="E616" s="54">
        <v>5217.3308617365201</v>
      </c>
      <c r="F616" s="54">
        <v>6043.59</v>
      </c>
      <c r="G616" s="54">
        <v>6892.37</v>
      </c>
      <c r="H616" s="54">
        <v>7545.4</v>
      </c>
      <c r="I616" s="54">
        <v>6569.36</v>
      </c>
      <c r="J616" s="54">
        <v>5540.38</v>
      </c>
      <c r="K616" s="54">
        <v>6897.97</v>
      </c>
      <c r="L616" s="54">
        <v>5846</v>
      </c>
      <c r="M616" s="54">
        <v>6773.6</v>
      </c>
      <c r="N616" s="54">
        <v>5556.82</v>
      </c>
      <c r="O616" s="54">
        <v>6577.02</v>
      </c>
      <c r="P616" s="127">
        <v>76922.140861736523</v>
      </c>
    </row>
    <row r="617" spans="1:16" s="2" customFormat="1">
      <c r="A617" s="55">
        <v>315190</v>
      </c>
      <c r="B617" s="56">
        <v>519</v>
      </c>
      <c r="C617" s="57" t="s">
        <v>371</v>
      </c>
      <c r="D617" s="58">
        <v>0</v>
      </c>
      <c r="E617" s="58">
        <v>0</v>
      </c>
      <c r="F617" s="58">
        <v>0</v>
      </c>
      <c r="G617" s="58">
        <v>0</v>
      </c>
      <c r="H617" s="58">
        <v>0</v>
      </c>
      <c r="I617" s="58">
        <v>0</v>
      </c>
      <c r="J617" s="58">
        <v>0</v>
      </c>
      <c r="K617" s="58">
        <v>0</v>
      </c>
      <c r="L617" s="58">
        <v>0</v>
      </c>
      <c r="M617" s="58">
        <v>0</v>
      </c>
      <c r="N617" s="58">
        <v>0</v>
      </c>
      <c r="O617" s="58">
        <v>0</v>
      </c>
      <c r="P617" s="128">
        <v>0</v>
      </c>
    </row>
    <row r="618" spans="1:16" s="2" customFormat="1">
      <c r="A618" s="51">
        <v>315200</v>
      </c>
      <c r="B618" s="52">
        <v>520</v>
      </c>
      <c r="C618" s="53" t="s">
        <v>775</v>
      </c>
      <c r="D618" s="54">
        <v>61.99</v>
      </c>
      <c r="E618" s="54">
        <v>43.361806262874502</v>
      </c>
      <c r="F618" s="54">
        <v>50.21</v>
      </c>
      <c r="G618" s="54">
        <v>57.26</v>
      </c>
      <c r="H618" s="54">
        <v>62.68</v>
      </c>
      <c r="I618" s="54">
        <v>54.57</v>
      </c>
      <c r="J618" s="54">
        <v>48.77</v>
      </c>
      <c r="K618" s="54">
        <v>61.32</v>
      </c>
      <c r="L618" s="54">
        <v>51.97</v>
      </c>
      <c r="M618" s="54">
        <v>60.22</v>
      </c>
      <c r="N618" s="54">
        <v>49.4</v>
      </c>
      <c r="O618" s="54">
        <v>58.47</v>
      </c>
      <c r="P618" s="127">
        <v>660.22180626287445</v>
      </c>
    </row>
    <row r="619" spans="1:16" s="2" customFormat="1">
      <c r="A619" s="55">
        <v>315210</v>
      </c>
      <c r="B619" s="56">
        <v>521</v>
      </c>
      <c r="C619" s="57" t="s">
        <v>372</v>
      </c>
      <c r="D619" s="58">
        <v>2017.33</v>
      </c>
      <c r="E619" s="58">
        <v>1408.21665620511</v>
      </c>
      <c r="F619" s="58">
        <v>1633.8</v>
      </c>
      <c r="G619" s="58">
        <v>1863.26</v>
      </c>
      <c r="H619" s="58">
        <v>2039.79</v>
      </c>
      <c r="I619" s="58">
        <v>1775.93</v>
      </c>
      <c r="J619" s="58">
        <v>1491.05</v>
      </c>
      <c r="K619" s="58">
        <v>1854.94</v>
      </c>
      <c r="L619" s="58">
        <v>1572.05</v>
      </c>
      <c r="M619" s="58">
        <v>1821.5</v>
      </c>
      <c r="N619" s="58">
        <v>1494.29</v>
      </c>
      <c r="O619" s="58">
        <v>1768.63</v>
      </c>
      <c r="P619" s="128">
        <v>20740.786656205109</v>
      </c>
    </row>
    <row r="620" spans="1:16" s="2" customFormat="1">
      <c r="A620" s="51">
        <v>315213</v>
      </c>
      <c r="B620" s="52">
        <v>831</v>
      </c>
      <c r="C620" s="53" t="s">
        <v>373</v>
      </c>
      <c r="D620" s="54">
        <v>0</v>
      </c>
      <c r="E620" s="54">
        <v>0</v>
      </c>
      <c r="F620" s="54">
        <v>0</v>
      </c>
      <c r="G620" s="54">
        <v>0</v>
      </c>
      <c r="H620" s="54">
        <v>0</v>
      </c>
      <c r="I620" s="54">
        <v>0</v>
      </c>
      <c r="J620" s="54">
        <v>0</v>
      </c>
      <c r="K620" s="54">
        <v>0</v>
      </c>
      <c r="L620" s="54">
        <v>0</v>
      </c>
      <c r="M620" s="54">
        <v>0</v>
      </c>
      <c r="N620" s="54">
        <v>0</v>
      </c>
      <c r="O620" s="54">
        <v>0</v>
      </c>
      <c r="P620" s="127">
        <v>0</v>
      </c>
    </row>
    <row r="621" spans="1:16" s="2" customFormat="1">
      <c r="A621" s="55">
        <v>315217</v>
      </c>
      <c r="B621" s="56">
        <v>832</v>
      </c>
      <c r="C621" s="57" t="s">
        <v>525</v>
      </c>
      <c r="D621" s="58">
        <v>0</v>
      </c>
      <c r="E621" s="58">
        <v>0</v>
      </c>
      <c r="F621" s="58">
        <v>0</v>
      </c>
      <c r="G621" s="58">
        <v>0</v>
      </c>
      <c r="H621" s="58">
        <v>0</v>
      </c>
      <c r="I621" s="58">
        <v>0</v>
      </c>
      <c r="J621" s="58">
        <v>0</v>
      </c>
      <c r="K621" s="58">
        <v>0</v>
      </c>
      <c r="L621" s="58">
        <v>0</v>
      </c>
      <c r="M621" s="58">
        <v>0</v>
      </c>
      <c r="N621" s="58">
        <v>0</v>
      </c>
      <c r="O621" s="58">
        <v>0</v>
      </c>
      <c r="P621" s="128">
        <v>0</v>
      </c>
    </row>
    <row r="622" spans="1:16" s="2" customFormat="1">
      <c r="A622" s="51">
        <v>315220</v>
      </c>
      <c r="B622" s="52">
        <v>522</v>
      </c>
      <c r="C622" s="53" t="s">
        <v>374</v>
      </c>
      <c r="D622" s="54">
        <v>27342.81</v>
      </c>
      <c r="E622" s="54">
        <v>19123.787429029198</v>
      </c>
      <c r="F622" s="54">
        <v>22144.49</v>
      </c>
      <c r="G622" s="54">
        <v>25254.53</v>
      </c>
      <c r="H622" s="54">
        <v>27647.32</v>
      </c>
      <c r="I622" s="54">
        <v>24070.959999999999</v>
      </c>
      <c r="J622" s="54">
        <v>21270.3</v>
      </c>
      <c r="K622" s="54">
        <v>26695.27</v>
      </c>
      <c r="L622" s="54">
        <v>22624.13</v>
      </c>
      <c r="M622" s="54">
        <v>26213.98</v>
      </c>
      <c r="N622" s="54">
        <v>21504.99</v>
      </c>
      <c r="O622" s="54">
        <v>25453.19</v>
      </c>
      <c r="P622" s="127">
        <v>289345.75742902921</v>
      </c>
    </row>
    <row r="623" spans="1:16" s="2" customFormat="1">
      <c r="A623" s="55">
        <v>315230</v>
      </c>
      <c r="B623" s="56">
        <v>523</v>
      </c>
      <c r="C623" s="57" t="s">
        <v>375</v>
      </c>
      <c r="D623" s="58">
        <v>0</v>
      </c>
      <c r="E623" s="58">
        <v>0</v>
      </c>
      <c r="F623" s="58">
        <v>0</v>
      </c>
      <c r="G623" s="58">
        <v>0</v>
      </c>
      <c r="H623" s="58">
        <v>0</v>
      </c>
      <c r="I623" s="58">
        <v>0</v>
      </c>
      <c r="J623" s="58">
        <v>0</v>
      </c>
      <c r="K623" s="58">
        <v>0</v>
      </c>
      <c r="L623" s="58">
        <v>0</v>
      </c>
      <c r="M623" s="58">
        <v>0</v>
      </c>
      <c r="N623" s="58">
        <v>0</v>
      </c>
      <c r="O623" s="58">
        <v>0</v>
      </c>
      <c r="P623" s="128">
        <v>0</v>
      </c>
    </row>
    <row r="624" spans="1:16" s="2" customFormat="1">
      <c r="A624" s="51">
        <v>315240</v>
      </c>
      <c r="B624" s="52">
        <v>524</v>
      </c>
      <c r="C624" s="53" t="s">
        <v>776</v>
      </c>
      <c r="D624" s="54">
        <v>6268.54</v>
      </c>
      <c r="E624" s="54">
        <v>4400.0077131121097</v>
      </c>
      <c r="F624" s="54">
        <v>5076.79</v>
      </c>
      <c r="G624" s="54">
        <v>5789.79</v>
      </c>
      <c r="H624" s="54">
        <v>6338.36</v>
      </c>
      <c r="I624" s="54">
        <v>5518.45</v>
      </c>
      <c r="J624" s="54">
        <v>4644.9799999999996</v>
      </c>
      <c r="K624" s="54">
        <v>5781.17</v>
      </c>
      <c r="L624" s="54">
        <v>4899.5200000000004</v>
      </c>
      <c r="M624" s="54">
        <v>5676.94</v>
      </c>
      <c r="N624" s="54">
        <v>4657.16</v>
      </c>
      <c r="O624" s="54">
        <v>5512.18</v>
      </c>
      <c r="P624" s="127">
        <v>64563.887713112119</v>
      </c>
    </row>
    <row r="625" spans="1:16" s="2" customFormat="1">
      <c r="A625" s="55">
        <v>315250</v>
      </c>
      <c r="B625" s="56">
        <v>525</v>
      </c>
      <c r="C625" s="57" t="s">
        <v>376</v>
      </c>
      <c r="D625" s="58">
        <v>434.31</v>
      </c>
      <c r="E625" s="58">
        <v>303.708609545824</v>
      </c>
      <c r="F625" s="58">
        <v>351.74</v>
      </c>
      <c r="G625" s="58">
        <v>401.14</v>
      </c>
      <c r="H625" s="58">
        <v>439.14</v>
      </c>
      <c r="I625" s="58">
        <v>382.34</v>
      </c>
      <c r="J625" s="58">
        <v>341.66</v>
      </c>
      <c r="K625" s="58">
        <v>429.6</v>
      </c>
      <c r="L625" s="58">
        <v>364.08</v>
      </c>
      <c r="M625" s="58">
        <v>421.86</v>
      </c>
      <c r="N625" s="58">
        <v>346.07</v>
      </c>
      <c r="O625" s="58">
        <v>409.61</v>
      </c>
      <c r="P625" s="128">
        <v>4625.2586095458237</v>
      </c>
    </row>
    <row r="626" spans="1:16" s="2" customFormat="1">
      <c r="A626" s="51">
        <v>315260</v>
      </c>
      <c r="B626" s="52">
        <v>526</v>
      </c>
      <c r="C626" s="53" t="s">
        <v>377</v>
      </c>
      <c r="D626" s="54">
        <v>15406.95</v>
      </c>
      <c r="E626" s="54">
        <v>10761.470856220099</v>
      </c>
      <c r="F626" s="54">
        <v>12477.84</v>
      </c>
      <c r="G626" s="54">
        <v>14230.26</v>
      </c>
      <c r="H626" s="54">
        <v>15578.54</v>
      </c>
      <c r="I626" s="54">
        <v>13563.35</v>
      </c>
      <c r="J626" s="54">
        <v>12921.03</v>
      </c>
      <c r="K626" s="54">
        <v>16412.7</v>
      </c>
      <c r="L626" s="54">
        <v>13909.69</v>
      </c>
      <c r="M626" s="54">
        <v>16116.79</v>
      </c>
      <c r="N626" s="54">
        <v>13221.63</v>
      </c>
      <c r="O626" s="54">
        <v>15649.05</v>
      </c>
      <c r="P626" s="127">
        <v>170249.3008562201</v>
      </c>
    </row>
    <row r="627" spans="1:16" s="2" customFormat="1">
      <c r="A627" s="55">
        <v>315270</v>
      </c>
      <c r="B627" s="56">
        <v>527</v>
      </c>
      <c r="C627" s="57" t="s">
        <v>378</v>
      </c>
      <c r="D627" s="58">
        <v>12564.28</v>
      </c>
      <c r="E627" s="58">
        <v>8815.1329738323202</v>
      </c>
      <c r="F627" s="58">
        <v>10175.6</v>
      </c>
      <c r="G627" s="58">
        <v>11604.69</v>
      </c>
      <c r="H627" s="58">
        <v>12704.2</v>
      </c>
      <c r="I627" s="58">
        <v>11060.83</v>
      </c>
      <c r="J627" s="58">
        <v>10597.56</v>
      </c>
      <c r="K627" s="58">
        <v>13473.12</v>
      </c>
      <c r="L627" s="58">
        <v>11418.42</v>
      </c>
      <c r="M627" s="58">
        <v>13230.22</v>
      </c>
      <c r="N627" s="58">
        <v>10853.59</v>
      </c>
      <c r="O627" s="58">
        <v>12846.25</v>
      </c>
      <c r="P627" s="128">
        <v>139343.89297383232</v>
      </c>
    </row>
    <row r="628" spans="1:16" s="2" customFormat="1">
      <c r="A628" s="51">
        <v>315280</v>
      </c>
      <c r="B628" s="52">
        <v>528</v>
      </c>
      <c r="C628" s="53" t="s">
        <v>379</v>
      </c>
      <c r="D628" s="54">
        <v>336.35</v>
      </c>
      <c r="E628" s="54">
        <v>235.363615202148</v>
      </c>
      <c r="F628" s="54">
        <v>272.41000000000003</v>
      </c>
      <c r="G628" s="54">
        <v>310.66000000000003</v>
      </c>
      <c r="H628" s="54">
        <v>340.1</v>
      </c>
      <c r="I628" s="54">
        <v>296.10000000000002</v>
      </c>
      <c r="J628" s="54">
        <v>236.21</v>
      </c>
      <c r="K628" s="54">
        <v>291.12</v>
      </c>
      <c r="L628" s="54">
        <v>246.72</v>
      </c>
      <c r="M628" s="54">
        <v>285.87</v>
      </c>
      <c r="N628" s="54">
        <v>234.52</v>
      </c>
      <c r="O628" s="54">
        <v>277.57</v>
      </c>
      <c r="P628" s="127">
        <v>3362.9936152021478</v>
      </c>
    </row>
    <row r="629" spans="1:16" s="2" customFormat="1">
      <c r="A629" s="55">
        <v>315290</v>
      </c>
      <c r="B629" s="56">
        <v>529</v>
      </c>
      <c r="C629" s="57" t="s">
        <v>777</v>
      </c>
      <c r="D629" s="58">
        <v>0</v>
      </c>
      <c r="E629" s="58">
        <v>0</v>
      </c>
      <c r="F629" s="58">
        <v>0</v>
      </c>
      <c r="G629" s="58">
        <v>0</v>
      </c>
      <c r="H629" s="58">
        <v>0</v>
      </c>
      <c r="I629" s="58">
        <v>0</v>
      </c>
      <c r="J629" s="58">
        <v>0</v>
      </c>
      <c r="K629" s="58">
        <v>0</v>
      </c>
      <c r="L629" s="58">
        <v>0</v>
      </c>
      <c r="M629" s="58">
        <v>0</v>
      </c>
      <c r="N629" s="58">
        <v>0</v>
      </c>
      <c r="O629" s="58">
        <v>0</v>
      </c>
      <c r="P629" s="128">
        <v>0</v>
      </c>
    </row>
    <row r="630" spans="1:16" s="2" customFormat="1">
      <c r="A630" s="51">
        <v>315300</v>
      </c>
      <c r="B630" s="52">
        <v>530</v>
      </c>
      <c r="C630" s="53" t="s">
        <v>380</v>
      </c>
      <c r="D630" s="54">
        <v>0</v>
      </c>
      <c r="E630" s="54">
        <v>0</v>
      </c>
      <c r="F630" s="54">
        <v>0</v>
      </c>
      <c r="G630" s="54">
        <v>0</v>
      </c>
      <c r="H630" s="54">
        <v>0</v>
      </c>
      <c r="I630" s="54">
        <v>0</v>
      </c>
      <c r="J630" s="54">
        <v>0</v>
      </c>
      <c r="K630" s="54">
        <v>0</v>
      </c>
      <c r="L630" s="54">
        <v>0</v>
      </c>
      <c r="M630" s="54">
        <v>0</v>
      </c>
      <c r="N630" s="54">
        <v>0</v>
      </c>
      <c r="O630" s="54">
        <v>0</v>
      </c>
      <c r="P630" s="127">
        <v>0</v>
      </c>
    </row>
    <row r="631" spans="1:16" s="2" customFormat="1">
      <c r="A631" s="55">
        <v>315310</v>
      </c>
      <c r="B631" s="56">
        <v>531</v>
      </c>
      <c r="C631" s="57" t="s">
        <v>381</v>
      </c>
      <c r="D631" s="58">
        <v>48477.49</v>
      </c>
      <c r="E631" s="58">
        <v>33904.705150246104</v>
      </c>
      <c r="F631" s="58">
        <v>39261.129999999997</v>
      </c>
      <c r="G631" s="58">
        <v>44775.07</v>
      </c>
      <c r="H631" s="58">
        <v>49017.38</v>
      </c>
      <c r="I631" s="58">
        <v>42676.66</v>
      </c>
      <c r="J631" s="58">
        <v>38731.660000000003</v>
      </c>
      <c r="K631" s="58">
        <v>48824.05</v>
      </c>
      <c r="L631" s="58">
        <v>41378.18</v>
      </c>
      <c r="M631" s="58">
        <v>47943.81</v>
      </c>
      <c r="N631" s="58">
        <v>39331.339999999997</v>
      </c>
      <c r="O631" s="58">
        <v>46552.36</v>
      </c>
      <c r="P631" s="128">
        <v>520873.83515024604</v>
      </c>
    </row>
    <row r="632" spans="1:16" s="2" customFormat="1">
      <c r="A632" s="51">
        <v>315320</v>
      </c>
      <c r="B632" s="52">
        <v>532</v>
      </c>
      <c r="C632" s="53" t="s">
        <v>382</v>
      </c>
      <c r="D632" s="54">
        <v>0</v>
      </c>
      <c r="E632" s="54">
        <v>0</v>
      </c>
      <c r="F632" s="54">
        <v>0</v>
      </c>
      <c r="G632" s="54">
        <v>0</v>
      </c>
      <c r="H632" s="54">
        <v>0</v>
      </c>
      <c r="I632" s="54">
        <v>0</v>
      </c>
      <c r="J632" s="54">
        <v>0</v>
      </c>
      <c r="K632" s="54">
        <v>0</v>
      </c>
      <c r="L632" s="54">
        <v>0</v>
      </c>
      <c r="M632" s="54">
        <v>0</v>
      </c>
      <c r="N632" s="54">
        <v>0</v>
      </c>
      <c r="O632" s="54">
        <v>0</v>
      </c>
      <c r="P632" s="127">
        <v>0</v>
      </c>
    </row>
    <row r="633" spans="1:16" s="2" customFormat="1">
      <c r="A633" s="55">
        <v>315330</v>
      </c>
      <c r="B633" s="56">
        <v>533</v>
      </c>
      <c r="C633" s="57" t="s">
        <v>383</v>
      </c>
      <c r="D633" s="58">
        <v>0</v>
      </c>
      <c r="E633" s="58">
        <v>0</v>
      </c>
      <c r="F633" s="58">
        <v>0</v>
      </c>
      <c r="G633" s="58">
        <v>0</v>
      </c>
      <c r="H633" s="58">
        <v>0</v>
      </c>
      <c r="I633" s="58">
        <v>0</v>
      </c>
      <c r="J633" s="58">
        <v>0</v>
      </c>
      <c r="K633" s="58">
        <v>0</v>
      </c>
      <c r="L633" s="58">
        <v>0</v>
      </c>
      <c r="M633" s="58">
        <v>0</v>
      </c>
      <c r="N633" s="58">
        <v>0</v>
      </c>
      <c r="O633" s="58">
        <v>0</v>
      </c>
      <c r="P633" s="128">
        <v>0</v>
      </c>
    </row>
    <row r="634" spans="1:16" s="2" customFormat="1">
      <c r="A634" s="51">
        <v>315340</v>
      </c>
      <c r="B634" s="52">
        <v>534</v>
      </c>
      <c r="C634" s="53" t="s">
        <v>778</v>
      </c>
      <c r="D634" s="54">
        <v>4451.59</v>
      </c>
      <c r="E634" s="54">
        <v>3113.4752414049699</v>
      </c>
      <c r="F634" s="54">
        <v>3605.27</v>
      </c>
      <c r="G634" s="54">
        <v>4111.6099999999997</v>
      </c>
      <c r="H634" s="54">
        <v>4501.17</v>
      </c>
      <c r="I634" s="54">
        <v>3918.91</v>
      </c>
      <c r="J634" s="54">
        <v>3501.99</v>
      </c>
      <c r="K634" s="54">
        <v>4403.3599999999997</v>
      </c>
      <c r="L634" s="54">
        <v>3731.83</v>
      </c>
      <c r="M634" s="54">
        <v>4323.97</v>
      </c>
      <c r="N634" s="54">
        <v>3547.23</v>
      </c>
      <c r="O634" s="54">
        <v>4198.4799999999996</v>
      </c>
      <c r="P634" s="127">
        <v>47408.885241404976</v>
      </c>
    </row>
    <row r="635" spans="1:16" s="2" customFormat="1">
      <c r="A635" s="55">
        <v>315350</v>
      </c>
      <c r="B635" s="56">
        <v>535</v>
      </c>
      <c r="C635" s="57" t="s">
        <v>779</v>
      </c>
      <c r="D635" s="58">
        <v>5141.91</v>
      </c>
      <c r="E635" s="58">
        <v>3607.1185015149599</v>
      </c>
      <c r="F635" s="58">
        <v>4164.3500000000004</v>
      </c>
      <c r="G635" s="58">
        <v>4749.2</v>
      </c>
      <c r="H635" s="58">
        <v>5199.18</v>
      </c>
      <c r="I635" s="58">
        <v>4526.63</v>
      </c>
      <c r="J635" s="58">
        <v>4659.9399999999996</v>
      </c>
      <c r="K635" s="58">
        <v>5986.81</v>
      </c>
      <c r="L635" s="58">
        <v>5073.8</v>
      </c>
      <c r="M635" s="58">
        <v>5878.88</v>
      </c>
      <c r="N635" s="58">
        <v>4822.82</v>
      </c>
      <c r="O635" s="58">
        <v>5708.26</v>
      </c>
      <c r="P635" s="128">
        <v>59518.898501514959</v>
      </c>
    </row>
    <row r="636" spans="1:16" s="2" customFormat="1">
      <c r="A636" s="51">
        <v>315360</v>
      </c>
      <c r="B636" s="52">
        <v>536</v>
      </c>
      <c r="C636" s="53" t="s">
        <v>780</v>
      </c>
      <c r="D636" s="54">
        <v>725.01</v>
      </c>
      <c r="E636" s="54">
        <v>508.21968438943298</v>
      </c>
      <c r="F636" s="54">
        <v>587.16999999999996</v>
      </c>
      <c r="G636" s="54">
        <v>669.63</v>
      </c>
      <c r="H636" s="54">
        <v>733.08</v>
      </c>
      <c r="I636" s="54">
        <v>638.25</v>
      </c>
      <c r="J636" s="54">
        <v>570.35</v>
      </c>
      <c r="K636" s="54">
        <v>717.15</v>
      </c>
      <c r="L636" s="54">
        <v>607.78</v>
      </c>
      <c r="M636" s="54">
        <v>704.22</v>
      </c>
      <c r="N636" s="54">
        <v>577.72</v>
      </c>
      <c r="O636" s="54">
        <v>683.78</v>
      </c>
      <c r="P636" s="127">
        <v>7722.3596843894329</v>
      </c>
    </row>
    <row r="637" spans="1:16" s="2" customFormat="1">
      <c r="A637" s="55">
        <v>315370</v>
      </c>
      <c r="B637" s="56">
        <v>537</v>
      </c>
      <c r="C637" s="57" t="s">
        <v>384</v>
      </c>
      <c r="D637" s="58">
        <v>0</v>
      </c>
      <c r="E637" s="58">
        <v>0</v>
      </c>
      <c r="F637" s="58">
        <v>0</v>
      </c>
      <c r="G637" s="58">
        <v>0</v>
      </c>
      <c r="H637" s="58">
        <v>0</v>
      </c>
      <c r="I637" s="58">
        <v>0</v>
      </c>
      <c r="J637" s="58">
        <v>0</v>
      </c>
      <c r="K637" s="58">
        <v>0</v>
      </c>
      <c r="L637" s="58">
        <v>0</v>
      </c>
      <c r="M637" s="58">
        <v>0</v>
      </c>
      <c r="N637" s="58">
        <v>0</v>
      </c>
      <c r="O637" s="58">
        <v>0</v>
      </c>
      <c r="P637" s="128">
        <v>0</v>
      </c>
    </row>
    <row r="638" spans="1:16" s="2" customFormat="1">
      <c r="A638" s="51">
        <v>315380</v>
      </c>
      <c r="B638" s="52">
        <v>538</v>
      </c>
      <c r="C638" s="53" t="s">
        <v>385</v>
      </c>
      <c r="D638" s="54">
        <v>0</v>
      </c>
      <c r="E638" s="54">
        <v>0</v>
      </c>
      <c r="F638" s="54">
        <v>0</v>
      </c>
      <c r="G638" s="54">
        <v>0</v>
      </c>
      <c r="H638" s="54">
        <v>0</v>
      </c>
      <c r="I638" s="54">
        <v>0</v>
      </c>
      <c r="J638" s="54">
        <v>0</v>
      </c>
      <c r="K638" s="54">
        <v>0</v>
      </c>
      <c r="L638" s="54">
        <v>0</v>
      </c>
      <c r="M638" s="54">
        <v>0</v>
      </c>
      <c r="N638" s="54">
        <v>0</v>
      </c>
      <c r="O638" s="54">
        <v>0</v>
      </c>
      <c r="P638" s="127">
        <v>0</v>
      </c>
    </row>
    <row r="639" spans="1:16" s="2" customFormat="1">
      <c r="A639" s="55">
        <v>315390</v>
      </c>
      <c r="B639" s="56">
        <v>539</v>
      </c>
      <c r="C639" s="57" t="s">
        <v>386</v>
      </c>
      <c r="D639" s="58">
        <v>27115.46</v>
      </c>
      <c r="E639" s="58">
        <v>19014.203081305699</v>
      </c>
      <c r="F639" s="58">
        <v>21960.37</v>
      </c>
      <c r="G639" s="58">
        <v>25044.55</v>
      </c>
      <c r="H639" s="58">
        <v>27417.45</v>
      </c>
      <c r="I639" s="58">
        <v>23870.82</v>
      </c>
      <c r="J639" s="58">
        <v>63198.28</v>
      </c>
      <c r="K639" s="58">
        <v>88143.58</v>
      </c>
      <c r="L639" s="58">
        <v>74701.320000000007</v>
      </c>
      <c r="M639" s="58">
        <v>86554.46</v>
      </c>
      <c r="N639" s="58">
        <v>71006.11</v>
      </c>
      <c r="O639" s="58">
        <v>84042.44</v>
      </c>
      <c r="P639" s="128">
        <v>612069.04308130569</v>
      </c>
    </row>
    <row r="640" spans="1:16" s="2" customFormat="1">
      <c r="A640" s="51">
        <v>315400</v>
      </c>
      <c r="B640" s="52">
        <v>540</v>
      </c>
      <c r="C640" s="53" t="s">
        <v>387</v>
      </c>
      <c r="D640" s="54">
        <v>0</v>
      </c>
      <c r="E640" s="54">
        <v>0</v>
      </c>
      <c r="F640" s="54">
        <v>0</v>
      </c>
      <c r="G640" s="54">
        <v>0</v>
      </c>
      <c r="H640" s="54">
        <v>0</v>
      </c>
      <c r="I640" s="54">
        <v>0</v>
      </c>
      <c r="J640" s="54">
        <v>0</v>
      </c>
      <c r="K640" s="54">
        <v>0</v>
      </c>
      <c r="L640" s="54">
        <v>0</v>
      </c>
      <c r="M640" s="54">
        <v>0</v>
      </c>
      <c r="N640" s="54">
        <v>0</v>
      </c>
      <c r="O640" s="54">
        <v>0</v>
      </c>
      <c r="P640" s="127">
        <v>0</v>
      </c>
    </row>
    <row r="641" spans="1:16" s="2" customFormat="1">
      <c r="A641" s="55">
        <v>315410</v>
      </c>
      <c r="B641" s="56">
        <v>541</v>
      </c>
      <c r="C641" s="57" t="s">
        <v>388</v>
      </c>
      <c r="D641" s="58">
        <v>0</v>
      </c>
      <c r="E641" s="58">
        <v>0</v>
      </c>
      <c r="F641" s="58">
        <v>0</v>
      </c>
      <c r="G641" s="58">
        <v>3969.92</v>
      </c>
      <c r="H641" s="58">
        <v>5284.66</v>
      </c>
      <c r="I641" s="58">
        <v>4601.05</v>
      </c>
      <c r="J641" s="58">
        <v>4111.5600000000004</v>
      </c>
      <c r="K641" s="58">
        <v>5169.82</v>
      </c>
      <c r="L641" s="58">
        <v>4381.3999999999996</v>
      </c>
      <c r="M641" s="58">
        <v>5076.6099999999997</v>
      </c>
      <c r="N641" s="58">
        <v>4164.67</v>
      </c>
      <c r="O641" s="58">
        <v>4929.28</v>
      </c>
      <c r="P641" s="128">
        <v>41688.97</v>
      </c>
    </row>
    <row r="642" spans="1:16" s="2" customFormat="1">
      <c r="A642" s="51">
        <v>315415</v>
      </c>
      <c r="B642" s="52">
        <v>833</v>
      </c>
      <c r="C642" s="53" t="s">
        <v>389</v>
      </c>
      <c r="D642" s="54">
        <v>0</v>
      </c>
      <c r="E642" s="54">
        <v>0</v>
      </c>
      <c r="F642" s="54">
        <v>0</v>
      </c>
      <c r="G642" s="54">
        <v>0</v>
      </c>
      <c r="H642" s="54">
        <v>0</v>
      </c>
      <c r="I642" s="54">
        <v>0</v>
      </c>
      <c r="J642" s="54">
        <v>0</v>
      </c>
      <c r="K642" s="54">
        <v>0</v>
      </c>
      <c r="L642" s="54">
        <v>0</v>
      </c>
      <c r="M642" s="54">
        <v>0</v>
      </c>
      <c r="N642" s="54">
        <v>0</v>
      </c>
      <c r="O642" s="54">
        <v>0</v>
      </c>
      <c r="P642" s="127">
        <v>0</v>
      </c>
    </row>
    <row r="643" spans="1:16" s="2" customFormat="1">
      <c r="A643" s="55">
        <v>315420</v>
      </c>
      <c r="B643" s="56">
        <v>542</v>
      </c>
      <c r="C643" s="57" t="s">
        <v>390</v>
      </c>
      <c r="D643" s="58">
        <v>0</v>
      </c>
      <c r="E643" s="58">
        <v>0</v>
      </c>
      <c r="F643" s="58">
        <v>0</v>
      </c>
      <c r="G643" s="58">
        <v>0</v>
      </c>
      <c r="H643" s="58">
        <v>0</v>
      </c>
      <c r="I643" s="58">
        <v>0</v>
      </c>
      <c r="J643" s="58">
        <v>0</v>
      </c>
      <c r="K643" s="58">
        <v>0</v>
      </c>
      <c r="L643" s="58">
        <v>0</v>
      </c>
      <c r="M643" s="58">
        <v>0</v>
      </c>
      <c r="N643" s="58">
        <v>0</v>
      </c>
      <c r="O643" s="58">
        <v>0</v>
      </c>
      <c r="P643" s="128">
        <v>0</v>
      </c>
    </row>
    <row r="644" spans="1:16" s="2" customFormat="1">
      <c r="A644" s="51">
        <v>315430</v>
      </c>
      <c r="B644" s="52">
        <v>543</v>
      </c>
      <c r="C644" s="53" t="s">
        <v>391</v>
      </c>
      <c r="D644" s="54">
        <v>18528.88</v>
      </c>
      <c r="E644" s="54">
        <v>12985.349436648001</v>
      </c>
      <c r="F644" s="54">
        <v>15006.24</v>
      </c>
      <c r="G644" s="54">
        <v>17113.759999999998</v>
      </c>
      <c r="H644" s="54">
        <v>18735.23</v>
      </c>
      <c r="I644" s="54">
        <v>16311.71</v>
      </c>
      <c r="J644" s="54">
        <v>13070.46</v>
      </c>
      <c r="K644" s="54">
        <v>16122.44</v>
      </c>
      <c r="L644" s="54">
        <v>13663.7</v>
      </c>
      <c r="M644" s="54">
        <v>15831.77</v>
      </c>
      <c r="N644" s="54">
        <v>12987.81</v>
      </c>
      <c r="O644" s="54">
        <v>15372.3</v>
      </c>
      <c r="P644" s="127">
        <v>185729.64943664797</v>
      </c>
    </row>
    <row r="645" spans="1:16" s="2" customFormat="1">
      <c r="A645" s="55">
        <v>315440</v>
      </c>
      <c r="B645" s="56">
        <v>544</v>
      </c>
      <c r="C645" s="57" t="s">
        <v>392</v>
      </c>
      <c r="D645" s="58">
        <v>0</v>
      </c>
      <c r="E645" s="58">
        <v>0</v>
      </c>
      <c r="F645" s="58">
        <v>0</v>
      </c>
      <c r="G645" s="58">
        <v>0</v>
      </c>
      <c r="H645" s="58">
        <v>0</v>
      </c>
      <c r="I645" s="58">
        <v>0</v>
      </c>
      <c r="J645" s="58">
        <v>0</v>
      </c>
      <c r="K645" s="58">
        <v>0</v>
      </c>
      <c r="L645" s="58">
        <v>0</v>
      </c>
      <c r="M645" s="58">
        <v>0</v>
      </c>
      <c r="N645" s="58">
        <v>0</v>
      </c>
      <c r="O645" s="58">
        <v>0</v>
      </c>
      <c r="P645" s="128">
        <v>0</v>
      </c>
    </row>
    <row r="646" spans="1:16" s="2" customFormat="1">
      <c r="A646" s="51">
        <v>315445</v>
      </c>
      <c r="B646" s="52">
        <v>754</v>
      </c>
      <c r="C646" s="53" t="s">
        <v>393</v>
      </c>
      <c r="D646" s="54">
        <v>0</v>
      </c>
      <c r="E646" s="54">
        <v>0</v>
      </c>
      <c r="F646" s="54">
        <v>0</v>
      </c>
      <c r="G646" s="54">
        <v>0</v>
      </c>
      <c r="H646" s="54">
        <v>0</v>
      </c>
      <c r="I646" s="54">
        <v>0</v>
      </c>
      <c r="J646" s="54">
        <v>0</v>
      </c>
      <c r="K646" s="54">
        <v>0</v>
      </c>
      <c r="L646" s="54">
        <v>0</v>
      </c>
      <c r="M646" s="54">
        <v>0</v>
      </c>
      <c r="N646" s="54">
        <v>0</v>
      </c>
      <c r="O646" s="54">
        <v>0</v>
      </c>
      <c r="P646" s="127">
        <v>0</v>
      </c>
    </row>
    <row r="647" spans="1:16" s="2" customFormat="1">
      <c r="A647" s="55">
        <v>315450</v>
      </c>
      <c r="B647" s="56">
        <v>545</v>
      </c>
      <c r="C647" s="57" t="s">
        <v>526</v>
      </c>
      <c r="D647" s="58">
        <v>497.08</v>
      </c>
      <c r="E647" s="58">
        <v>348.67626754231202</v>
      </c>
      <c r="F647" s="58">
        <v>402.58</v>
      </c>
      <c r="G647" s="58">
        <v>459.12</v>
      </c>
      <c r="H647" s="58">
        <v>502.62</v>
      </c>
      <c r="I647" s="58">
        <v>437.6</v>
      </c>
      <c r="J647" s="58">
        <v>359.29</v>
      </c>
      <c r="K647" s="58">
        <v>445.18</v>
      </c>
      <c r="L647" s="58">
        <v>377.29</v>
      </c>
      <c r="M647" s="58">
        <v>437.16</v>
      </c>
      <c r="N647" s="58">
        <v>358.63</v>
      </c>
      <c r="O647" s="58">
        <v>424.47</v>
      </c>
      <c r="P647" s="128">
        <v>5049.6962675423119</v>
      </c>
    </row>
    <row r="648" spans="1:16" s="2" customFormat="1">
      <c r="A648" s="51">
        <v>315460</v>
      </c>
      <c r="B648" s="52">
        <v>546</v>
      </c>
      <c r="C648" s="53" t="s">
        <v>781</v>
      </c>
      <c r="D648" s="54">
        <v>0</v>
      </c>
      <c r="E648" s="54">
        <v>0</v>
      </c>
      <c r="F648" s="54">
        <v>0</v>
      </c>
      <c r="G648" s="54">
        <v>0</v>
      </c>
      <c r="H648" s="54">
        <v>0</v>
      </c>
      <c r="I648" s="54">
        <v>0</v>
      </c>
      <c r="J648" s="54">
        <v>0</v>
      </c>
      <c r="K648" s="54">
        <v>0</v>
      </c>
      <c r="L648" s="54">
        <v>0</v>
      </c>
      <c r="M648" s="54">
        <v>0</v>
      </c>
      <c r="N648" s="54">
        <v>0</v>
      </c>
      <c r="O648" s="54">
        <v>0</v>
      </c>
      <c r="P648" s="127">
        <v>0</v>
      </c>
    </row>
    <row r="649" spans="1:16" s="2" customFormat="1">
      <c r="A649" s="55">
        <v>315470</v>
      </c>
      <c r="B649" s="56">
        <v>547</v>
      </c>
      <c r="C649" s="57" t="s">
        <v>782</v>
      </c>
      <c r="D649" s="58">
        <v>0</v>
      </c>
      <c r="E649" s="58">
        <v>0</v>
      </c>
      <c r="F649" s="58">
        <v>0</v>
      </c>
      <c r="G649" s="58">
        <v>0</v>
      </c>
      <c r="H649" s="58">
        <v>0</v>
      </c>
      <c r="I649" s="58">
        <v>0</v>
      </c>
      <c r="J649" s="58">
        <v>0</v>
      </c>
      <c r="K649" s="58">
        <v>0</v>
      </c>
      <c r="L649" s="58">
        <v>0</v>
      </c>
      <c r="M649" s="58">
        <v>0</v>
      </c>
      <c r="N649" s="58">
        <v>0</v>
      </c>
      <c r="O649" s="58">
        <v>0</v>
      </c>
      <c r="P649" s="128">
        <v>0</v>
      </c>
    </row>
    <row r="650" spans="1:16" s="2" customFormat="1">
      <c r="A650" s="51">
        <v>315480</v>
      </c>
      <c r="B650" s="52">
        <v>548</v>
      </c>
      <c r="C650" s="53" t="s">
        <v>394</v>
      </c>
      <c r="D650" s="54">
        <v>24034.54</v>
      </c>
      <c r="E650" s="54">
        <v>16813.842249291301</v>
      </c>
      <c r="F650" s="54">
        <v>19465.189999999999</v>
      </c>
      <c r="G650" s="54">
        <v>22198.93</v>
      </c>
      <c r="H650" s="54">
        <v>24302.22</v>
      </c>
      <c r="I650" s="54">
        <v>21158.560000000001</v>
      </c>
      <c r="J650" s="54">
        <v>47496.39</v>
      </c>
      <c r="K650" s="54">
        <v>65647.7</v>
      </c>
      <c r="L650" s="54">
        <v>55636.160000000003</v>
      </c>
      <c r="M650" s="54">
        <v>64464.160000000003</v>
      </c>
      <c r="N650" s="54">
        <v>52884.03</v>
      </c>
      <c r="O650" s="54">
        <v>62593.25</v>
      </c>
      <c r="P650" s="127">
        <v>476694.97224929137</v>
      </c>
    </row>
    <row r="651" spans="1:16" s="2" customFormat="1">
      <c r="A651" s="55">
        <v>315490</v>
      </c>
      <c r="B651" s="56">
        <v>549</v>
      </c>
      <c r="C651" s="57" t="s">
        <v>395</v>
      </c>
      <c r="D651" s="58">
        <v>0</v>
      </c>
      <c r="E651" s="58">
        <v>0</v>
      </c>
      <c r="F651" s="58">
        <v>0</v>
      </c>
      <c r="G651" s="58">
        <v>0</v>
      </c>
      <c r="H651" s="58">
        <v>0</v>
      </c>
      <c r="I651" s="58">
        <v>0</v>
      </c>
      <c r="J651" s="58">
        <v>0</v>
      </c>
      <c r="K651" s="58">
        <v>0</v>
      </c>
      <c r="L651" s="58">
        <v>0</v>
      </c>
      <c r="M651" s="58">
        <v>0</v>
      </c>
      <c r="N651" s="58">
        <v>0</v>
      </c>
      <c r="O651" s="58">
        <v>0</v>
      </c>
      <c r="P651" s="128">
        <v>0</v>
      </c>
    </row>
    <row r="652" spans="1:16" s="2" customFormat="1">
      <c r="A652" s="51">
        <v>315500</v>
      </c>
      <c r="B652" s="52">
        <v>550</v>
      </c>
      <c r="C652" s="53" t="s">
        <v>396</v>
      </c>
      <c r="D652" s="54">
        <v>0</v>
      </c>
      <c r="E652" s="54">
        <v>0</v>
      </c>
      <c r="F652" s="54">
        <v>0</v>
      </c>
      <c r="G652" s="54">
        <v>0</v>
      </c>
      <c r="H652" s="54">
        <v>0</v>
      </c>
      <c r="I652" s="54">
        <v>0</v>
      </c>
      <c r="J652" s="54">
        <v>0</v>
      </c>
      <c r="K652" s="54">
        <v>0</v>
      </c>
      <c r="L652" s="54">
        <v>0</v>
      </c>
      <c r="M652" s="54">
        <v>0</v>
      </c>
      <c r="N652" s="54">
        <v>0</v>
      </c>
      <c r="O652" s="54">
        <v>0</v>
      </c>
      <c r="P652" s="127">
        <v>0</v>
      </c>
    </row>
    <row r="653" spans="1:16" s="2" customFormat="1">
      <c r="A653" s="55">
        <v>315510</v>
      </c>
      <c r="B653" s="56">
        <v>551</v>
      </c>
      <c r="C653" s="57" t="s">
        <v>515</v>
      </c>
      <c r="D653" s="58">
        <v>0</v>
      </c>
      <c r="E653" s="58">
        <v>0</v>
      </c>
      <c r="F653" s="58">
        <v>0</v>
      </c>
      <c r="G653" s="58">
        <v>0</v>
      </c>
      <c r="H653" s="58">
        <v>0</v>
      </c>
      <c r="I653" s="58">
        <v>0</v>
      </c>
      <c r="J653" s="58">
        <v>0</v>
      </c>
      <c r="K653" s="58">
        <v>0</v>
      </c>
      <c r="L653" s="58">
        <v>0</v>
      </c>
      <c r="M653" s="58">
        <v>0</v>
      </c>
      <c r="N653" s="58">
        <v>0</v>
      </c>
      <c r="O653" s="58">
        <v>0</v>
      </c>
      <c r="P653" s="128">
        <v>0</v>
      </c>
    </row>
    <row r="654" spans="1:16" s="2" customFormat="1">
      <c r="A654" s="51">
        <v>315520</v>
      </c>
      <c r="B654" s="52">
        <v>552</v>
      </c>
      <c r="C654" s="53" t="s">
        <v>397</v>
      </c>
      <c r="D654" s="54">
        <v>4382.3999999999996</v>
      </c>
      <c r="E654" s="54">
        <v>3065.0105923526498</v>
      </c>
      <c r="F654" s="54">
        <v>3549.23</v>
      </c>
      <c r="G654" s="54">
        <v>4047.7</v>
      </c>
      <c r="H654" s="54">
        <v>4431.21</v>
      </c>
      <c r="I654" s="54">
        <v>3858</v>
      </c>
      <c r="J654" s="54">
        <v>9366.7999999999993</v>
      </c>
      <c r="K654" s="54">
        <v>13004.73</v>
      </c>
      <c r="L654" s="54">
        <v>11021.46</v>
      </c>
      <c r="M654" s="54">
        <v>12770.27</v>
      </c>
      <c r="N654" s="54">
        <v>10476.27</v>
      </c>
      <c r="O654" s="54">
        <v>12399.65</v>
      </c>
      <c r="P654" s="127">
        <v>92372.730592352644</v>
      </c>
    </row>
    <row r="655" spans="1:16" s="2" customFormat="1">
      <c r="A655" s="55">
        <v>315530</v>
      </c>
      <c r="B655" s="56">
        <v>553</v>
      </c>
      <c r="C655" s="57" t="s">
        <v>398</v>
      </c>
      <c r="D655" s="58">
        <v>0</v>
      </c>
      <c r="E655" s="58">
        <v>0</v>
      </c>
      <c r="F655" s="58">
        <v>0</v>
      </c>
      <c r="G655" s="58">
        <v>0</v>
      </c>
      <c r="H655" s="58">
        <v>0</v>
      </c>
      <c r="I655" s="58">
        <v>0</v>
      </c>
      <c r="J655" s="58">
        <v>0</v>
      </c>
      <c r="K655" s="58">
        <v>0</v>
      </c>
      <c r="L655" s="58">
        <v>0</v>
      </c>
      <c r="M655" s="58">
        <v>0</v>
      </c>
      <c r="N655" s="58">
        <v>0</v>
      </c>
      <c r="O655" s="58">
        <v>0</v>
      </c>
      <c r="P655" s="128">
        <v>0</v>
      </c>
    </row>
    <row r="656" spans="1:16" s="2" customFormat="1">
      <c r="A656" s="51">
        <v>315540</v>
      </c>
      <c r="B656" s="52">
        <v>554</v>
      </c>
      <c r="C656" s="53" t="s">
        <v>399</v>
      </c>
      <c r="D656" s="54">
        <v>1002.83</v>
      </c>
      <c r="E656" s="54">
        <v>703.15107900869805</v>
      </c>
      <c r="F656" s="54">
        <v>812.17</v>
      </c>
      <c r="G656" s="54">
        <v>926.24</v>
      </c>
      <c r="H656" s="54">
        <v>1013.99</v>
      </c>
      <c r="I656" s="54">
        <v>882.83</v>
      </c>
      <c r="J656" s="54">
        <v>788.91</v>
      </c>
      <c r="K656" s="54">
        <v>991.96</v>
      </c>
      <c r="L656" s="54">
        <v>840.68</v>
      </c>
      <c r="M656" s="54">
        <v>974.07</v>
      </c>
      <c r="N656" s="54">
        <v>799.1</v>
      </c>
      <c r="O656" s="54">
        <v>945.8</v>
      </c>
      <c r="P656" s="127">
        <v>10681.731079008698</v>
      </c>
    </row>
    <row r="657" spans="1:16" s="2" customFormat="1">
      <c r="A657" s="55">
        <v>315550</v>
      </c>
      <c r="B657" s="56">
        <v>555</v>
      </c>
      <c r="C657" s="57" t="s">
        <v>783</v>
      </c>
      <c r="D657" s="58">
        <v>0</v>
      </c>
      <c r="E657" s="58">
        <v>0</v>
      </c>
      <c r="F657" s="58">
        <v>0</v>
      </c>
      <c r="G657" s="58">
        <v>0</v>
      </c>
      <c r="H657" s="58">
        <v>0</v>
      </c>
      <c r="I657" s="58">
        <v>0</v>
      </c>
      <c r="J657" s="58">
        <v>0</v>
      </c>
      <c r="K657" s="58">
        <v>0</v>
      </c>
      <c r="L657" s="58">
        <v>0</v>
      </c>
      <c r="M657" s="58">
        <v>0</v>
      </c>
      <c r="N657" s="58">
        <v>0</v>
      </c>
      <c r="O657" s="58">
        <v>0</v>
      </c>
      <c r="P657" s="128">
        <v>0</v>
      </c>
    </row>
    <row r="658" spans="1:16" s="2" customFormat="1">
      <c r="A658" s="51">
        <v>315560</v>
      </c>
      <c r="B658" s="52">
        <v>556</v>
      </c>
      <c r="C658" s="53" t="s">
        <v>490</v>
      </c>
      <c r="D658" s="54">
        <v>25592.49</v>
      </c>
      <c r="E658" s="54">
        <v>17925.385144198499</v>
      </c>
      <c r="F658" s="54">
        <v>20726.939999999999</v>
      </c>
      <c r="G658" s="54">
        <v>23637.89</v>
      </c>
      <c r="H658" s="54">
        <v>25877.52</v>
      </c>
      <c r="I658" s="54">
        <v>22530.09</v>
      </c>
      <c r="J658" s="54">
        <v>18727.91</v>
      </c>
      <c r="K658" s="54">
        <v>23256.91</v>
      </c>
      <c r="L658" s="54">
        <v>19710.13</v>
      </c>
      <c r="M658" s="54">
        <v>22837.61</v>
      </c>
      <c r="N658" s="54">
        <v>18735.14</v>
      </c>
      <c r="O658" s="54">
        <v>22174.81</v>
      </c>
      <c r="P658" s="127">
        <v>261732.82514419855</v>
      </c>
    </row>
    <row r="659" spans="1:16" s="2" customFormat="1">
      <c r="A659" s="55">
        <v>315570</v>
      </c>
      <c r="B659" s="56">
        <v>557</v>
      </c>
      <c r="C659" s="57" t="s">
        <v>400</v>
      </c>
      <c r="D659" s="58">
        <v>3721.62</v>
      </c>
      <c r="E659" s="58">
        <v>2603.96561039061</v>
      </c>
      <c r="F659" s="58">
        <v>3014.08</v>
      </c>
      <c r="G659" s="58">
        <v>3437.39</v>
      </c>
      <c r="H659" s="58">
        <v>3763.07</v>
      </c>
      <c r="I659" s="58">
        <v>3276.29</v>
      </c>
      <c r="J659" s="58">
        <v>2927.74</v>
      </c>
      <c r="K659" s="58">
        <v>3681.29</v>
      </c>
      <c r="L659" s="58">
        <v>3119.88</v>
      </c>
      <c r="M659" s="58">
        <v>3614.93</v>
      </c>
      <c r="N659" s="58">
        <v>2965.55</v>
      </c>
      <c r="O659" s="58">
        <v>3510.01</v>
      </c>
      <c r="P659" s="128">
        <v>39635.815610390615</v>
      </c>
    </row>
    <row r="660" spans="1:16" s="2" customFormat="1">
      <c r="A660" s="51">
        <v>315580</v>
      </c>
      <c r="B660" s="52">
        <v>558</v>
      </c>
      <c r="C660" s="53" t="s">
        <v>401</v>
      </c>
      <c r="D660" s="54">
        <v>17339.009999999998</v>
      </c>
      <c r="E660" s="54">
        <v>12145.5671164251</v>
      </c>
      <c r="F660" s="54">
        <v>14042.58</v>
      </c>
      <c r="G660" s="54">
        <v>16014.76</v>
      </c>
      <c r="H660" s="54">
        <v>17532.11</v>
      </c>
      <c r="I660" s="54">
        <v>15264.22</v>
      </c>
      <c r="J660" s="54">
        <v>16567.75</v>
      </c>
      <c r="K660" s="54">
        <v>21438.9</v>
      </c>
      <c r="L660" s="54">
        <v>18169.38</v>
      </c>
      <c r="M660" s="54">
        <v>21052.39</v>
      </c>
      <c r="N660" s="54">
        <v>17270.61</v>
      </c>
      <c r="O660" s="54">
        <v>20441.400000000001</v>
      </c>
      <c r="P660" s="127">
        <v>207278.6771164251</v>
      </c>
    </row>
    <row r="661" spans="1:16" s="2" customFormat="1">
      <c r="A661" s="55">
        <v>315590</v>
      </c>
      <c r="B661" s="56">
        <v>559</v>
      </c>
      <c r="C661" s="57" t="s">
        <v>402</v>
      </c>
      <c r="D661" s="58">
        <v>5438.84</v>
      </c>
      <c r="E661" s="58">
        <v>3811.3001617959299</v>
      </c>
      <c r="F661" s="58">
        <v>4404.83</v>
      </c>
      <c r="G661" s="58">
        <v>5023.45</v>
      </c>
      <c r="H661" s="58">
        <v>5499.41</v>
      </c>
      <c r="I661" s="58">
        <v>4788.03</v>
      </c>
      <c r="J661" s="58">
        <v>3753.35</v>
      </c>
      <c r="K661" s="58">
        <v>4610.51</v>
      </c>
      <c r="L661" s="58">
        <v>3907.39</v>
      </c>
      <c r="M661" s="58">
        <v>4527.3900000000003</v>
      </c>
      <c r="N661" s="58">
        <v>3714.11</v>
      </c>
      <c r="O661" s="58">
        <v>4396</v>
      </c>
      <c r="P661" s="128">
        <v>53874.610161795928</v>
      </c>
    </row>
    <row r="662" spans="1:16" s="2" customFormat="1">
      <c r="A662" s="51">
        <v>315600</v>
      </c>
      <c r="B662" s="52">
        <v>560</v>
      </c>
      <c r="C662" s="53" t="s">
        <v>403</v>
      </c>
      <c r="D662" s="54">
        <v>691.31</v>
      </c>
      <c r="E662" s="54">
        <v>483.92462182883003</v>
      </c>
      <c r="F662" s="54">
        <v>559.88</v>
      </c>
      <c r="G662" s="54">
        <v>638.51</v>
      </c>
      <c r="H662" s="54">
        <v>699.01</v>
      </c>
      <c r="I662" s="54">
        <v>608.59</v>
      </c>
      <c r="J662" s="54">
        <v>441.98</v>
      </c>
      <c r="K662" s="54">
        <v>534.62</v>
      </c>
      <c r="L662" s="54">
        <v>453.09</v>
      </c>
      <c r="M662" s="54">
        <v>524.98</v>
      </c>
      <c r="N662" s="54">
        <v>430.68</v>
      </c>
      <c r="O662" s="54">
        <v>509.75</v>
      </c>
      <c r="P662" s="127">
        <v>6576.3246218288314</v>
      </c>
    </row>
    <row r="663" spans="1:16" s="2" customFormat="1">
      <c r="A663" s="55">
        <v>315610</v>
      </c>
      <c r="B663" s="56">
        <v>561</v>
      </c>
      <c r="C663" s="57" t="s">
        <v>784</v>
      </c>
      <c r="D663" s="58">
        <v>180.57</v>
      </c>
      <c r="E663" s="58">
        <v>126.289588849406</v>
      </c>
      <c r="F663" s="58">
        <v>146.24</v>
      </c>
      <c r="G663" s="58">
        <v>166.78</v>
      </c>
      <c r="H663" s="58">
        <v>182.58</v>
      </c>
      <c r="I663" s="58">
        <v>158.96</v>
      </c>
      <c r="J663" s="58">
        <v>142.05000000000001</v>
      </c>
      <c r="K663" s="58">
        <v>178.61</v>
      </c>
      <c r="L663" s="58">
        <v>151.37</v>
      </c>
      <c r="M663" s="58">
        <v>175.39</v>
      </c>
      <c r="N663" s="58">
        <v>143.88999999999999</v>
      </c>
      <c r="O663" s="58">
        <v>170.3</v>
      </c>
      <c r="P663" s="128">
        <v>1923.0295888494059</v>
      </c>
    </row>
    <row r="664" spans="1:16" s="2" customFormat="1">
      <c r="A664" s="51">
        <v>315620</v>
      </c>
      <c r="B664" s="52">
        <v>562</v>
      </c>
      <c r="C664" s="53" t="s">
        <v>491</v>
      </c>
      <c r="D664" s="54">
        <v>0</v>
      </c>
      <c r="E664" s="54">
        <v>0</v>
      </c>
      <c r="F664" s="54">
        <v>0</v>
      </c>
      <c r="G664" s="54">
        <v>0</v>
      </c>
      <c r="H664" s="54">
        <v>0</v>
      </c>
      <c r="I664" s="54">
        <v>0</v>
      </c>
      <c r="J664" s="54">
        <v>0</v>
      </c>
      <c r="K664" s="54">
        <v>0</v>
      </c>
      <c r="L664" s="54">
        <v>0</v>
      </c>
      <c r="M664" s="54">
        <v>0</v>
      </c>
      <c r="N664" s="54">
        <v>0</v>
      </c>
      <c r="O664" s="54">
        <v>0</v>
      </c>
      <c r="P664" s="127">
        <v>0</v>
      </c>
    </row>
    <row r="665" spans="1:16" s="2" customFormat="1">
      <c r="A665" s="55">
        <v>315630</v>
      </c>
      <c r="B665" s="56">
        <v>563</v>
      </c>
      <c r="C665" s="57" t="s">
        <v>404</v>
      </c>
      <c r="D665" s="58">
        <v>0</v>
      </c>
      <c r="E665" s="58">
        <v>0</v>
      </c>
      <c r="F665" s="58">
        <v>0</v>
      </c>
      <c r="G665" s="58">
        <v>0</v>
      </c>
      <c r="H665" s="58">
        <v>0</v>
      </c>
      <c r="I665" s="58">
        <v>0</v>
      </c>
      <c r="J665" s="58">
        <v>0</v>
      </c>
      <c r="K665" s="58">
        <v>0</v>
      </c>
      <c r="L665" s="58">
        <v>0</v>
      </c>
      <c r="M665" s="58">
        <v>0</v>
      </c>
      <c r="N665" s="58">
        <v>0</v>
      </c>
      <c r="O665" s="58">
        <v>0</v>
      </c>
      <c r="P665" s="128">
        <v>0</v>
      </c>
    </row>
    <row r="666" spans="1:16" s="2" customFormat="1">
      <c r="A666" s="51">
        <v>315640</v>
      </c>
      <c r="B666" s="52">
        <v>564</v>
      </c>
      <c r="C666" s="53" t="s">
        <v>405</v>
      </c>
      <c r="D666" s="54">
        <v>0</v>
      </c>
      <c r="E666" s="54">
        <v>0</v>
      </c>
      <c r="F666" s="54">
        <v>0</v>
      </c>
      <c r="G666" s="54">
        <v>0</v>
      </c>
      <c r="H666" s="54">
        <v>0</v>
      </c>
      <c r="I666" s="54">
        <v>0</v>
      </c>
      <c r="J666" s="54">
        <v>0</v>
      </c>
      <c r="K666" s="54">
        <v>0</v>
      </c>
      <c r="L666" s="54">
        <v>0</v>
      </c>
      <c r="M666" s="54">
        <v>0</v>
      </c>
      <c r="N666" s="54">
        <v>0</v>
      </c>
      <c r="O666" s="54">
        <v>0</v>
      </c>
      <c r="P666" s="127">
        <v>0</v>
      </c>
    </row>
    <row r="667" spans="1:16" s="2" customFormat="1">
      <c r="A667" s="55">
        <v>315645</v>
      </c>
      <c r="B667" s="56">
        <v>834</v>
      </c>
      <c r="C667" s="57" t="s">
        <v>785</v>
      </c>
      <c r="D667" s="58">
        <v>21737.38</v>
      </c>
      <c r="E667" s="58">
        <v>15293.8091023241</v>
      </c>
      <c r="F667" s="58">
        <v>17604.75</v>
      </c>
      <c r="G667" s="58">
        <v>20077.21</v>
      </c>
      <c r="H667" s="58">
        <v>21979.47</v>
      </c>
      <c r="I667" s="58">
        <v>19136.27</v>
      </c>
      <c r="J667" s="58">
        <v>18546.009999999998</v>
      </c>
      <c r="K667" s="58">
        <v>23619.15</v>
      </c>
      <c r="L667" s="58">
        <v>20017.14</v>
      </c>
      <c r="M667" s="58">
        <v>23193.33</v>
      </c>
      <c r="N667" s="58">
        <v>19026.96</v>
      </c>
      <c r="O667" s="58">
        <v>22520.2</v>
      </c>
      <c r="P667" s="128">
        <v>242751.67910232409</v>
      </c>
    </row>
    <row r="668" spans="1:16" s="2" customFormat="1">
      <c r="A668" s="51">
        <v>315650</v>
      </c>
      <c r="B668" s="52">
        <v>565</v>
      </c>
      <c r="C668" s="53" t="s">
        <v>406</v>
      </c>
      <c r="D668" s="54">
        <v>0</v>
      </c>
      <c r="E668" s="54">
        <v>0</v>
      </c>
      <c r="F668" s="54">
        <v>0</v>
      </c>
      <c r="G668" s="54">
        <v>0</v>
      </c>
      <c r="H668" s="54">
        <v>0</v>
      </c>
      <c r="I668" s="54">
        <v>0</v>
      </c>
      <c r="J668" s="54">
        <v>0</v>
      </c>
      <c r="K668" s="54">
        <v>0</v>
      </c>
      <c r="L668" s="54">
        <v>0</v>
      </c>
      <c r="M668" s="54">
        <v>0</v>
      </c>
      <c r="N668" s="54">
        <v>0</v>
      </c>
      <c r="O668" s="54">
        <v>0</v>
      </c>
      <c r="P668" s="127">
        <v>0</v>
      </c>
    </row>
    <row r="669" spans="1:16" s="2" customFormat="1">
      <c r="A669" s="55">
        <v>315660</v>
      </c>
      <c r="B669" s="56">
        <v>566</v>
      </c>
      <c r="C669" s="57" t="s">
        <v>407</v>
      </c>
      <c r="D669" s="58">
        <v>0</v>
      </c>
      <c r="E669" s="58">
        <v>0</v>
      </c>
      <c r="F669" s="58">
        <v>0</v>
      </c>
      <c r="G669" s="58">
        <v>0</v>
      </c>
      <c r="H669" s="58">
        <v>0</v>
      </c>
      <c r="I669" s="58">
        <v>0</v>
      </c>
      <c r="J669" s="58">
        <v>0</v>
      </c>
      <c r="K669" s="58">
        <v>0</v>
      </c>
      <c r="L669" s="58">
        <v>0</v>
      </c>
      <c r="M669" s="58">
        <v>0</v>
      </c>
      <c r="N669" s="58">
        <v>0</v>
      </c>
      <c r="O669" s="58">
        <v>0</v>
      </c>
      <c r="P669" s="128">
        <v>0</v>
      </c>
    </row>
    <row r="670" spans="1:16" s="2" customFormat="1">
      <c r="A670" s="51">
        <v>315670</v>
      </c>
      <c r="B670" s="52">
        <v>567</v>
      </c>
      <c r="C670" s="53" t="s">
        <v>786</v>
      </c>
      <c r="D670" s="54">
        <v>14817.65</v>
      </c>
      <c r="E670" s="54">
        <v>10359.0835982686</v>
      </c>
      <c r="F670" s="54">
        <v>12000.58</v>
      </c>
      <c r="G670" s="54">
        <v>13685.97</v>
      </c>
      <c r="H670" s="54">
        <v>14982.68</v>
      </c>
      <c r="I670" s="54">
        <v>13044.57</v>
      </c>
      <c r="J670" s="54">
        <v>11656.79</v>
      </c>
      <c r="K670" s="54">
        <v>14657.09</v>
      </c>
      <c r="L670" s="54">
        <v>12421.82</v>
      </c>
      <c r="M670" s="54">
        <v>14392.84</v>
      </c>
      <c r="N670" s="54">
        <v>11807.36</v>
      </c>
      <c r="O670" s="54">
        <v>13975.13</v>
      </c>
      <c r="P670" s="127">
        <v>157801.56359826861</v>
      </c>
    </row>
    <row r="671" spans="1:16" s="2" customFormat="1">
      <c r="A671" s="55">
        <v>315680</v>
      </c>
      <c r="B671" s="56">
        <v>568</v>
      </c>
      <c r="C671" s="57" t="s">
        <v>787</v>
      </c>
      <c r="D671" s="58">
        <v>0</v>
      </c>
      <c r="E671" s="58">
        <v>0</v>
      </c>
      <c r="F671" s="58">
        <v>0</v>
      </c>
      <c r="G671" s="58">
        <v>0</v>
      </c>
      <c r="H671" s="58">
        <v>0</v>
      </c>
      <c r="I671" s="58">
        <v>0</v>
      </c>
      <c r="J671" s="58">
        <v>0</v>
      </c>
      <c r="K671" s="58">
        <v>0</v>
      </c>
      <c r="L671" s="58">
        <v>0</v>
      </c>
      <c r="M671" s="58">
        <v>0</v>
      </c>
      <c r="N671" s="58">
        <v>0</v>
      </c>
      <c r="O671" s="58">
        <v>0</v>
      </c>
      <c r="P671" s="128">
        <v>0</v>
      </c>
    </row>
    <row r="672" spans="1:16" s="2" customFormat="1">
      <c r="A672" s="51">
        <v>315690</v>
      </c>
      <c r="B672" s="52">
        <v>569</v>
      </c>
      <c r="C672" s="53" t="s">
        <v>408</v>
      </c>
      <c r="D672" s="54">
        <v>4304.66</v>
      </c>
      <c r="E672" s="54">
        <v>3010.1090607838901</v>
      </c>
      <c r="F672" s="54">
        <v>3486.27</v>
      </c>
      <c r="G672" s="54">
        <v>3975.9</v>
      </c>
      <c r="H672" s="54">
        <v>4352.6000000000004</v>
      </c>
      <c r="I672" s="54">
        <v>3789.56</v>
      </c>
      <c r="J672" s="54">
        <v>4880.3100000000004</v>
      </c>
      <c r="K672" s="54">
        <v>6446.12</v>
      </c>
      <c r="L672" s="54">
        <v>5463.06</v>
      </c>
      <c r="M672" s="54">
        <v>6329.9</v>
      </c>
      <c r="N672" s="54">
        <v>5192.82</v>
      </c>
      <c r="O672" s="54">
        <v>6146.2</v>
      </c>
      <c r="P672" s="127">
        <v>57377.509060783894</v>
      </c>
    </row>
    <row r="673" spans="1:16" s="2" customFormat="1">
      <c r="A673" s="55">
        <v>315700</v>
      </c>
      <c r="B673" s="56">
        <v>570</v>
      </c>
      <c r="C673" s="57" t="s">
        <v>409</v>
      </c>
      <c r="D673" s="58">
        <v>0</v>
      </c>
      <c r="E673" s="58">
        <v>0</v>
      </c>
      <c r="F673" s="58">
        <v>0</v>
      </c>
      <c r="G673" s="58">
        <v>0</v>
      </c>
      <c r="H673" s="58">
        <v>0</v>
      </c>
      <c r="I673" s="58">
        <v>0</v>
      </c>
      <c r="J673" s="58">
        <v>0</v>
      </c>
      <c r="K673" s="58">
        <v>0</v>
      </c>
      <c r="L673" s="58">
        <v>0</v>
      </c>
      <c r="M673" s="58">
        <v>0</v>
      </c>
      <c r="N673" s="58">
        <v>0</v>
      </c>
      <c r="O673" s="58">
        <v>0</v>
      </c>
      <c r="P673" s="128">
        <v>0</v>
      </c>
    </row>
    <row r="674" spans="1:16" s="2" customFormat="1">
      <c r="A674" s="51">
        <v>315710</v>
      </c>
      <c r="B674" s="52">
        <v>571</v>
      </c>
      <c r="C674" s="53" t="s">
        <v>455</v>
      </c>
      <c r="D674" s="54">
        <v>8322.02</v>
      </c>
      <c r="E674" s="54">
        <v>5834.2761283195796</v>
      </c>
      <c r="F674" s="54">
        <v>6739.87</v>
      </c>
      <c r="G674" s="54">
        <v>7686.44</v>
      </c>
      <c r="H674" s="54">
        <v>8414.7000000000007</v>
      </c>
      <c r="I674" s="54">
        <v>7326.2</v>
      </c>
      <c r="J674" s="54">
        <v>7004.77</v>
      </c>
      <c r="K674" s="54">
        <v>8902.6299999999992</v>
      </c>
      <c r="L674" s="54">
        <v>7544.94</v>
      </c>
      <c r="M674" s="54">
        <v>8742.1299999999992</v>
      </c>
      <c r="N674" s="54">
        <v>7171.72</v>
      </c>
      <c r="O674" s="54">
        <v>8488.41</v>
      </c>
      <c r="P674" s="127">
        <v>92178.106128319574</v>
      </c>
    </row>
    <row r="675" spans="1:16" s="2" customFormat="1">
      <c r="A675" s="55">
        <v>315720</v>
      </c>
      <c r="B675" s="56">
        <v>572</v>
      </c>
      <c r="C675" s="57" t="s">
        <v>788</v>
      </c>
      <c r="D675" s="58">
        <v>63473.82</v>
      </c>
      <c r="E675" s="58">
        <v>44400.530934900802</v>
      </c>
      <c r="F675" s="58">
        <v>51406.42</v>
      </c>
      <c r="G675" s="58">
        <v>58626.080000000002</v>
      </c>
      <c r="H675" s="58">
        <v>64180.73</v>
      </c>
      <c r="I675" s="58">
        <v>55878.52</v>
      </c>
      <c r="J675" s="58">
        <v>68066.98</v>
      </c>
      <c r="K675" s="58">
        <v>89345.45</v>
      </c>
      <c r="L675" s="58">
        <v>75719.899999999994</v>
      </c>
      <c r="M675" s="58">
        <v>87734.66</v>
      </c>
      <c r="N675" s="58">
        <v>71974.3</v>
      </c>
      <c r="O675" s="58">
        <v>85188.39</v>
      </c>
      <c r="P675" s="128">
        <v>815995.78093490086</v>
      </c>
    </row>
    <row r="676" spans="1:16" s="2" customFormat="1">
      <c r="A676" s="51">
        <v>315725</v>
      </c>
      <c r="B676" s="52">
        <v>756</v>
      </c>
      <c r="C676" s="53" t="s">
        <v>789</v>
      </c>
      <c r="D676" s="54">
        <v>0</v>
      </c>
      <c r="E676" s="54">
        <v>0</v>
      </c>
      <c r="F676" s="54">
        <v>0</v>
      </c>
      <c r="G676" s="54">
        <v>0</v>
      </c>
      <c r="H676" s="54">
        <v>0</v>
      </c>
      <c r="I676" s="54">
        <v>0</v>
      </c>
      <c r="J676" s="54">
        <v>0</v>
      </c>
      <c r="K676" s="54">
        <v>0</v>
      </c>
      <c r="L676" s="54">
        <v>0</v>
      </c>
      <c r="M676" s="54">
        <v>0</v>
      </c>
      <c r="N676" s="54">
        <v>0</v>
      </c>
      <c r="O676" s="54">
        <v>0</v>
      </c>
      <c r="P676" s="127">
        <v>0</v>
      </c>
    </row>
    <row r="677" spans="1:16" s="2" customFormat="1">
      <c r="A677" s="55">
        <v>315727</v>
      </c>
      <c r="B677" s="56">
        <v>835</v>
      </c>
      <c r="C677" s="57" t="s">
        <v>790</v>
      </c>
      <c r="D677" s="58">
        <v>4619.59</v>
      </c>
      <c r="E677" s="58">
        <v>3249.3135518218501</v>
      </c>
      <c r="F677" s="58">
        <v>3741.33</v>
      </c>
      <c r="G677" s="58">
        <v>4266.78</v>
      </c>
      <c r="H677" s="58">
        <v>4671.04</v>
      </c>
      <c r="I677" s="58">
        <v>4066.81</v>
      </c>
      <c r="J677" s="58">
        <v>3029.69</v>
      </c>
      <c r="K677" s="58">
        <v>3684.18</v>
      </c>
      <c r="L677" s="58">
        <v>3122.33</v>
      </c>
      <c r="M677" s="58">
        <v>3617.76</v>
      </c>
      <c r="N677" s="58">
        <v>2967.88</v>
      </c>
      <c r="O677" s="58">
        <v>3512.77</v>
      </c>
      <c r="P677" s="128">
        <v>44549.473551821844</v>
      </c>
    </row>
    <row r="678" spans="1:16" s="2" customFormat="1">
      <c r="A678" s="51">
        <v>315730</v>
      </c>
      <c r="B678" s="52">
        <v>573</v>
      </c>
      <c r="C678" s="53" t="s">
        <v>791</v>
      </c>
      <c r="D678" s="54">
        <v>0</v>
      </c>
      <c r="E678" s="54">
        <v>0</v>
      </c>
      <c r="F678" s="54">
        <v>0</v>
      </c>
      <c r="G678" s="54">
        <v>0</v>
      </c>
      <c r="H678" s="54">
        <v>0</v>
      </c>
      <c r="I678" s="54">
        <v>0</v>
      </c>
      <c r="J678" s="54">
        <v>0</v>
      </c>
      <c r="K678" s="54">
        <v>0</v>
      </c>
      <c r="L678" s="54">
        <v>0</v>
      </c>
      <c r="M678" s="54">
        <v>0</v>
      </c>
      <c r="N678" s="54">
        <v>0</v>
      </c>
      <c r="O678" s="54">
        <v>0</v>
      </c>
      <c r="P678" s="127">
        <v>0</v>
      </c>
    </row>
    <row r="679" spans="1:16" s="2" customFormat="1">
      <c r="A679" s="55">
        <v>315733</v>
      </c>
      <c r="B679" s="56">
        <v>836</v>
      </c>
      <c r="C679" s="57" t="s">
        <v>544</v>
      </c>
      <c r="D679" s="58">
        <v>49459.15</v>
      </c>
      <c r="E679" s="58">
        <v>34759.253390958802</v>
      </c>
      <c r="F679" s="58">
        <v>40056.160000000003</v>
      </c>
      <c r="G679" s="58">
        <v>45681.760000000002</v>
      </c>
      <c r="H679" s="58">
        <v>50009.98</v>
      </c>
      <c r="I679" s="58">
        <v>43540.85</v>
      </c>
      <c r="J679" s="58">
        <v>41977.15</v>
      </c>
      <c r="K679" s="58">
        <v>53417.56</v>
      </c>
      <c r="L679" s="58">
        <v>45271.17</v>
      </c>
      <c r="M679" s="58">
        <v>52454.51</v>
      </c>
      <c r="N679" s="58">
        <v>43031.76</v>
      </c>
      <c r="O679" s="58">
        <v>50932.160000000003</v>
      </c>
      <c r="P679" s="128">
        <v>550591.46339095884</v>
      </c>
    </row>
    <row r="680" spans="1:16" s="2" customFormat="1">
      <c r="A680" s="51">
        <v>315737</v>
      </c>
      <c r="B680" s="52">
        <v>837</v>
      </c>
      <c r="C680" s="53" t="s">
        <v>545</v>
      </c>
      <c r="D680" s="54">
        <v>0</v>
      </c>
      <c r="E680" s="54">
        <v>0</v>
      </c>
      <c r="F680" s="54">
        <v>0</v>
      </c>
      <c r="G680" s="54">
        <v>0</v>
      </c>
      <c r="H680" s="54">
        <v>0</v>
      </c>
      <c r="I680" s="54">
        <v>0</v>
      </c>
      <c r="J680" s="54">
        <v>0</v>
      </c>
      <c r="K680" s="54">
        <v>0</v>
      </c>
      <c r="L680" s="54">
        <v>0</v>
      </c>
      <c r="M680" s="54">
        <v>0</v>
      </c>
      <c r="N680" s="54">
        <v>0</v>
      </c>
      <c r="O680" s="54">
        <v>0</v>
      </c>
      <c r="P680" s="127">
        <v>0</v>
      </c>
    </row>
    <row r="681" spans="1:16" s="2" customFormat="1">
      <c r="A681" s="55">
        <v>315740</v>
      </c>
      <c r="B681" s="56">
        <v>574</v>
      </c>
      <c r="C681" s="57" t="s">
        <v>546</v>
      </c>
      <c r="D681" s="58">
        <v>0</v>
      </c>
      <c r="E681" s="58">
        <v>0</v>
      </c>
      <c r="F681" s="58">
        <v>0</v>
      </c>
      <c r="G681" s="58">
        <v>0</v>
      </c>
      <c r="H681" s="58">
        <v>0</v>
      </c>
      <c r="I681" s="58">
        <v>0</v>
      </c>
      <c r="J681" s="58">
        <v>0</v>
      </c>
      <c r="K681" s="58">
        <v>0</v>
      </c>
      <c r="L681" s="58">
        <v>0</v>
      </c>
      <c r="M681" s="58">
        <v>0</v>
      </c>
      <c r="N681" s="58">
        <v>0</v>
      </c>
      <c r="O681" s="58">
        <v>0</v>
      </c>
      <c r="P681" s="128">
        <v>0</v>
      </c>
    </row>
    <row r="682" spans="1:16" s="2" customFormat="1">
      <c r="A682" s="51">
        <v>315750</v>
      </c>
      <c r="B682" s="52">
        <v>575</v>
      </c>
      <c r="C682" s="53" t="s">
        <v>792</v>
      </c>
      <c r="D682" s="54">
        <v>7642.22</v>
      </c>
      <c r="E682" s="54">
        <v>5368.1706120959798</v>
      </c>
      <c r="F682" s="54">
        <v>6189.31</v>
      </c>
      <c r="G682" s="54">
        <v>7058.56</v>
      </c>
      <c r="H682" s="54">
        <v>7727.34</v>
      </c>
      <c r="I682" s="54">
        <v>6727.75</v>
      </c>
      <c r="J682" s="54">
        <v>850.89</v>
      </c>
      <c r="K682" s="54">
        <v>0</v>
      </c>
      <c r="L682" s="54">
        <v>0</v>
      </c>
      <c r="M682" s="54">
        <v>0</v>
      </c>
      <c r="N682" s="54">
        <v>0</v>
      </c>
      <c r="O682" s="54">
        <v>0</v>
      </c>
      <c r="P682" s="127">
        <v>41564.240612095979</v>
      </c>
    </row>
    <row r="683" spans="1:16" s="2" customFormat="1">
      <c r="A683" s="55">
        <v>315760</v>
      </c>
      <c r="B683" s="56">
        <v>576</v>
      </c>
      <c r="C683" s="57" t="s">
        <v>793</v>
      </c>
      <c r="D683" s="58">
        <v>0</v>
      </c>
      <c r="E683" s="58">
        <v>0</v>
      </c>
      <c r="F683" s="58">
        <v>0</v>
      </c>
      <c r="G683" s="58">
        <v>0</v>
      </c>
      <c r="H683" s="58">
        <v>0</v>
      </c>
      <c r="I683" s="58">
        <v>0</v>
      </c>
      <c r="J683" s="58">
        <v>0</v>
      </c>
      <c r="K683" s="58">
        <v>0</v>
      </c>
      <c r="L683" s="58">
        <v>0</v>
      </c>
      <c r="M683" s="58">
        <v>0</v>
      </c>
      <c r="N683" s="58">
        <v>0</v>
      </c>
      <c r="O683" s="58">
        <v>0</v>
      </c>
      <c r="P683" s="128">
        <v>0</v>
      </c>
    </row>
    <row r="684" spans="1:16" s="2" customFormat="1">
      <c r="A684" s="51">
        <v>315765</v>
      </c>
      <c r="B684" s="52">
        <v>838</v>
      </c>
      <c r="C684" s="53" t="s">
        <v>547</v>
      </c>
      <c r="D684" s="54">
        <v>30234.76</v>
      </c>
      <c r="E684" s="54">
        <v>21229.1063479236</v>
      </c>
      <c r="F684" s="54">
        <v>24486.639999999999</v>
      </c>
      <c r="G684" s="54">
        <v>27925.61</v>
      </c>
      <c r="H684" s="54">
        <v>30571.49</v>
      </c>
      <c r="I684" s="54">
        <v>26616.86</v>
      </c>
      <c r="J684" s="54">
        <v>23785.17</v>
      </c>
      <c r="K684" s="54">
        <v>29907.14</v>
      </c>
      <c r="L684" s="54">
        <v>25346.18</v>
      </c>
      <c r="M684" s="54">
        <v>29367.95</v>
      </c>
      <c r="N684" s="54">
        <v>24092.39</v>
      </c>
      <c r="O684" s="54">
        <v>28515.62</v>
      </c>
      <c r="P684" s="127">
        <v>322078.91634792363</v>
      </c>
    </row>
    <row r="685" spans="1:16" s="2" customFormat="1">
      <c r="A685" s="55">
        <v>315770</v>
      </c>
      <c r="B685" s="56">
        <v>577</v>
      </c>
      <c r="C685" s="57" t="s">
        <v>548</v>
      </c>
      <c r="D685" s="58">
        <v>0</v>
      </c>
      <c r="E685" s="58">
        <v>0</v>
      </c>
      <c r="F685" s="58">
        <v>0</v>
      </c>
      <c r="G685" s="58">
        <v>0</v>
      </c>
      <c r="H685" s="58">
        <v>0</v>
      </c>
      <c r="I685" s="58">
        <v>0</v>
      </c>
      <c r="J685" s="58">
        <v>0</v>
      </c>
      <c r="K685" s="58">
        <v>0</v>
      </c>
      <c r="L685" s="58">
        <v>0</v>
      </c>
      <c r="M685" s="58">
        <v>0</v>
      </c>
      <c r="N685" s="58">
        <v>0</v>
      </c>
      <c r="O685" s="58">
        <v>0</v>
      </c>
      <c r="P685" s="128">
        <v>0</v>
      </c>
    </row>
    <row r="686" spans="1:16" s="2" customFormat="1">
      <c r="A686" s="51">
        <v>315780</v>
      </c>
      <c r="B686" s="52">
        <v>578</v>
      </c>
      <c r="C686" s="53" t="s">
        <v>549</v>
      </c>
      <c r="D686" s="54">
        <v>13609.48</v>
      </c>
      <c r="E686" s="54">
        <v>9516.0706311308495</v>
      </c>
      <c r="F686" s="54">
        <v>11022.1</v>
      </c>
      <c r="G686" s="54">
        <v>12570.07</v>
      </c>
      <c r="H686" s="54">
        <v>13761.05</v>
      </c>
      <c r="I686" s="54">
        <v>11980.97</v>
      </c>
      <c r="J686" s="54">
        <v>10706.35</v>
      </c>
      <c r="K686" s="54">
        <v>13462.01</v>
      </c>
      <c r="L686" s="54">
        <v>11409</v>
      </c>
      <c r="M686" s="54">
        <v>13219.31</v>
      </c>
      <c r="N686" s="54">
        <v>10844.64</v>
      </c>
      <c r="O686" s="54">
        <v>12835.65</v>
      </c>
      <c r="P686" s="127">
        <v>144936.70063113084</v>
      </c>
    </row>
    <row r="687" spans="1:16" s="2" customFormat="1">
      <c r="A687" s="55">
        <v>315790</v>
      </c>
      <c r="B687" s="56">
        <v>579</v>
      </c>
      <c r="C687" s="57" t="s">
        <v>550</v>
      </c>
      <c r="D687" s="58">
        <v>0</v>
      </c>
      <c r="E687" s="58">
        <v>0</v>
      </c>
      <c r="F687" s="58">
        <v>0</v>
      </c>
      <c r="G687" s="58">
        <v>0</v>
      </c>
      <c r="H687" s="58">
        <v>0</v>
      </c>
      <c r="I687" s="58">
        <v>0</v>
      </c>
      <c r="J687" s="58">
        <v>0</v>
      </c>
      <c r="K687" s="58">
        <v>0</v>
      </c>
      <c r="L687" s="58">
        <v>0</v>
      </c>
      <c r="M687" s="58">
        <v>0</v>
      </c>
      <c r="N687" s="58">
        <v>0</v>
      </c>
      <c r="O687" s="58">
        <v>0</v>
      </c>
      <c r="P687" s="128">
        <v>0</v>
      </c>
    </row>
    <row r="688" spans="1:16" s="2" customFormat="1">
      <c r="A688" s="51">
        <v>315800</v>
      </c>
      <c r="B688" s="52">
        <v>580</v>
      </c>
      <c r="C688" s="53" t="s">
        <v>794</v>
      </c>
      <c r="D688" s="54">
        <v>0</v>
      </c>
      <c r="E688" s="54">
        <v>0</v>
      </c>
      <c r="F688" s="54">
        <v>0</v>
      </c>
      <c r="G688" s="54">
        <v>0</v>
      </c>
      <c r="H688" s="54">
        <v>0</v>
      </c>
      <c r="I688" s="54">
        <v>0</v>
      </c>
      <c r="J688" s="54">
        <v>0</v>
      </c>
      <c r="K688" s="54">
        <v>0</v>
      </c>
      <c r="L688" s="54">
        <v>0</v>
      </c>
      <c r="M688" s="54">
        <v>0</v>
      </c>
      <c r="N688" s="54">
        <v>0</v>
      </c>
      <c r="O688" s="54">
        <v>0</v>
      </c>
      <c r="P688" s="127">
        <v>0</v>
      </c>
    </row>
    <row r="689" spans="1:16" s="2" customFormat="1">
      <c r="A689" s="55">
        <v>315810</v>
      </c>
      <c r="B689" s="56">
        <v>581</v>
      </c>
      <c r="C689" s="57" t="s">
        <v>551</v>
      </c>
      <c r="D689" s="58">
        <v>28487.86</v>
      </c>
      <c r="E689" s="58">
        <v>19996.189914503098</v>
      </c>
      <c r="F689" s="58">
        <v>23071.85</v>
      </c>
      <c r="G689" s="58">
        <v>26312.13</v>
      </c>
      <c r="H689" s="58">
        <v>28805.13</v>
      </c>
      <c r="I689" s="58">
        <v>25078.99</v>
      </c>
      <c r="J689" s="58">
        <v>23863.74</v>
      </c>
      <c r="K689" s="58">
        <v>30307.1</v>
      </c>
      <c r="L689" s="58">
        <v>25685.14</v>
      </c>
      <c r="M689" s="58">
        <v>29760.7</v>
      </c>
      <c r="N689" s="58">
        <v>24414.59</v>
      </c>
      <c r="O689" s="58">
        <v>28896.97</v>
      </c>
      <c r="P689" s="128">
        <v>314680.38991450309</v>
      </c>
    </row>
    <row r="690" spans="1:16" s="2" customFormat="1">
      <c r="A690" s="51">
        <v>315820</v>
      </c>
      <c r="B690" s="52">
        <v>582</v>
      </c>
      <c r="C690" s="53" t="s">
        <v>795</v>
      </c>
      <c r="D690" s="54">
        <v>0</v>
      </c>
      <c r="E690" s="54">
        <v>0</v>
      </c>
      <c r="F690" s="54">
        <v>0</v>
      </c>
      <c r="G690" s="54">
        <v>0</v>
      </c>
      <c r="H690" s="54">
        <v>0</v>
      </c>
      <c r="I690" s="54">
        <v>0</v>
      </c>
      <c r="J690" s="54">
        <v>0</v>
      </c>
      <c r="K690" s="54">
        <v>0</v>
      </c>
      <c r="L690" s="54">
        <v>0</v>
      </c>
      <c r="M690" s="54">
        <v>0</v>
      </c>
      <c r="N690" s="54">
        <v>0</v>
      </c>
      <c r="O690" s="54">
        <v>0</v>
      </c>
      <c r="P690" s="127">
        <v>0</v>
      </c>
    </row>
    <row r="691" spans="1:16" s="2" customFormat="1">
      <c r="A691" s="55">
        <v>315830</v>
      </c>
      <c r="B691" s="56">
        <v>583</v>
      </c>
      <c r="C691" s="57" t="s">
        <v>456</v>
      </c>
      <c r="D691" s="58">
        <v>0</v>
      </c>
      <c r="E691" s="58">
        <v>0</v>
      </c>
      <c r="F691" s="58">
        <v>0</v>
      </c>
      <c r="G691" s="58">
        <v>0</v>
      </c>
      <c r="H691" s="58">
        <v>0</v>
      </c>
      <c r="I691" s="58">
        <v>0</v>
      </c>
      <c r="J691" s="58">
        <v>0</v>
      </c>
      <c r="K691" s="58">
        <v>0</v>
      </c>
      <c r="L691" s="58">
        <v>0</v>
      </c>
      <c r="M691" s="58">
        <v>0</v>
      </c>
      <c r="N691" s="58">
        <v>0</v>
      </c>
      <c r="O691" s="58">
        <v>0</v>
      </c>
      <c r="P691" s="128">
        <v>0</v>
      </c>
    </row>
    <row r="692" spans="1:16" s="2" customFormat="1">
      <c r="A692" s="51">
        <v>315840</v>
      </c>
      <c r="B692" s="52">
        <v>584</v>
      </c>
      <c r="C692" s="53" t="s">
        <v>492</v>
      </c>
      <c r="D692" s="54">
        <v>7025.89</v>
      </c>
      <c r="E692" s="54">
        <v>4941.5847361685901</v>
      </c>
      <c r="F692" s="54">
        <v>5690.16</v>
      </c>
      <c r="G692" s="54">
        <v>6489.3</v>
      </c>
      <c r="H692" s="54">
        <v>7104.14</v>
      </c>
      <c r="I692" s="54">
        <v>6185.17</v>
      </c>
      <c r="J692" s="54">
        <v>5527.15</v>
      </c>
      <c r="K692" s="54">
        <v>6949.76</v>
      </c>
      <c r="L692" s="54">
        <v>5889.89</v>
      </c>
      <c r="M692" s="54">
        <v>6824.47</v>
      </c>
      <c r="N692" s="54">
        <v>5598.54</v>
      </c>
      <c r="O692" s="54">
        <v>6626.4</v>
      </c>
      <c r="P692" s="127">
        <v>74852.454736168584</v>
      </c>
    </row>
    <row r="693" spans="1:16" s="2" customFormat="1">
      <c r="A693" s="55">
        <v>315850</v>
      </c>
      <c r="B693" s="56">
        <v>585</v>
      </c>
      <c r="C693" s="57" t="s">
        <v>493</v>
      </c>
      <c r="D693" s="58">
        <v>0</v>
      </c>
      <c r="E693" s="58">
        <v>0</v>
      </c>
      <c r="F693" s="58">
        <v>0</v>
      </c>
      <c r="G693" s="58">
        <v>0</v>
      </c>
      <c r="H693" s="58">
        <v>0</v>
      </c>
      <c r="I693" s="58">
        <v>0</v>
      </c>
      <c r="J693" s="58">
        <v>0</v>
      </c>
      <c r="K693" s="58">
        <v>0</v>
      </c>
      <c r="L693" s="58">
        <v>0</v>
      </c>
      <c r="M693" s="58">
        <v>0</v>
      </c>
      <c r="N693" s="58">
        <v>0</v>
      </c>
      <c r="O693" s="58">
        <v>0</v>
      </c>
      <c r="P693" s="128">
        <v>0</v>
      </c>
    </row>
    <row r="694" spans="1:16" s="2" customFormat="1">
      <c r="A694" s="51">
        <v>315860</v>
      </c>
      <c r="B694" s="52">
        <v>586</v>
      </c>
      <c r="C694" s="53" t="s">
        <v>516</v>
      </c>
      <c r="D694" s="54">
        <v>20324.32</v>
      </c>
      <c r="E694" s="54">
        <v>14310.5162075922</v>
      </c>
      <c r="F694" s="54">
        <v>16460.34</v>
      </c>
      <c r="G694" s="54">
        <v>18772.07</v>
      </c>
      <c r="H694" s="54">
        <v>20550.669999999998</v>
      </c>
      <c r="I694" s="54">
        <v>17892.310000000001</v>
      </c>
      <c r="J694" s="54">
        <v>15988.8</v>
      </c>
      <c r="K694" s="54">
        <v>20104.09</v>
      </c>
      <c r="L694" s="54">
        <v>17038.13</v>
      </c>
      <c r="M694" s="54">
        <v>19741.63</v>
      </c>
      <c r="N694" s="54">
        <v>16195.31</v>
      </c>
      <c r="O694" s="54">
        <v>19168.689999999999</v>
      </c>
      <c r="P694" s="127">
        <v>216546.8762075922</v>
      </c>
    </row>
    <row r="695" spans="1:16" s="2" customFormat="1">
      <c r="A695" s="55">
        <v>315870</v>
      </c>
      <c r="B695" s="56">
        <v>587</v>
      </c>
      <c r="C695" s="57" t="s">
        <v>796</v>
      </c>
      <c r="D695" s="58">
        <v>0</v>
      </c>
      <c r="E695" s="58">
        <v>0</v>
      </c>
      <c r="F695" s="58">
        <v>0</v>
      </c>
      <c r="G695" s="58">
        <v>0</v>
      </c>
      <c r="H695" s="58">
        <v>0</v>
      </c>
      <c r="I695" s="58">
        <v>0</v>
      </c>
      <c r="J695" s="58">
        <v>0</v>
      </c>
      <c r="K695" s="58">
        <v>0</v>
      </c>
      <c r="L695" s="58">
        <v>0</v>
      </c>
      <c r="M695" s="58">
        <v>0</v>
      </c>
      <c r="N695" s="58">
        <v>0</v>
      </c>
      <c r="O695" s="58">
        <v>0</v>
      </c>
      <c r="P695" s="128">
        <v>0</v>
      </c>
    </row>
    <row r="696" spans="1:16" s="2" customFormat="1">
      <c r="A696" s="51">
        <v>315880</v>
      </c>
      <c r="B696" s="52">
        <v>588</v>
      </c>
      <c r="C696" s="53" t="s">
        <v>797</v>
      </c>
      <c r="D696" s="54">
        <v>0</v>
      </c>
      <c r="E696" s="54">
        <v>0</v>
      </c>
      <c r="F696" s="54">
        <v>0</v>
      </c>
      <c r="G696" s="54">
        <v>0</v>
      </c>
      <c r="H696" s="54">
        <v>0</v>
      </c>
      <c r="I696" s="54">
        <v>0</v>
      </c>
      <c r="J696" s="54">
        <v>0</v>
      </c>
      <c r="K696" s="54">
        <v>0</v>
      </c>
      <c r="L696" s="54">
        <v>0</v>
      </c>
      <c r="M696" s="54">
        <v>0</v>
      </c>
      <c r="N696" s="54">
        <v>0</v>
      </c>
      <c r="O696" s="54">
        <v>0</v>
      </c>
      <c r="P696" s="127">
        <v>0</v>
      </c>
    </row>
    <row r="697" spans="1:16" s="2" customFormat="1">
      <c r="A697" s="55">
        <v>315890</v>
      </c>
      <c r="B697" s="56">
        <v>589</v>
      </c>
      <c r="C697" s="57" t="s">
        <v>798</v>
      </c>
      <c r="D697" s="58">
        <v>0</v>
      </c>
      <c r="E697" s="58">
        <v>0</v>
      </c>
      <c r="F697" s="58">
        <v>0</v>
      </c>
      <c r="G697" s="58">
        <v>0</v>
      </c>
      <c r="H697" s="58">
        <v>0</v>
      </c>
      <c r="I697" s="58">
        <v>0</v>
      </c>
      <c r="J697" s="58">
        <v>0</v>
      </c>
      <c r="K697" s="58">
        <v>0</v>
      </c>
      <c r="L697" s="58">
        <v>0</v>
      </c>
      <c r="M697" s="58">
        <v>0</v>
      </c>
      <c r="N697" s="58">
        <v>0</v>
      </c>
      <c r="O697" s="58">
        <v>0</v>
      </c>
      <c r="P697" s="128">
        <v>0</v>
      </c>
    </row>
    <row r="698" spans="1:16" s="2" customFormat="1">
      <c r="A698" s="51">
        <v>315895</v>
      </c>
      <c r="B698" s="52">
        <v>758</v>
      </c>
      <c r="C698" s="53" t="s">
        <v>799</v>
      </c>
      <c r="D698" s="54">
        <v>67124.259999999995</v>
      </c>
      <c r="E698" s="54">
        <v>46962.876137521402</v>
      </c>
      <c r="F698" s="54">
        <v>54362.85</v>
      </c>
      <c r="G698" s="54">
        <v>61997.72</v>
      </c>
      <c r="H698" s="54">
        <v>67871.83</v>
      </c>
      <c r="I698" s="54">
        <v>59092.15</v>
      </c>
      <c r="J698" s="54">
        <v>53884.84</v>
      </c>
      <c r="K698" s="54">
        <v>67977.789999999994</v>
      </c>
      <c r="L698" s="54">
        <v>57610.89</v>
      </c>
      <c r="M698" s="54">
        <v>66752.23</v>
      </c>
      <c r="N698" s="54">
        <v>54761.09</v>
      </c>
      <c r="O698" s="54">
        <v>64814.92</v>
      </c>
      <c r="P698" s="127">
        <v>723213.4461375213</v>
      </c>
    </row>
    <row r="699" spans="1:16" s="2" customFormat="1">
      <c r="A699" s="55">
        <v>315900</v>
      </c>
      <c r="B699" s="56">
        <v>590</v>
      </c>
      <c r="C699" s="57" t="s">
        <v>517</v>
      </c>
      <c r="D699" s="58">
        <v>89358.46</v>
      </c>
      <c r="E699" s="58">
        <v>62672.419856881999</v>
      </c>
      <c r="F699" s="58">
        <v>72369.960000000006</v>
      </c>
      <c r="G699" s="58">
        <v>82533.8</v>
      </c>
      <c r="H699" s="58">
        <v>90353.64</v>
      </c>
      <c r="I699" s="58">
        <v>78665.789999999994</v>
      </c>
      <c r="J699" s="58">
        <v>76708.17</v>
      </c>
      <c r="K699" s="58">
        <v>97780.85</v>
      </c>
      <c r="L699" s="58">
        <v>82868.87</v>
      </c>
      <c r="M699" s="58">
        <v>96017.98</v>
      </c>
      <c r="N699" s="58">
        <v>78769.64</v>
      </c>
      <c r="O699" s="58">
        <v>93231.31</v>
      </c>
      <c r="P699" s="128">
        <v>1001330.8898568819</v>
      </c>
    </row>
    <row r="700" spans="1:16" s="2" customFormat="1">
      <c r="A700" s="51">
        <v>315910</v>
      </c>
      <c r="B700" s="52">
        <v>591</v>
      </c>
      <c r="C700" s="53" t="s">
        <v>527</v>
      </c>
      <c r="D700" s="54">
        <v>279.60000000000002</v>
      </c>
      <c r="E700" s="54">
        <v>196.486792661473</v>
      </c>
      <c r="F700" s="54">
        <v>226.45</v>
      </c>
      <c r="G700" s="54">
        <v>258.25</v>
      </c>
      <c r="H700" s="54">
        <v>282.72000000000003</v>
      </c>
      <c r="I700" s="54">
        <v>246.15</v>
      </c>
      <c r="J700" s="54">
        <v>219.96</v>
      </c>
      <c r="K700" s="54">
        <v>276.57</v>
      </c>
      <c r="L700" s="54">
        <v>234.4</v>
      </c>
      <c r="M700" s="54">
        <v>271.58999999999997</v>
      </c>
      <c r="N700" s="54">
        <v>222.8</v>
      </c>
      <c r="O700" s="54">
        <v>263.70999999999998</v>
      </c>
      <c r="P700" s="127">
        <v>2978.6867926614736</v>
      </c>
    </row>
    <row r="701" spans="1:16" s="2" customFormat="1">
      <c r="A701" s="55">
        <v>315920</v>
      </c>
      <c r="B701" s="56">
        <v>592</v>
      </c>
      <c r="C701" s="57" t="s">
        <v>552</v>
      </c>
      <c r="D701" s="58">
        <v>50.46</v>
      </c>
      <c r="E701" s="58">
        <v>35.246802731981802</v>
      </c>
      <c r="F701" s="58">
        <v>40.869999999999997</v>
      </c>
      <c r="G701" s="58">
        <v>46.61</v>
      </c>
      <c r="H701" s="58">
        <v>51.03</v>
      </c>
      <c r="I701" s="58">
        <v>44.43</v>
      </c>
      <c r="J701" s="58">
        <v>39.700000000000003</v>
      </c>
      <c r="K701" s="58">
        <v>49.92</v>
      </c>
      <c r="L701" s="58">
        <v>42.31</v>
      </c>
      <c r="M701" s="58">
        <v>49.02</v>
      </c>
      <c r="N701" s="58">
        <v>40.21</v>
      </c>
      <c r="O701" s="58">
        <v>47.6</v>
      </c>
      <c r="P701" s="128">
        <v>537.40680273198177</v>
      </c>
    </row>
    <row r="702" spans="1:16" s="2" customFormat="1">
      <c r="A702" s="51">
        <v>315930</v>
      </c>
      <c r="B702" s="52">
        <v>595</v>
      </c>
      <c r="C702" s="53" t="s">
        <v>800</v>
      </c>
      <c r="D702" s="54">
        <v>4133.22</v>
      </c>
      <c r="E702" s="54">
        <v>2901.8168255369201</v>
      </c>
      <c r="F702" s="54">
        <v>3347.43</v>
      </c>
      <c r="G702" s="54">
        <v>3817.55</v>
      </c>
      <c r="H702" s="54">
        <v>4179.25</v>
      </c>
      <c r="I702" s="54">
        <v>3638.64</v>
      </c>
      <c r="J702" s="54">
        <v>7118.81</v>
      </c>
      <c r="K702" s="54">
        <v>9752.77</v>
      </c>
      <c r="L702" s="54">
        <v>8265.43</v>
      </c>
      <c r="M702" s="54">
        <v>9576.94</v>
      </c>
      <c r="N702" s="54">
        <v>7856.57</v>
      </c>
      <c r="O702" s="54">
        <v>9298.99</v>
      </c>
      <c r="P702" s="127">
        <v>73887.41682553693</v>
      </c>
    </row>
    <row r="703" spans="1:16" s="2" customFormat="1">
      <c r="A703" s="55">
        <v>315935</v>
      </c>
      <c r="B703" s="56">
        <v>757</v>
      </c>
      <c r="C703" s="57" t="s">
        <v>553</v>
      </c>
      <c r="D703" s="58">
        <v>0</v>
      </c>
      <c r="E703" s="58">
        <v>0</v>
      </c>
      <c r="F703" s="58">
        <v>0</v>
      </c>
      <c r="G703" s="58">
        <v>0</v>
      </c>
      <c r="H703" s="58">
        <v>0</v>
      </c>
      <c r="I703" s="58">
        <v>0</v>
      </c>
      <c r="J703" s="58">
        <v>0</v>
      </c>
      <c r="K703" s="58">
        <v>0</v>
      </c>
      <c r="L703" s="58">
        <v>0</v>
      </c>
      <c r="M703" s="58">
        <v>0</v>
      </c>
      <c r="N703" s="58">
        <v>0</v>
      </c>
      <c r="O703" s="58">
        <v>0</v>
      </c>
      <c r="P703" s="128">
        <v>0</v>
      </c>
    </row>
    <row r="704" spans="1:16" s="2" customFormat="1">
      <c r="A704" s="51">
        <v>315940</v>
      </c>
      <c r="B704" s="52">
        <v>593</v>
      </c>
      <c r="C704" s="53" t="s">
        <v>554</v>
      </c>
      <c r="D704" s="54">
        <v>1604.88</v>
      </c>
      <c r="E704" s="54">
        <v>1118.61660718141</v>
      </c>
      <c r="F704" s="54">
        <v>1299.77</v>
      </c>
      <c r="G704" s="54">
        <v>1482.31</v>
      </c>
      <c r="H704" s="54">
        <v>1622.75</v>
      </c>
      <c r="I704" s="54">
        <v>1412.84</v>
      </c>
      <c r="J704" s="54">
        <v>1243.8399999999999</v>
      </c>
      <c r="K704" s="54">
        <v>1560.12</v>
      </c>
      <c r="L704" s="54">
        <v>1322.19</v>
      </c>
      <c r="M704" s="54">
        <v>1531.99</v>
      </c>
      <c r="N704" s="54">
        <v>1256.79</v>
      </c>
      <c r="O704" s="54">
        <v>1487.53</v>
      </c>
      <c r="P704" s="127">
        <v>16943.62660718141</v>
      </c>
    </row>
    <row r="705" spans="1:16" s="2" customFormat="1">
      <c r="A705" s="55">
        <v>315950</v>
      </c>
      <c r="B705" s="56">
        <v>594</v>
      </c>
      <c r="C705" s="57" t="s">
        <v>555</v>
      </c>
      <c r="D705" s="58">
        <v>15066.49</v>
      </c>
      <c r="E705" s="58">
        <v>10574.4829258304</v>
      </c>
      <c r="F705" s="58">
        <v>12202.11</v>
      </c>
      <c r="G705" s="58">
        <v>13915.81</v>
      </c>
      <c r="H705" s="58">
        <v>15234.29</v>
      </c>
      <c r="I705" s="58">
        <v>13263.63</v>
      </c>
      <c r="J705" s="58">
        <v>9308.7900000000009</v>
      </c>
      <c r="K705" s="58">
        <v>11177.42</v>
      </c>
      <c r="L705" s="58">
        <v>9472.82</v>
      </c>
      <c r="M705" s="58">
        <v>10975.91</v>
      </c>
      <c r="N705" s="58">
        <v>9004.23</v>
      </c>
      <c r="O705" s="58">
        <v>10657.36</v>
      </c>
      <c r="P705" s="128">
        <v>140853.34292583039</v>
      </c>
    </row>
    <row r="706" spans="1:16" s="2" customFormat="1">
      <c r="A706" s="51">
        <v>315960</v>
      </c>
      <c r="B706" s="52">
        <v>596</v>
      </c>
      <c r="C706" s="53" t="s">
        <v>801</v>
      </c>
      <c r="D706" s="54">
        <v>0</v>
      </c>
      <c r="E706" s="54">
        <v>0</v>
      </c>
      <c r="F706" s="54">
        <v>0</v>
      </c>
      <c r="G706" s="54">
        <v>0</v>
      </c>
      <c r="H706" s="54">
        <v>0</v>
      </c>
      <c r="I706" s="54">
        <v>0</v>
      </c>
      <c r="J706" s="54">
        <v>0</v>
      </c>
      <c r="K706" s="54">
        <v>0</v>
      </c>
      <c r="L706" s="54">
        <v>0</v>
      </c>
      <c r="M706" s="54">
        <v>0</v>
      </c>
      <c r="N706" s="54">
        <v>0</v>
      </c>
      <c r="O706" s="54">
        <v>0</v>
      </c>
      <c r="P706" s="127">
        <v>0</v>
      </c>
    </row>
    <row r="707" spans="1:16" s="2" customFormat="1">
      <c r="A707" s="55">
        <v>315970</v>
      </c>
      <c r="B707" s="56">
        <v>597</v>
      </c>
      <c r="C707" s="57" t="s">
        <v>556</v>
      </c>
      <c r="D707" s="58">
        <v>0</v>
      </c>
      <c r="E707" s="58">
        <v>0</v>
      </c>
      <c r="F707" s="58">
        <v>0</v>
      </c>
      <c r="G707" s="58">
        <v>0</v>
      </c>
      <c r="H707" s="58">
        <v>0</v>
      </c>
      <c r="I707" s="58">
        <v>0</v>
      </c>
      <c r="J707" s="58">
        <v>0</v>
      </c>
      <c r="K707" s="58">
        <v>0</v>
      </c>
      <c r="L707" s="58">
        <v>0</v>
      </c>
      <c r="M707" s="58">
        <v>0</v>
      </c>
      <c r="N707" s="58">
        <v>0</v>
      </c>
      <c r="O707" s="58">
        <v>0</v>
      </c>
      <c r="P707" s="128">
        <v>0</v>
      </c>
    </row>
    <row r="708" spans="1:16" s="2" customFormat="1">
      <c r="A708" s="51">
        <v>315980</v>
      </c>
      <c r="B708" s="52">
        <v>598</v>
      </c>
      <c r="C708" s="53" t="s">
        <v>802</v>
      </c>
      <c r="D708" s="54">
        <v>312.54000000000002</v>
      </c>
      <c r="E708" s="54">
        <v>218.558497912468</v>
      </c>
      <c r="F708" s="54">
        <v>253.12</v>
      </c>
      <c r="G708" s="54">
        <v>288.67</v>
      </c>
      <c r="H708" s="54">
        <v>316.02</v>
      </c>
      <c r="I708" s="54">
        <v>275.14</v>
      </c>
      <c r="J708" s="54">
        <v>245.87</v>
      </c>
      <c r="K708" s="54">
        <v>309.14999999999998</v>
      </c>
      <c r="L708" s="54">
        <v>262.01</v>
      </c>
      <c r="M708" s="54">
        <v>303.58</v>
      </c>
      <c r="N708" s="54">
        <v>249.05</v>
      </c>
      <c r="O708" s="54">
        <v>294.77</v>
      </c>
      <c r="P708" s="127">
        <v>3328.4784979124684</v>
      </c>
    </row>
    <row r="709" spans="1:16" s="2" customFormat="1">
      <c r="A709" s="55">
        <v>315990</v>
      </c>
      <c r="B709" s="56">
        <v>599</v>
      </c>
      <c r="C709" s="57" t="s">
        <v>803</v>
      </c>
      <c r="D709" s="58">
        <v>0</v>
      </c>
      <c r="E709" s="58">
        <v>0</v>
      </c>
      <c r="F709" s="58">
        <v>0</v>
      </c>
      <c r="G709" s="58">
        <v>0</v>
      </c>
      <c r="H709" s="58">
        <v>0</v>
      </c>
      <c r="I709" s="58">
        <v>0</v>
      </c>
      <c r="J709" s="58">
        <v>0</v>
      </c>
      <c r="K709" s="58">
        <v>0</v>
      </c>
      <c r="L709" s="58">
        <v>0</v>
      </c>
      <c r="M709" s="58">
        <v>0</v>
      </c>
      <c r="N709" s="58">
        <v>0</v>
      </c>
      <c r="O709" s="58">
        <v>0</v>
      </c>
      <c r="P709" s="128">
        <v>0</v>
      </c>
    </row>
    <row r="710" spans="1:16" s="2" customFormat="1">
      <c r="A710" s="51">
        <v>316000</v>
      </c>
      <c r="B710" s="52">
        <v>600</v>
      </c>
      <c r="C710" s="53" t="s">
        <v>804</v>
      </c>
      <c r="D710" s="54">
        <v>0</v>
      </c>
      <c r="E710" s="54">
        <v>0</v>
      </c>
      <c r="F710" s="54">
        <v>0</v>
      </c>
      <c r="G710" s="54">
        <v>0</v>
      </c>
      <c r="H710" s="54">
        <v>0</v>
      </c>
      <c r="I710" s="54">
        <v>0</v>
      </c>
      <c r="J710" s="54">
        <v>0</v>
      </c>
      <c r="K710" s="54">
        <v>0</v>
      </c>
      <c r="L710" s="54">
        <v>0</v>
      </c>
      <c r="M710" s="54">
        <v>0</v>
      </c>
      <c r="N710" s="54">
        <v>0</v>
      </c>
      <c r="O710" s="54">
        <v>0</v>
      </c>
      <c r="P710" s="127">
        <v>0</v>
      </c>
    </row>
    <row r="711" spans="1:16" s="2" customFormat="1">
      <c r="A711" s="55">
        <v>316010</v>
      </c>
      <c r="B711" s="56">
        <v>601</v>
      </c>
      <c r="C711" s="57" t="s">
        <v>805</v>
      </c>
      <c r="D711" s="58">
        <v>1500.91</v>
      </c>
      <c r="E711" s="58">
        <v>1046.9432482683201</v>
      </c>
      <c r="F711" s="58">
        <v>1215.56</v>
      </c>
      <c r="G711" s="58">
        <v>1386.28</v>
      </c>
      <c r="H711" s="58">
        <v>1517.62</v>
      </c>
      <c r="I711" s="58">
        <v>1321.31</v>
      </c>
      <c r="J711" s="58">
        <v>1180.74</v>
      </c>
      <c r="K711" s="58">
        <v>1484.64</v>
      </c>
      <c r="L711" s="58">
        <v>1258.23</v>
      </c>
      <c r="M711" s="58">
        <v>1457.88</v>
      </c>
      <c r="N711" s="58">
        <v>1195.99</v>
      </c>
      <c r="O711" s="58">
        <v>1415.56</v>
      </c>
      <c r="P711" s="128">
        <v>15981.66324826832</v>
      </c>
    </row>
    <row r="712" spans="1:16" s="2" customFormat="1">
      <c r="A712" s="51">
        <v>316020</v>
      </c>
      <c r="B712" s="52">
        <v>602</v>
      </c>
      <c r="C712" s="53" t="s">
        <v>806</v>
      </c>
      <c r="D712" s="54">
        <v>73992.31</v>
      </c>
      <c r="E712" s="54">
        <v>51749.501090603997</v>
      </c>
      <c r="F712" s="54">
        <v>59925.16</v>
      </c>
      <c r="G712" s="54">
        <v>68341.22</v>
      </c>
      <c r="H712" s="54">
        <v>74816.36</v>
      </c>
      <c r="I712" s="54">
        <v>65138.36</v>
      </c>
      <c r="J712" s="54">
        <v>59328.01</v>
      </c>
      <c r="K712" s="54">
        <v>74830.28</v>
      </c>
      <c r="L712" s="54">
        <v>63418.36</v>
      </c>
      <c r="M712" s="54">
        <v>73481.179999999993</v>
      </c>
      <c r="N712" s="54">
        <v>60281.27</v>
      </c>
      <c r="O712" s="54">
        <v>71348.58</v>
      </c>
      <c r="P712" s="127">
        <v>796650.59109060385</v>
      </c>
    </row>
    <row r="713" spans="1:16" s="2" customFormat="1">
      <c r="A713" s="55">
        <v>316030</v>
      </c>
      <c r="B713" s="56">
        <v>603</v>
      </c>
      <c r="C713" s="57" t="s">
        <v>807</v>
      </c>
      <c r="D713" s="58">
        <v>0</v>
      </c>
      <c r="E713" s="58">
        <v>0</v>
      </c>
      <c r="F713" s="58">
        <v>0</v>
      </c>
      <c r="G713" s="58">
        <v>0</v>
      </c>
      <c r="H713" s="58">
        <v>0</v>
      </c>
      <c r="I713" s="58">
        <v>0</v>
      </c>
      <c r="J713" s="58">
        <v>0</v>
      </c>
      <c r="K713" s="58">
        <v>0</v>
      </c>
      <c r="L713" s="58">
        <v>0</v>
      </c>
      <c r="M713" s="58">
        <v>0</v>
      </c>
      <c r="N713" s="58">
        <v>0</v>
      </c>
      <c r="O713" s="58">
        <v>0</v>
      </c>
      <c r="P713" s="128">
        <v>0</v>
      </c>
    </row>
    <row r="714" spans="1:16" s="2" customFormat="1">
      <c r="A714" s="51">
        <v>316040</v>
      </c>
      <c r="B714" s="52">
        <v>604</v>
      </c>
      <c r="C714" s="53" t="s">
        <v>808</v>
      </c>
      <c r="D714" s="54">
        <v>0</v>
      </c>
      <c r="E714" s="54">
        <v>0</v>
      </c>
      <c r="F714" s="54">
        <v>0</v>
      </c>
      <c r="G714" s="54">
        <v>0</v>
      </c>
      <c r="H714" s="54">
        <v>0</v>
      </c>
      <c r="I714" s="54">
        <v>0</v>
      </c>
      <c r="J714" s="54">
        <v>0</v>
      </c>
      <c r="K714" s="54">
        <v>0</v>
      </c>
      <c r="L714" s="54">
        <v>0</v>
      </c>
      <c r="M714" s="54">
        <v>0</v>
      </c>
      <c r="N714" s="54">
        <v>0</v>
      </c>
      <c r="O714" s="54">
        <v>0</v>
      </c>
      <c r="P714" s="127">
        <v>0</v>
      </c>
    </row>
    <row r="715" spans="1:16" s="2" customFormat="1">
      <c r="A715" s="55">
        <v>316045</v>
      </c>
      <c r="B715" s="56">
        <v>839</v>
      </c>
      <c r="C715" s="57" t="s">
        <v>809</v>
      </c>
      <c r="D715" s="58">
        <v>0</v>
      </c>
      <c r="E715" s="58">
        <v>0</v>
      </c>
      <c r="F715" s="58">
        <v>0</v>
      </c>
      <c r="G715" s="58">
        <v>0</v>
      </c>
      <c r="H715" s="58">
        <v>0</v>
      </c>
      <c r="I715" s="58">
        <v>0</v>
      </c>
      <c r="J715" s="58">
        <v>0</v>
      </c>
      <c r="K715" s="58">
        <v>0</v>
      </c>
      <c r="L715" s="58">
        <v>0</v>
      </c>
      <c r="M715" s="58">
        <v>0</v>
      </c>
      <c r="N715" s="58">
        <v>0</v>
      </c>
      <c r="O715" s="58">
        <v>0</v>
      </c>
      <c r="P715" s="128">
        <v>0</v>
      </c>
    </row>
    <row r="716" spans="1:16" s="2" customFormat="1">
      <c r="A716" s="51">
        <v>316050</v>
      </c>
      <c r="B716" s="52">
        <v>605</v>
      </c>
      <c r="C716" s="53" t="s">
        <v>810</v>
      </c>
      <c r="D716" s="54">
        <v>0</v>
      </c>
      <c r="E716" s="54">
        <v>0</v>
      </c>
      <c r="F716" s="54">
        <v>0</v>
      </c>
      <c r="G716" s="54">
        <v>0</v>
      </c>
      <c r="H716" s="54">
        <v>0</v>
      </c>
      <c r="I716" s="54">
        <v>0</v>
      </c>
      <c r="J716" s="54">
        <v>0</v>
      </c>
      <c r="K716" s="54">
        <v>0</v>
      </c>
      <c r="L716" s="54">
        <v>0</v>
      </c>
      <c r="M716" s="54">
        <v>0</v>
      </c>
      <c r="N716" s="54">
        <v>0</v>
      </c>
      <c r="O716" s="54">
        <v>0</v>
      </c>
      <c r="P716" s="127">
        <v>0</v>
      </c>
    </row>
    <row r="717" spans="1:16" s="2" customFormat="1">
      <c r="A717" s="55">
        <v>316060</v>
      </c>
      <c r="B717" s="56">
        <v>606</v>
      </c>
      <c r="C717" s="57" t="s">
        <v>811</v>
      </c>
      <c r="D717" s="58">
        <v>1558.52</v>
      </c>
      <c r="E717" s="58">
        <v>1090.0130616490101</v>
      </c>
      <c r="F717" s="58">
        <v>1262.22</v>
      </c>
      <c r="G717" s="58">
        <v>1439.49</v>
      </c>
      <c r="H717" s="58">
        <v>1575.88</v>
      </c>
      <c r="I717" s="58">
        <v>1372.03</v>
      </c>
      <c r="J717" s="58">
        <v>1226.06</v>
      </c>
      <c r="K717" s="58">
        <v>1541.63</v>
      </c>
      <c r="L717" s="58">
        <v>1306.53</v>
      </c>
      <c r="M717" s="58">
        <v>1513.84</v>
      </c>
      <c r="N717" s="58">
        <v>1241.9000000000001</v>
      </c>
      <c r="O717" s="58">
        <v>1469.9</v>
      </c>
      <c r="P717" s="128">
        <v>16598.013061649013</v>
      </c>
    </row>
    <row r="718" spans="1:16" s="2" customFormat="1">
      <c r="A718" s="51">
        <v>316070</v>
      </c>
      <c r="B718" s="52">
        <v>607</v>
      </c>
      <c r="C718" s="53" t="s">
        <v>410</v>
      </c>
      <c r="D718" s="54">
        <v>150.41</v>
      </c>
      <c r="E718" s="54">
        <v>104.94332007556901</v>
      </c>
      <c r="F718" s="54">
        <v>121.81</v>
      </c>
      <c r="G718" s="54">
        <v>138.91999999999999</v>
      </c>
      <c r="H718" s="54">
        <v>152.08000000000001</v>
      </c>
      <c r="I718" s="54">
        <v>132.41</v>
      </c>
      <c r="J718" s="54">
        <v>118.32</v>
      </c>
      <c r="K718" s="54">
        <v>148.78</v>
      </c>
      <c r="L718" s="54">
        <v>126.09</v>
      </c>
      <c r="M718" s="54">
        <v>146.1</v>
      </c>
      <c r="N718" s="54">
        <v>119.85</v>
      </c>
      <c r="O718" s="54">
        <v>141.86000000000001</v>
      </c>
      <c r="P718" s="127">
        <v>1601.5733200755685</v>
      </c>
    </row>
    <row r="719" spans="1:16" s="2" customFormat="1">
      <c r="A719" s="55">
        <v>316080</v>
      </c>
      <c r="B719" s="56">
        <v>608</v>
      </c>
      <c r="C719" s="57" t="s">
        <v>528</v>
      </c>
      <c r="D719" s="58">
        <v>0</v>
      </c>
      <c r="E719" s="58">
        <v>0</v>
      </c>
      <c r="F719" s="58">
        <v>0</v>
      </c>
      <c r="G719" s="58">
        <v>0</v>
      </c>
      <c r="H719" s="58">
        <v>0</v>
      </c>
      <c r="I719" s="58">
        <v>0</v>
      </c>
      <c r="J719" s="58">
        <v>0</v>
      </c>
      <c r="K719" s="58">
        <v>0</v>
      </c>
      <c r="L719" s="58">
        <v>0</v>
      </c>
      <c r="M719" s="58">
        <v>0</v>
      </c>
      <c r="N719" s="58">
        <v>0</v>
      </c>
      <c r="O719" s="58">
        <v>0</v>
      </c>
      <c r="P719" s="128">
        <v>0</v>
      </c>
    </row>
    <row r="720" spans="1:16" s="2" customFormat="1">
      <c r="A720" s="51">
        <v>316090</v>
      </c>
      <c r="B720" s="52">
        <v>609</v>
      </c>
      <c r="C720" s="53" t="s">
        <v>812</v>
      </c>
      <c r="D720" s="54">
        <v>0</v>
      </c>
      <c r="E720" s="54">
        <v>0</v>
      </c>
      <c r="F720" s="54">
        <v>0</v>
      </c>
      <c r="G720" s="54">
        <v>0</v>
      </c>
      <c r="H720" s="54">
        <v>0</v>
      </c>
      <c r="I720" s="54">
        <v>0</v>
      </c>
      <c r="J720" s="54">
        <v>0</v>
      </c>
      <c r="K720" s="54">
        <v>0</v>
      </c>
      <c r="L720" s="54">
        <v>0</v>
      </c>
      <c r="M720" s="54">
        <v>0</v>
      </c>
      <c r="N720" s="54">
        <v>0</v>
      </c>
      <c r="O720" s="54">
        <v>0</v>
      </c>
      <c r="P720" s="127">
        <v>0</v>
      </c>
    </row>
    <row r="721" spans="1:16" s="2" customFormat="1">
      <c r="A721" s="55">
        <v>316095</v>
      </c>
      <c r="B721" s="56">
        <v>840</v>
      </c>
      <c r="C721" s="57" t="s">
        <v>529</v>
      </c>
      <c r="D721" s="58">
        <v>0</v>
      </c>
      <c r="E721" s="58">
        <v>0</v>
      </c>
      <c r="F721" s="58">
        <v>0</v>
      </c>
      <c r="G721" s="58">
        <v>0</v>
      </c>
      <c r="H721" s="58">
        <v>0</v>
      </c>
      <c r="I721" s="58">
        <v>0</v>
      </c>
      <c r="J721" s="58">
        <v>0</v>
      </c>
      <c r="K721" s="58">
        <v>0</v>
      </c>
      <c r="L721" s="58">
        <v>0</v>
      </c>
      <c r="M721" s="58">
        <v>0</v>
      </c>
      <c r="N721" s="58">
        <v>0</v>
      </c>
      <c r="O721" s="58">
        <v>0</v>
      </c>
      <c r="P721" s="128">
        <v>0</v>
      </c>
    </row>
    <row r="722" spans="1:16" s="2" customFormat="1">
      <c r="A722" s="51">
        <v>316100</v>
      </c>
      <c r="B722" s="52">
        <v>610</v>
      </c>
      <c r="C722" s="53" t="s">
        <v>530</v>
      </c>
      <c r="D722" s="54">
        <v>62.22</v>
      </c>
      <c r="E722" s="54">
        <v>43.637044035924703</v>
      </c>
      <c r="F722" s="54">
        <v>50.39</v>
      </c>
      <c r="G722" s="54">
        <v>57.46</v>
      </c>
      <c r="H722" s="54">
        <v>62.91</v>
      </c>
      <c r="I722" s="54">
        <v>54.77</v>
      </c>
      <c r="J722" s="54">
        <v>167.99</v>
      </c>
      <c r="K722" s="54">
        <v>235.91</v>
      </c>
      <c r="L722" s="54">
        <v>199.93</v>
      </c>
      <c r="M722" s="54">
        <v>231.66</v>
      </c>
      <c r="N722" s="54">
        <v>190.04</v>
      </c>
      <c r="O722" s="54">
        <v>224.93</v>
      </c>
      <c r="P722" s="127">
        <v>1581.8470440359249</v>
      </c>
    </row>
    <row r="723" spans="1:16" s="2" customFormat="1">
      <c r="A723" s="55">
        <v>316105</v>
      </c>
      <c r="B723" s="56">
        <v>841</v>
      </c>
      <c r="C723" s="57" t="s">
        <v>813</v>
      </c>
      <c r="D723" s="58">
        <v>0</v>
      </c>
      <c r="E723" s="58">
        <v>0</v>
      </c>
      <c r="F723" s="58">
        <v>0</v>
      </c>
      <c r="G723" s="58">
        <v>0</v>
      </c>
      <c r="H723" s="58">
        <v>0</v>
      </c>
      <c r="I723" s="58">
        <v>0</v>
      </c>
      <c r="J723" s="58">
        <v>0</v>
      </c>
      <c r="K723" s="58">
        <v>0</v>
      </c>
      <c r="L723" s="58">
        <v>0</v>
      </c>
      <c r="M723" s="58">
        <v>0</v>
      </c>
      <c r="N723" s="58">
        <v>0</v>
      </c>
      <c r="O723" s="58">
        <v>0</v>
      </c>
      <c r="P723" s="128">
        <v>0</v>
      </c>
    </row>
    <row r="724" spans="1:16" s="2" customFormat="1">
      <c r="A724" s="51">
        <v>316110</v>
      </c>
      <c r="B724" s="52">
        <v>611</v>
      </c>
      <c r="C724" s="53" t="s">
        <v>531</v>
      </c>
      <c r="D724" s="54">
        <v>0</v>
      </c>
      <c r="E724" s="54">
        <v>0</v>
      </c>
      <c r="F724" s="54">
        <v>0</v>
      </c>
      <c r="G724" s="54">
        <v>0</v>
      </c>
      <c r="H724" s="54">
        <v>0</v>
      </c>
      <c r="I724" s="54">
        <v>0</v>
      </c>
      <c r="J724" s="54">
        <v>0</v>
      </c>
      <c r="K724" s="54">
        <v>0</v>
      </c>
      <c r="L724" s="54">
        <v>0</v>
      </c>
      <c r="M724" s="54">
        <v>0</v>
      </c>
      <c r="N724" s="54">
        <v>0</v>
      </c>
      <c r="O724" s="54">
        <v>0</v>
      </c>
      <c r="P724" s="127">
        <v>0</v>
      </c>
    </row>
    <row r="725" spans="1:16" s="2" customFormat="1">
      <c r="A725" s="55">
        <v>316120</v>
      </c>
      <c r="B725" s="56">
        <v>612</v>
      </c>
      <c r="C725" s="57" t="s">
        <v>532</v>
      </c>
      <c r="D725" s="58">
        <v>0</v>
      </c>
      <c r="E725" s="58">
        <v>0</v>
      </c>
      <c r="F725" s="58">
        <v>0</v>
      </c>
      <c r="G725" s="58">
        <v>0</v>
      </c>
      <c r="H725" s="58">
        <v>0</v>
      </c>
      <c r="I725" s="58">
        <v>0</v>
      </c>
      <c r="J725" s="58">
        <v>0</v>
      </c>
      <c r="K725" s="58">
        <v>0</v>
      </c>
      <c r="L725" s="58">
        <v>0</v>
      </c>
      <c r="M725" s="58">
        <v>0</v>
      </c>
      <c r="N725" s="58">
        <v>0</v>
      </c>
      <c r="O725" s="58">
        <v>0</v>
      </c>
      <c r="P725" s="128">
        <v>0</v>
      </c>
    </row>
    <row r="726" spans="1:16" s="2" customFormat="1">
      <c r="A726" s="51">
        <v>316130</v>
      </c>
      <c r="B726" s="52">
        <v>613</v>
      </c>
      <c r="C726" s="53" t="s">
        <v>533</v>
      </c>
      <c r="D726" s="54">
        <v>0</v>
      </c>
      <c r="E726" s="54">
        <v>0</v>
      </c>
      <c r="F726" s="54">
        <v>0</v>
      </c>
      <c r="G726" s="54">
        <v>0</v>
      </c>
      <c r="H726" s="54">
        <v>0</v>
      </c>
      <c r="I726" s="54">
        <v>0</v>
      </c>
      <c r="J726" s="54">
        <v>0</v>
      </c>
      <c r="K726" s="54">
        <v>0</v>
      </c>
      <c r="L726" s="54">
        <v>0</v>
      </c>
      <c r="M726" s="54">
        <v>0</v>
      </c>
      <c r="N726" s="54">
        <v>0</v>
      </c>
      <c r="O726" s="54">
        <v>0</v>
      </c>
      <c r="P726" s="127">
        <v>0</v>
      </c>
    </row>
    <row r="727" spans="1:16" s="2" customFormat="1">
      <c r="A727" s="55">
        <v>316140</v>
      </c>
      <c r="B727" s="56">
        <v>614</v>
      </c>
      <c r="C727" s="57" t="s">
        <v>814</v>
      </c>
      <c r="D727" s="58">
        <v>13227.19</v>
      </c>
      <c r="E727" s="58">
        <v>9250.9735426563293</v>
      </c>
      <c r="F727" s="58">
        <v>10712.49</v>
      </c>
      <c r="G727" s="58">
        <v>12216.98</v>
      </c>
      <c r="H727" s="58">
        <v>13374.5</v>
      </c>
      <c r="I727" s="58">
        <v>11644.42</v>
      </c>
      <c r="J727" s="58">
        <v>10405.61</v>
      </c>
      <c r="K727" s="58">
        <v>13083.86</v>
      </c>
      <c r="L727" s="58">
        <v>11088.52</v>
      </c>
      <c r="M727" s="58">
        <v>12847.98</v>
      </c>
      <c r="N727" s="58">
        <v>10540.01</v>
      </c>
      <c r="O727" s="58">
        <v>12475.1</v>
      </c>
      <c r="P727" s="128">
        <v>140867.63354265632</v>
      </c>
    </row>
    <row r="728" spans="1:16" s="2" customFormat="1">
      <c r="A728" s="51">
        <v>316150</v>
      </c>
      <c r="B728" s="52">
        <v>615</v>
      </c>
      <c r="C728" s="53" t="s">
        <v>534</v>
      </c>
      <c r="D728" s="54">
        <v>0</v>
      </c>
      <c r="E728" s="54">
        <v>0</v>
      </c>
      <c r="F728" s="54">
        <v>0</v>
      </c>
      <c r="G728" s="54">
        <v>0</v>
      </c>
      <c r="H728" s="54">
        <v>0</v>
      </c>
      <c r="I728" s="54">
        <v>0</v>
      </c>
      <c r="J728" s="54">
        <v>0</v>
      </c>
      <c r="K728" s="54">
        <v>0</v>
      </c>
      <c r="L728" s="54">
        <v>0</v>
      </c>
      <c r="M728" s="54">
        <v>0</v>
      </c>
      <c r="N728" s="54">
        <v>0</v>
      </c>
      <c r="O728" s="54">
        <v>0</v>
      </c>
      <c r="P728" s="127">
        <v>0</v>
      </c>
    </row>
    <row r="729" spans="1:16" s="2" customFormat="1">
      <c r="A729" s="55">
        <v>316160</v>
      </c>
      <c r="B729" s="56">
        <v>616</v>
      </c>
      <c r="C729" s="57" t="s">
        <v>535</v>
      </c>
      <c r="D729" s="58">
        <v>0</v>
      </c>
      <c r="E729" s="58">
        <v>0</v>
      </c>
      <c r="F729" s="58">
        <v>0</v>
      </c>
      <c r="G729" s="58">
        <v>0</v>
      </c>
      <c r="H729" s="58">
        <v>0</v>
      </c>
      <c r="I729" s="58">
        <v>0</v>
      </c>
      <c r="J729" s="58">
        <v>0</v>
      </c>
      <c r="K729" s="58">
        <v>0</v>
      </c>
      <c r="L729" s="58">
        <v>0</v>
      </c>
      <c r="M729" s="58">
        <v>0</v>
      </c>
      <c r="N729" s="58">
        <v>0</v>
      </c>
      <c r="O729" s="58">
        <v>0</v>
      </c>
      <c r="P729" s="128">
        <v>0</v>
      </c>
    </row>
    <row r="730" spans="1:16" s="2" customFormat="1">
      <c r="A730" s="51">
        <v>316165</v>
      </c>
      <c r="B730" s="52">
        <v>842</v>
      </c>
      <c r="C730" s="53" t="s">
        <v>536</v>
      </c>
      <c r="D730" s="54">
        <v>0</v>
      </c>
      <c r="E730" s="54">
        <v>0</v>
      </c>
      <c r="F730" s="54">
        <v>0</v>
      </c>
      <c r="G730" s="54">
        <v>0</v>
      </c>
      <c r="H730" s="54">
        <v>0</v>
      </c>
      <c r="I730" s="54">
        <v>0</v>
      </c>
      <c r="J730" s="54">
        <v>0</v>
      </c>
      <c r="K730" s="54">
        <v>0</v>
      </c>
      <c r="L730" s="54">
        <v>0</v>
      </c>
      <c r="M730" s="54">
        <v>0</v>
      </c>
      <c r="N730" s="54">
        <v>0</v>
      </c>
      <c r="O730" s="54">
        <v>0</v>
      </c>
      <c r="P730" s="127">
        <v>0</v>
      </c>
    </row>
    <row r="731" spans="1:16" s="2" customFormat="1">
      <c r="A731" s="55">
        <v>316170</v>
      </c>
      <c r="B731" s="56">
        <v>617</v>
      </c>
      <c r="C731" s="57" t="s">
        <v>815</v>
      </c>
      <c r="D731" s="58">
        <v>0</v>
      </c>
      <c r="E731" s="58">
        <v>0</v>
      </c>
      <c r="F731" s="58">
        <v>0</v>
      </c>
      <c r="G731" s="58">
        <v>0</v>
      </c>
      <c r="H731" s="58">
        <v>0</v>
      </c>
      <c r="I731" s="58">
        <v>0</v>
      </c>
      <c r="J731" s="58">
        <v>0</v>
      </c>
      <c r="K731" s="58">
        <v>0</v>
      </c>
      <c r="L731" s="58">
        <v>0</v>
      </c>
      <c r="M731" s="58">
        <v>0</v>
      </c>
      <c r="N731" s="58">
        <v>0</v>
      </c>
      <c r="O731" s="58">
        <v>0</v>
      </c>
      <c r="P731" s="128">
        <v>0</v>
      </c>
    </row>
    <row r="732" spans="1:16" s="2" customFormat="1">
      <c r="A732" s="51">
        <v>316180</v>
      </c>
      <c r="B732" s="52">
        <v>618</v>
      </c>
      <c r="C732" s="53" t="s">
        <v>816</v>
      </c>
      <c r="D732" s="54">
        <v>0</v>
      </c>
      <c r="E732" s="54">
        <v>0</v>
      </c>
      <c r="F732" s="54">
        <v>0</v>
      </c>
      <c r="G732" s="54">
        <v>0</v>
      </c>
      <c r="H732" s="54">
        <v>0</v>
      </c>
      <c r="I732" s="54">
        <v>0</v>
      </c>
      <c r="J732" s="54">
        <v>0</v>
      </c>
      <c r="K732" s="54">
        <v>0</v>
      </c>
      <c r="L732" s="54">
        <v>0</v>
      </c>
      <c r="M732" s="54">
        <v>0</v>
      </c>
      <c r="N732" s="54">
        <v>0</v>
      </c>
      <c r="O732" s="54">
        <v>0</v>
      </c>
      <c r="P732" s="127">
        <v>0</v>
      </c>
    </row>
    <row r="733" spans="1:16" s="2" customFormat="1">
      <c r="A733" s="55">
        <v>316190</v>
      </c>
      <c r="B733" s="56">
        <v>619</v>
      </c>
      <c r="C733" s="57" t="s">
        <v>817</v>
      </c>
      <c r="D733" s="58">
        <v>1382.35</v>
      </c>
      <c r="E733" s="58">
        <v>966.79748948258202</v>
      </c>
      <c r="F733" s="58">
        <v>1119.54</v>
      </c>
      <c r="G733" s="58">
        <v>1276.77</v>
      </c>
      <c r="H733" s="58">
        <v>1397.74</v>
      </c>
      <c r="I733" s="58">
        <v>1216.93</v>
      </c>
      <c r="J733" s="58">
        <v>1087.47</v>
      </c>
      <c r="K733" s="58">
        <v>1367.37</v>
      </c>
      <c r="L733" s="58">
        <v>1158.8399999999999</v>
      </c>
      <c r="M733" s="58">
        <v>1342.71</v>
      </c>
      <c r="N733" s="58">
        <v>1101.51</v>
      </c>
      <c r="O733" s="58">
        <v>1303.75</v>
      </c>
      <c r="P733" s="128">
        <v>14721.77748948258</v>
      </c>
    </row>
    <row r="734" spans="1:16" s="2" customFormat="1">
      <c r="A734" s="51">
        <v>316200</v>
      </c>
      <c r="B734" s="52">
        <v>620</v>
      </c>
      <c r="C734" s="53" t="s">
        <v>818</v>
      </c>
      <c r="D734" s="54">
        <v>0</v>
      </c>
      <c r="E734" s="54">
        <v>0</v>
      </c>
      <c r="F734" s="54">
        <v>0</v>
      </c>
      <c r="G734" s="54">
        <v>0</v>
      </c>
      <c r="H734" s="54">
        <v>0</v>
      </c>
      <c r="I734" s="54">
        <v>0</v>
      </c>
      <c r="J734" s="54">
        <v>0</v>
      </c>
      <c r="K734" s="54">
        <v>0</v>
      </c>
      <c r="L734" s="54">
        <v>0</v>
      </c>
      <c r="M734" s="54">
        <v>0</v>
      </c>
      <c r="N734" s="54">
        <v>0</v>
      </c>
      <c r="O734" s="54">
        <v>0</v>
      </c>
      <c r="P734" s="127">
        <v>0</v>
      </c>
    </row>
    <row r="735" spans="1:16" s="2" customFormat="1">
      <c r="A735" s="55">
        <v>316210</v>
      </c>
      <c r="B735" s="56">
        <v>621</v>
      </c>
      <c r="C735" s="57" t="s">
        <v>537</v>
      </c>
      <c r="D735" s="58">
        <v>0</v>
      </c>
      <c r="E735" s="58">
        <v>0</v>
      </c>
      <c r="F735" s="58">
        <v>0</v>
      </c>
      <c r="G735" s="58">
        <v>0</v>
      </c>
      <c r="H735" s="58">
        <v>0</v>
      </c>
      <c r="I735" s="58">
        <v>0</v>
      </c>
      <c r="J735" s="58">
        <v>0</v>
      </c>
      <c r="K735" s="58">
        <v>0</v>
      </c>
      <c r="L735" s="58">
        <v>0</v>
      </c>
      <c r="M735" s="58">
        <v>0</v>
      </c>
      <c r="N735" s="58">
        <v>0</v>
      </c>
      <c r="O735" s="58">
        <v>0</v>
      </c>
      <c r="P735" s="128">
        <v>0</v>
      </c>
    </row>
    <row r="736" spans="1:16" s="2" customFormat="1">
      <c r="A736" s="51">
        <v>316220</v>
      </c>
      <c r="B736" s="52">
        <v>622</v>
      </c>
      <c r="C736" s="53" t="s">
        <v>819</v>
      </c>
      <c r="D736" s="54">
        <v>75759.48</v>
      </c>
      <c r="E736" s="54">
        <v>52985.382280046397</v>
      </c>
      <c r="F736" s="54">
        <v>61356.37</v>
      </c>
      <c r="G736" s="54">
        <v>69973.429999999993</v>
      </c>
      <c r="H736" s="54">
        <v>76603.210000000006</v>
      </c>
      <c r="I736" s="54">
        <v>66694.070000000007</v>
      </c>
      <c r="J736" s="54">
        <v>87656.16</v>
      </c>
      <c r="K736" s="54">
        <v>116033.89</v>
      </c>
      <c r="L736" s="54">
        <v>98338.240000000005</v>
      </c>
      <c r="M736" s="54">
        <v>113941.93</v>
      </c>
      <c r="N736" s="54">
        <v>93473.79</v>
      </c>
      <c r="O736" s="54">
        <v>110635.07</v>
      </c>
      <c r="P736" s="127">
        <v>1023451.0222800465</v>
      </c>
    </row>
    <row r="737" spans="1:16" s="2" customFormat="1">
      <c r="A737" s="55">
        <v>316225</v>
      </c>
      <c r="B737" s="56">
        <v>843</v>
      </c>
      <c r="C737" s="57" t="s">
        <v>820</v>
      </c>
      <c r="D737" s="58">
        <v>0</v>
      </c>
      <c r="E737" s="58">
        <v>0</v>
      </c>
      <c r="F737" s="58">
        <v>0</v>
      </c>
      <c r="G737" s="58">
        <v>0</v>
      </c>
      <c r="H737" s="58">
        <v>0</v>
      </c>
      <c r="I737" s="58">
        <v>0</v>
      </c>
      <c r="J737" s="58">
        <v>0</v>
      </c>
      <c r="K737" s="58">
        <v>0</v>
      </c>
      <c r="L737" s="58">
        <v>0</v>
      </c>
      <c r="M737" s="58">
        <v>0</v>
      </c>
      <c r="N737" s="58">
        <v>0</v>
      </c>
      <c r="O737" s="58">
        <v>0</v>
      </c>
      <c r="P737" s="128">
        <v>0</v>
      </c>
    </row>
    <row r="738" spans="1:16" s="2" customFormat="1">
      <c r="A738" s="51">
        <v>316230</v>
      </c>
      <c r="B738" s="52">
        <v>623</v>
      </c>
      <c r="C738" s="53" t="s">
        <v>821</v>
      </c>
      <c r="D738" s="54">
        <v>949.73</v>
      </c>
      <c r="E738" s="54">
        <v>664.23277769321305</v>
      </c>
      <c r="F738" s="54">
        <v>769.17</v>
      </c>
      <c r="G738" s="54">
        <v>877.2</v>
      </c>
      <c r="H738" s="54">
        <v>960.31</v>
      </c>
      <c r="I738" s="54">
        <v>836.09</v>
      </c>
      <c r="J738" s="54">
        <v>747.14</v>
      </c>
      <c r="K738" s="54">
        <v>939.44</v>
      </c>
      <c r="L738" s="54">
        <v>796.17</v>
      </c>
      <c r="M738" s="54">
        <v>922.5</v>
      </c>
      <c r="N738" s="54">
        <v>756.79</v>
      </c>
      <c r="O738" s="54">
        <v>895.73</v>
      </c>
      <c r="P738" s="127">
        <v>10114.502777693211</v>
      </c>
    </row>
    <row r="739" spans="1:16" s="2" customFormat="1">
      <c r="A739" s="55">
        <v>316240</v>
      </c>
      <c r="B739" s="56">
        <v>624</v>
      </c>
      <c r="C739" s="57" t="s">
        <v>822</v>
      </c>
      <c r="D739" s="58">
        <v>0</v>
      </c>
      <c r="E739" s="58">
        <v>0</v>
      </c>
      <c r="F739" s="58">
        <v>0</v>
      </c>
      <c r="G739" s="58">
        <v>0</v>
      </c>
      <c r="H739" s="58">
        <v>0</v>
      </c>
      <c r="I739" s="58">
        <v>0</v>
      </c>
      <c r="J739" s="58">
        <v>0</v>
      </c>
      <c r="K739" s="58">
        <v>0</v>
      </c>
      <c r="L739" s="58">
        <v>0</v>
      </c>
      <c r="M739" s="58">
        <v>0</v>
      </c>
      <c r="N739" s="58">
        <v>0</v>
      </c>
      <c r="O739" s="58">
        <v>0</v>
      </c>
      <c r="P739" s="128">
        <v>0</v>
      </c>
    </row>
    <row r="740" spans="1:16" s="2" customFormat="1">
      <c r="A740" s="51">
        <v>316245</v>
      </c>
      <c r="B740" s="52">
        <v>844</v>
      </c>
      <c r="C740" s="53" t="s">
        <v>823</v>
      </c>
      <c r="D740" s="54">
        <v>167282.95000000001</v>
      </c>
      <c r="E740" s="54">
        <v>115976.25833288999</v>
      </c>
      <c r="F740" s="54">
        <v>135479.74</v>
      </c>
      <c r="G740" s="54">
        <v>154506.9</v>
      </c>
      <c r="H740" s="54">
        <v>169145.98</v>
      </c>
      <c r="I740" s="54">
        <v>147265.81</v>
      </c>
      <c r="J740" s="54">
        <v>130344.27</v>
      </c>
      <c r="K740" s="54">
        <v>163633.03</v>
      </c>
      <c r="L740" s="54">
        <v>138678.32</v>
      </c>
      <c r="M740" s="54">
        <v>160682.93</v>
      </c>
      <c r="N740" s="54">
        <v>131818.39000000001</v>
      </c>
      <c r="O740" s="54">
        <v>156019.53</v>
      </c>
      <c r="P740" s="127">
        <v>1770834.1083328899</v>
      </c>
    </row>
    <row r="741" spans="1:16" s="2" customFormat="1">
      <c r="A741" s="55">
        <v>316250</v>
      </c>
      <c r="B741" s="56">
        <v>625</v>
      </c>
      <c r="C741" s="57" t="s">
        <v>824</v>
      </c>
      <c r="D741" s="58">
        <v>237.26</v>
      </c>
      <c r="E741" s="58">
        <v>165.87326094948401</v>
      </c>
      <c r="F741" s="58">
        <v>192.15</v>
      </c>
      <c r="G741" s="58">
        <v>219.14</v>
      </c>
      <c r="H741" s="58">
        <v>239.9</v>
      </c>
      <c r="I741" s="58">
        <v>208.87</v>
      </c>
      <c r="J741" s="58">
        <v>198.35</v>
      </c>
      <c r="K741" s="58">
        <v>251.83</v>
      </c>
      <c r="L741" s="58">
        <v>213.43</v>
      </c>
      <c r="M741" s="58">
        <v>247.29</v>
      </c>
      <c r="N741" s="58">
        <v>202.87</v>
      </c>
      <c r="O741" s="58">
        <v>240.11</v>
      </c>
      <c r="P741" s="128">
        <v>2617.0732609494839</v>
      </c>
    </row>
    <row r="742" spans="1:16" s="2" customFormat="1">
      <c r="A742" s="51">
        <v>316255</v>
      </c>
      <c r="B742" s="52">
        <v>760</v>
      </c>
      <c r="C742" s="53" t="s">
        <v>825</v>
      </c>
      <c r="D742" s="54">
        <v>0</v>
      </c>
      <c r="E742" s="54">
        <v>0</v>
      </c>
      <c r="F742" s="54">
        <v>0</v>
      </c>
      <c r="G742" s="54">
        <v>0</v>
      </c>
      <c r="H742" s="54">
        <v>0</v>
      </c>
      <c r="I742" s="54">
        <v>0</v>
      </c>
      <c r="J742" s="54">
        <v>0</v>
      </c>
      <c r="K742" s="54">
        <v>0</v>
      </c>
      <c r="L742" s="54">
        <v>0</v>
      </c>
      <c r="M742" s="54">
        <v>0</v>
      </c>
      <c r="N742" s="54">
        <v>0</v>
      </c>
      <c r="O742" s="54">
        <v>0</v>
      </c>
      <c r="P742" s="127">
        <v>0</v>
      </c>
    </row>
    <row r="743" spans="1:16" s="2" customFormat="1">
      <c r="A743" s="55">
        <v>316257</v>
      </c>
      <c r="B743" s="56">
        <v>761</v>
      </c>
      <c r="C743" s="57" t="s">
        <v>826</v>
      </c>
      <c r="D743" s="58">
        <v>0</v>
      </c>
      <c r="E743" s="58">
        <v>0</v>
      </c>
      <c r="F743" s="58">
        <v>0</v>
      </c>
      <c r="G743" s="58">
        <v>0</v>
      </c>
      <c r="H743" s="58">
        <v>0</v>
      </c>
      <c r="I743" s="58">
        <v>0</v>
      </c>
      <c r="J743" s="58">
        <v>0</v>
      </c>
      <c r="K743" s="58">
        <v>0</v>
      </c>
      <c r="L743" s="58">
        <v>0</v>
      </c>
      <c r="M743" s="58">
        <v>0</v>
      </c>
      <c r="N743" s="58">
        <v>0</v>
      </c>
      <c r="O743" s="58">
        <v>0</v>
      </c>
      <c r="P743" s="128">
        <v>0</v>
      </c>
    </row>
    <row r="744" spans="1:16" s="2" customFormat="1">
      <c r="A744" s="51">
        <v>316260</v>
      </c>
      <c r="B744" s="52">
        <v>626</v>
      </c>
      <c r="C744" s="53" t="s">
        <v>827</v>
      </c>
      <c r="D744" s="54">
        <v>0</v>
      </c>
      <c r="E744" s="54">
        <v>0</v>
      </c>
      <c r="F744" s="54">
        <v>0</v>
      </c>
      <c r="G744" s="54">
        <v>0</v>
      </c>
      <c r="H744" s="54">
        <v>0</v>
      </c>
      <c r="I744" s="54">
        <v>0</v>
      </c>
      <c r="J744" s="54">
        <v>0</v>
      </c>
      <c r="K744" s="54">
        <v>0</v>
      </c>
      <c r="L744" s="54">
        <v>0</v>
      </c>
      <c r="M744" s="54">
        <v>0</v>
      </c>
      <c r="N744" s="54">
        <v>0</v>
      </c>
      <c r="O744" s="54">
        <v>0</v>
      </c>
      <c r="P744" s="127">
        <v>0</v>
      </c>
    </row>
    <row r="745" spans="1:16" s="2" customFormat="1">
      <c r="A745" s="55">
        <v>316265</v>
      </c>
      <c r="B745" s="56">
        <v>845</v>
      </c>
      <c r="C745" s="57" t="s">
        <v>828</v>
      </c>
      <c r="D745" s="58">
        <v>0</v>
      </c>
      <c r="E745" s="58">
        <v>0</v>
      </c>
      <c r="F745" s="58">
        <v>0</v>
      </c>
      <c r="G745" s="58">
        <v>0</v>
      </c>
      <c r="H745" s="58">
        <v>0</v>
      </c>
      <c r="I745" s="58">
        <v>0</v>
      </c>
      <c r="J745" s="58">
        <v>0</v>
      </c>
      <c r="K745" s="58">
        <v>0</v>
      </c>
      <c r="L745" s="58">
        <v>0</v>
      </c>
      <c r="M745" s="58">
        <v>0</v>
      </c>
      <c r="N745" s="58">
        <v>0</v>
      </c>
      <c r="O745" s="58">
        <v>0</v>
      </c>
      <c r="P745" s="128">
        <v>0</v>
      </c>
    </row>
    <row r="746" spans="1:16" s="2" customFormat="1">
      <c r="A746" s="51">
        <v>316270</v>
      </c>
      <c r="B746" s="52">
        <v>627</v>
      </c>
      <c r="C746" s="53" t="s">
        <v>829</v>
      </c>
      <c r="D746" s="54">
        <v>0</v>
      </c>
      <c r="E746" s="54">
        <v>0</v>
      </c>
      <c r="F746" s="54">
        <v>0</v>
      </c>
      <c r="G746" s="54">
        <v>0</v>
      </c>
      <c r="H746" s="54">
        <v>0</v>
      </c>
      <c r="I746" s="54">
        <v>0</v>
      </c>
      <c r="J746" s="54">
        <v>0</v>
      </c>
      <c r="K746" s="54">
        <v>0</v>
      </c>
      <c r="L746" s="54">
        <v>0</v>
      </c>
      <c r="M746" s="54">
        <v>0</v>
      </c>
      <c r="N746" s="54">
        <v>0</v>
      </c>
      <c r="O746" s="54">
        <v>0</v>
      </c>
      <c r="P746" s="127">
        <v>0</v>
      </c>
    </row>
    <row r="747" spans="1:16" s="2" customFormat="1">
      <c r="A747" s="55">
        <v>316280</v>
      </c>
      <c r="B747" s="56">
        <v>628</v>
      </c>
      <c r="C747" s="57" t="s">
        <v>830</v>
      </c>
      <c r="D747" s="58">
        <v>0</v>
      </c>
      <c r="E747" s="58">
        <v>0</v>
      </c>
      <c r="F747" s="58">
        <v>0</v>
      </c>
      <c r="G747" s="58">
        <v>0</v>
      </c>
      <c r="H747" s="58">
        <v>0</v>
      </c>
      <c r="I747" s="58">
        <v>0</v>
      </c>
      <c r="J747" s="58">
        <v>8910.26</v>
      </c>
      <c r="K747" s="58">
        <v>13050.72</v>
      </c>
      <c r="L747" s="58">
        <v>11060.43</v>
      </c>
      <c r="M747" s="58">
        <v>12815.43</v>
      </c>
      <c r="N747" s="58">
        <v>10513.31</v>
      </c>
      <c r="O747" s="58">
        <v>12443.5</v>
      </c>
      <c r="P747" s="128">
        <v>68793.649999999994</v>
      </c>
    </row>
    <row r="748" spans="1:16" s="2" customFormat="1">
      <c r="A748" s="51">
        <v>316290</v>
      </c>
      <c r="B748" s="52">
        <v>629</v>
      </c>
      <c r="C748" s="53" t="s">
        <v>831</v>
      </c>
      <c r="D748" s="54">
        <v>2370.06</v>
      </c>
      <c r="E748" s="54">
        <v>1660.12171282026</v>
      </c>
      <c r="F748" s="54">
        <v>1919.47</v>
      </c>
      <c r="G748" s="54">
        <v>2189.0500000000002</v>
      </c>
      <c r="H748" s="54">
        <v>2396.4499999999998</v>
      </c>
      <c r="I748" s="54">
        <v>2086.46</v>
      </c>
      <c r="J748" s="54">
        <v>1864.48</v>
      </c>
      <c r="K748" s="54">
        <v>2344.38</v>
      </c>
      <c r="L748" s="54">
        <v>1986.85</v>
      </c>
      <c r="M748" s="54">
        <v>2302.11</v>
      </c>
      <c r="N748" s="54">
        <v>1888.57</v>
      </c>
      <c r="O748" s="54">
        <v>2235.3000000000002</v>
      </c>
      <c r="P748" s="127">
        <v>25243.301712820259</v>
      </c>
    </row>
    <row r="749" spans="1:16" s="2" customFormat="1">
      <c r="A749" s="55">
        <v>316292</v>
      </c>
      <c r="B749" s="56">
        <v>846</v>
      </c>
      <c r="C749" s="57" t="s">
        <v>538</v>
      </c>
      <c r="D749" s="58">
        <v>1605.59</v>
      </c>
      <c r="E749" s="58">
        <v>1124.2517588790099</v>
      </c>
      <c r="F749" s="58">
        <v>1300.3399999999999</v>
      </c>
      <c r="G749" s="58">
        <v>1482.97</v>
      </c>
      <c r="H749" s="58">
        <v>1623.48</v>
      </c>
      <c r="I749" s="58">
        <v>1413.47</v>
      </c>
      <c r="J749" s="58">
        <v>1263.0899999999999</v>
      </c>
      <c r="K749" s="58">
        <v>1588.2</v>
      </c>
      <c r="L749" s="58">
        <v>1345.99</v>
      </c>
      <c r="M749" s="58">
        <v>1559.56</v>
      </c>
      <c r="N749" s="58">
        <v>1279.4100000000001</v>
      </c>
      <c r="O749" s="58">
        <v>1514.3</v>
      </c>
      <c r="P749" s="128">
        <v>17100.651758879008</v>
      </c>
    </row>
    <row r="750" spans="1:16" s="2" customFormat="1">
      <c r="A750" s="51">
        <v>316294</v>
      </c>
      <c r="B750" s="52">
        <v>847</v>
      </c>
      <c r="C750" s="53" t="s">
        <v>832</v>
      </c>
      <c r="D750" s="54">
        <v>0</v>
      </c>
      <c r="E750" s="54">
        <v>0</v>
      </c>
      <c r="F750" s="54">
        <v>0</v>
      </c>
      <c r="G750" s="54">
        <v>0</v>
      </c>
      <c r="H750" s="54">
        <v>0</v>
      </c>
      <c r="I750" s="54">
        <v>0</v>
      </c>
      <c r="J750" s="54">
        <v>0</v>
      </c>
      <c r="K750" s="54">
        <v>0</v>
      </c>
      <c r="L750" s="54">
        <v>0</v>
      </c>
      <c r="M750" s="54">
        <v>0</v>
      </c>
      <c r="N750" s="54">
        <v>0</v>
      </c>
      <c r="O750" s="54">
        <v>0</v>
      </c>
      <c r="P750" s="127">
        <v>0</v>
      </c>
    </row>
    <row r="751" spans="1:16" s="2" customFormat="1">
      <c r="A751" s="55">
        <v>316295</v>
      </c>
      <c r="B751" s="56">
        <v>763</v>
      </c>
      <c r="C751" s="57" t="s">
        <v>833</v>
      </c>
      <c r="D751" s="58">
        <v>20927.78</v>
      </c>
      <c r="E751" s="58">
        <v>14649.313264381601</v>
      </c>
      <c r="F751" s="58">
        <v>16949.07</v>
      </c>
      <c r="G751" s="58">
        <v>19329.439999999999</v>
      </c>
      <c r="H751" s="58">
        <v>21160.85</v>
      </c>
      <c r="I751" s="58">
        <v>18423.55</v>
      </c>
      <c r="J751" s="58">
        <v>16701.7</v>
      </c>
      <c r="K751" s="58">
        <v>21049.85</v>
      </c>
      <c r="L751" s="58">
        <v>17839.66</v>
      </c>
      <c r="M751" s="58">
        <v>20670.349999999999</v>
      </c>
      <c r="N751" s="58">
        <v>16957.2</v>
      </c>
      <c r="O751" s="58">
        <v>20070.45</v>
      </c>
      <c r="P751" s="128">
        <v>224729.21326438163</v>
      </c>
    </row>
    <row r="752" spans="1:16" s="2" customFormat="1">
      <c r="A752" s="51">
        <v>316300</v>
      </c>
      <c r="B752" s="52">
        <v>630</v>
      </c>
      <c r="C752" s="53" t="s">
        <v>834</v>
      </c>
      <c r="D752" s="54">
        <v>0</v>
      </c>
      <c r="E752" s="54">
        <v>0</v>
      </c>
      <c r="F752" s="54">
        <v>0</v>
      </c>
      <c r="G752" s="54">
        <v>0</v>
      </c>
      <c r="H752" s="54">
        <v>0</v>
      </c>
      <c r="I752" s="54">
        <v>0</v>
      </c>
      <c r="J752" s="54">
        <v>0</v>
      </c>
      <c r="K752" s="54">
        <v>0</v>
      </c>
      <c r="L752" s="54">
        <v>0</v>
      </c>
      <c r="M752" s="54">
        <v>0</v>
      </c>
      <c r="N752" s="54">
        <v>0</v>
      </c>
      <c r="O752" s="54">
        <v>0</v>
      </c>
      <c r="P752" s="127">
        <v>0</v>
      </c>
    </row>
    <row r="753" spans="1:16" s="2" customFormat="1">
      <c r="A753" s="55">
        <v>316310</v>
      </c>
      <c r="B753" s="56">
        <v>631</v>
      </c>
      <c r="C753" s="57" t="s">
        <v>835</v>
      </c>
      <c r="D753" s="58">
        <v>0</v>
      </c>
      <c r="E753" s="58">
        <v>0</v>
      </c>
      <c r="F753" s="58">
        <v>0</v>
      </c>
      <c r="G753" s="58">
        <v>0</v>
      </c>
      <c r="H753" s="58">
        <v>0</v>
      </c>
      <c r="I753" s="58">
        <v>0</v>
      </c>
      <c r="J753" s="58">
        <v>0</v>
      </c>
      <c r="K753" s="58">
        <v>0</v>
      </c>
      <c r="L753" s="58">
        <v>0</v>
      </c>
      <c r="M753" s="58">
        <v>0</v>
      </c>
      <c r="N753" s="58">
        <v>0</v>
      </c>
      <c r="O753" s="58">
        <v>0</v>
      </c>
      <c r="P753" s="128">
        <v>0</v>
      </c>
    </row>
    <row r="754" spans="1:16" s="2" customFormat="1">
      <c r="A754" s="51">
        <v>316320</v>
      </c>
      <c r="B754" s="52">
        <v>632</v>
      </c>
      <c r="C754" s="53" t="s">
        <v>836</v>
      </c>
      <c r="D754" s="54">
        <v>0</v>
      </c>
      <c r="E754" s="54">
        <v>0</v>
      </c>
      <c r="F754" s="54">
        <v>0</v>
      </c>
      <c r="G754" s="54">
        <v>0</v>
      </c>
      <c r="H754" s="54">
        <v>0</v>
      </c>
      <c r="I754" s="54">
        <v>0</v>
      </c>
      <c r="J754" s="54">
        <v>0</v>
      </c>
      <c r="K754" s="54">
        <v>0</v>
      </c>
      <c r="L754" s="54">
        <v>0</v>
      </c>
      <c r="M754" s="54">
        <v>0</v>
      </c>
      <c r="N754" s="54">
        <v>0</v>
      </c>
      <c r="O754" s="54">
        <v>0</v>
      </c>
      <c r="P754" s="127">
        <v>0</v>
      </c>
    </row>
    <row r="755" spans="1:16" s="2" customFormat="1">
      <c r="A755" s="55">
        <v>316330</v>
      </c>
      <c r="B755" s="56">
        <v>633</v>
      </c>
      <c r="C755" s="57" t="s">
        <v>837</v>
      </c>
      <c r="D755" s="58">
        <v>0</v>
      </c>
      <c r="E755" s="58">
        <v>0</v>
      </c>
      <c r="F755" s="58">
        <v>0</v>
      </c>
      <c r="G755" s="58">
        <v>0</v>
      </c>
      <c r="H755" s="58">
        <v>0</v>
      </c>
      <c r="I755" s="58">
        <v>0</v>
      </c>
      <c r="J755" s="58">
        <v>0</v>
      </c>
      <c r="K755" s="58">
        <v>0</v>
      </c>
      <c r="L755" s="58">
        <v>0</v>
      </c>
      <c r="M755" s="58">
        <v>0</v>
      </c>
      <c r="N755" s="58">
        <v>0</v>
      </c>
      <c r="O755" s="58">
        <v>0</v>
      </c>
      <c r="P755" s="128">
        <v>0</v>
      </c>
    </row>
    <row r="756" spans="1:16" s="2" customFormat="1">
      <c r="A756" s="51">
        <v>316340</v>
      </c>
      <c r="B756" s="52">
        <v>634</v>
      </c>
      <c r="C756" s="53" t="s">
        <v>838</v>
      </c>
      <c r="D756" s="54">
        <v>479.16</v>
      </c>
      <c r="E756" s="54">
        <v>336.49928083039401</v>
      </c>
      <c r="F756" s="54">
        <v>388.06</v>
      </c>
      <c r="G756" s="54">
        <v>442.56</v>
      </c>
      <c r="H756" s="54">
        <v>484.49</v>
      </c>
      <c r="I756" s="54">
        <v>421.82</v>
      </c>
      <c r="J756" s="54">
        <v>376.94</v>
      </c>
      <c r="K756" s="54">
        <v>473.97</v>
      </c>
      <c r="L756" s="54">
        <v>401.68</v>
      </c>
      <c r="M756" s="54">
        <v>3145.02</v>
      </c>
      <c r="N756" s="54">
        <v>2901.43</v>
      </c>
      <c r="O756" s="54">
        <v>3434.12</v>
      </c>
      <c r="P756" s="127">
        <v>13285.749280830394</v>
      </c>
    </row>
    <row r="757" spans="1:16" s="2" customFormat="1">
      <c r="A757" s="55">
        <v>316350</v>
      </c>
      <c r="B757" s="56">
        <v>635</v>
      </c>
      <c r="C757" s="57" t="s">
        <v>839</v>
      </c>
      <c r="D757" s="58">
        <v>12734.67</v>
      </c>
      <c r="E757" s="58">
        <v>8947.36227657169</v>
      </c>
      <c r="F757" s="58">
        <v>10313.61</v>
      </c>
      <c r="G757" s="58">
        <v>11762.08</v>
      </c>
      <c r="H757" s="58">
        <v>12876.5</v>
      </c>
      <c r="I757" s="58">
        <v>11210.84</v>
      </c>
      <c r="J757" s="58">
        <v>8789.5400000000009</v>
      </c>
      <c r="K757" s="58">
        <v>10797.16</v>
      </c>
      <c r="L757" s="58">
        <v>9150.5400000000009</v>
      </c>
      <c r="M757" s="58">
        <v>10602.5</v>
      </c>
      <c r="N757" s="58">
        <v>8697.9</v>
      </c>
      <c r="O757" s="58">
        <v>10294.790000000001</v>
      </c>
      <c r="P757" s="128">
        <v>126177.49227657172</v>
      </c>
    </row>
    <row r="758" spans="1:16" s="2" customFormat="1">
      <c r="A758" s="51">
        <v>316360</v>
      </c>
      <c r="B758" s="52">
        <v>636</v>
      </c>
      <c r="C758" s="53" t="s">
        <v>840</v>
      </c>
      <c r="D758" s="54">
        <v>0</v>
      </c>
      <c r="E758" s="54">
        <v>0</v>
      </c>
      <c r="F758" s="54">
        <v>0</v>
      </c>
      <c r="G758" s="54">
        <v>0</v>
      </c>
      <c r="H758" s="54">
        <v>0</v>
      </c>
      <c r="I758" s="54">
        <v>0</v>
      </c>
      <c r="J758" s="54">
        <v>0</v>
      </c>
      <c r="K758" s="54">
        <v>0</v>
      </c>
      <c r="L758" s="54">
        <v>0</v>
      </c>
      <c r="M758" s="54">
        <v>0</v>
      </c>
      <c r="N758" s="54">
        <v>0</v>
      </c>
      <c r="O758" s="54">
        <v>0</v>
      </c>
      <c r="P758" s="127">
        <v>0</v>
      </c>
    </row>
    <row r="759" spans="1:16" s="2" customFormat="1">
      <c r="A759" s="55">
        <v>316370</v>
      </c>
      <c r="B759" s="56">
        <v>637</v>
      </c>
      <c r="C759" s="57" t="s">
        <v>841</v>
      </c>
      <c r="D759" s="58">
        <v>0</v>
      </c>
      <c r="E759" s="58">
        <v>0</v>
      </c>
      <c r="F759" s="58">
        <v>0</v>
      </c>
      <c r="G759" s="58">
        <v>0</v>
      </c>
      <c r="H759" s="58">
        <v>0</v>
      </c>
      <c r="I759" s="58">
        <v>0</v>
      </c>
      <c r="J759" s="58">
        <v>0</v>
      </c>
      <c r="K759" s="58">
        <v>0</v>
      </c>
      <c r="L759" s="58">
        <v>0</v>
      </c>
      <c r="M759" s="58">
        <v>0</v>
      </c>
      <c r="N759" s="58">
        <v>0</v>
      </c>
      <c r="O759" s="58">
        <v>0</v>
      </c>
      <c r="P759" s="128">
        <v>0</v>
      </c>
    </row>
    <row r="760" spans="1:16" s="2" customFormat="1">
      <c r="A760" s="51">
        <v>316380</v>
      </c>
      <c r="B760" s="52">
        <v>638</v>
      </c>
      <c r="C760" s="53" t="s">
        <v>539</v>
      </c>
      <c r="D760" s="54">
        <v>6900.68</v>
      </c>
      <c r="E760" s="54">
        <v>4849.0725976007798</v>
      </c>
      <c r="F760" s="54">
        <v>5588.75</v>
      </c>
      <c r="G760" s="54">
        <v>6373.65</v>
      </c>
      <c r="H760" s="54">
        <v>6977.53</v>
      </c>
      <c r="I760" s="54">
        <v>6074.94</v>
      </c>
      <c r="J760" s="54">
        <v>11021.03</v>
      </c>
      <c r="K760" s="54">
        <v>15016.98</v>
      </c>
      <c r="L760" s="54">
        <v>12726.83</v>
      </c>
      <c r="M760" s="54">
        <v>14746.25</v>
      </c>
      <c r="N760" s="54">
        <v>12097.28</v>
      </c>
      <c r="O760" s="54">
        <v>14318.28</v>
      </c>
      <c r="P760" s="127">
        <v>116691.27259760078</v>
      </c>
    </row>
    <row r="761" spans="1:16" s="2" customFormat="1">
      <c r="A761" s="55">
        <v>316390</v>
      </c>
      <c r="B761" s="56">
        <v>639</v>
      </c>
      <c r="C761" s="57" t="s">
        <v>842</v>
      </c>
      <c r="D761" s="58">
        <v>0</v>
      </c>
      <c r="E761" s="58">
        <v>0</v>
      </c>
      <c r="F761" s="58">
        <v>0</v>
      </c>
      <c r="G761" s="58">
        <v>0</v>
      </c>
      <c r="H761" s="58">
        <v>0</v>
      </c>
      <c r="I761" s="58">
        <v>0</v>
      </c>
      <c r="J761" s="58">
        <v>0</v>
      </c>
      <c r="K761" s="58">
        <v>0</v>
      </c>
      <c r="L761" s="58">
        <v>0</v>
      </c>
      <c r="M761" s="58">
        <v>0</v>
      </c>
      <c r="N761" s="58">
        <v>0</v>
      </c>
      <c r="O761" s="58">
        <v>0</v>
      </c>
      <c r="P761" s="128">
        <v>0</v>
      </c>
    </row>
    <row r="762" spans="1:16" s="2" customFormat="1">
      <c r="A762" s="51">
        <v>316400</v>
      </c>
      <c r="B762" s="52">
        <v>641</v>
      </c>
      <c r="C762" s="53" t="s">
        <v>540</v>
      </c>
      <c r="D762" s="54">
        <v>0</v>
      </c>
      <c r="E762" s="54">
        <v>0</v>
      </c>
      <c r="F762" s="54">
        <v>0</v>
      </c>
      <c r="G762" s="54">
        <v>0</v>
      </c>
      <c r="H762" s="54">
        <v>0</v>
      </c>
      <c r="I762" s="54">
        <v>0</v>
      </c>
      <c r="J762" s="54">
        <v>0</v>
      </c>
      <c r="K762" s="54">
        <v>0</v>
      </c>
      <c r="L762" s="54">
        <v>0</v>
      </c>
      <c r="M762" s="54">
        <v>0</v>
      </c>
      <c r="N762" s="54">
        <v>0</v>
      </c>
      <c r="O762" s="54">
        <v>0</v>
      </c>
      <c r="P762" s="127">
        <v>0</v>
      </c>
    </row>
    <row r="763" spans="1:16" s="2" customFormat="1">
      <c r="A763" s="55">
        <v>316410</v>
      </c>
      <c r="B763" s="56">
        <v>640</v>
      </c>
      <c r="C763" s="57" t="s">
        <v>843</v>
      </c>
      <c r="D763" s="58">
        <v>0</v>
      </c>
      <c r="E763" s="58">
        <v>0</v>
      </c>
      <c r="F763" s="58">
        <v>0</v>
      </c>
      <c r="G763" s="58">
        <v>0</v>
      </c>
      <c r="H763" s="58">
        <v>0</v>
      </c>
      <c r="I763" s="58">
        <v>0</v>
      </c>
      <c r="J763" s="58">
        <v>0</v>
      </c>
      <c r="K763" s="58">
        <v>0</v>
      </c>
      <c r="L763" s="58">
        <v>0</v>
      </c>
      <c r="M763" s="58">
        <v>0</v>
      </c>
      <c r="N763" s="58">
        <v>0</v>
      </c>
      <c r="O763" s="58">
        <v>0</v>
      </c>
      <c r="P763" s="128">
        <v>0</v>
      </c>
    </row>
    <row r="764" spans="1:16" s="2" customFormat="1">
      <c r="A764" s="51">
        <v>316420</v>
      </c>
      <c r="B764" s="52">
        <v>642</v>
      </c>
      <c r="C764" s="53" t="s">
        <v>844</v>
      </c>
      <c r="D764" s="54">
        <v>0</v>
      </c>
      <c r="E764" s="54">
        <v>0</v>
      </c>
      <c r="F764" s="54">
        <v>0</v>
      </c>
      <c r="G764" s="54">
        <v>0</v>
      </c>
      <c r="H764" s="54">
        <v>0</v>
      </c>
      <c r="I764" s="54">
        <v>0</v>
      </c>
      <c r="J764" s="54">
        <v>18544.580000000002</v>
      </c>
      <c r="K764" s="54">
        <v>27161.95</v>
      </c>
      <c r="L764" s="54">
        <v>23019.64</v>
      </c>
      <c r="M764" s="54">
        <v>26672.25</v>
      </c>
      <c r="N764" s="54">
        <v>21880.94</v>
      </c>
      <c r="O764" s="54">
        <v>25898.16</v>
      </c>
      <c r="P764" s="127">
        <v>143177.51999999999</v>
      </c>
    </row>
    <row r="765" spans="1:16" s="2" customFormat="1">
      <c r="A765" s="55">
        <v>316430</v>
      </c>
      <c r="B765" s="56">
        <v>643</v>
      </c>
      <c r="C765" s="57" t="s">
        <v>541</v>
      </c>
      <c r="D765" s="58">
        <v>73759.45</v>
      </c>
      <c r="E765" s="58">
        <v>51586.608617603801</v>
      </c>
      <c r="F765" s="58">
        <v>59736.58</v>
      </c>
      <c r="G765" s="58">
        <v>68126.16</v>
      </c>
      <c r="H765" s="58">
        <v>74580.91</v>
      </c>
      <c r="I765" s="58">
        <v>64933.37</v>
      </c>
      <c r="J765" s="58">
        <v>78459.03</v>
      </c>
      <c r="K765" s="58">
        <v>102889.16</v>
      </c>
      <c r="L765" s="58">
        <v>87198.14</v>
      </c>
      <c r="M765" s="58">
        <v>101034.19</v>
      </c>
      <c r="N765" s="58">
        <v>82884.75</v>
      </c>
      <c r="O765" s="58">
        <v>98101.94</v>
      </c>
      <c r="P765" s="128">
        <v>943290.28861760371</v>
      </c>
    </row>
    <row r="766" spans="1:16" s="2" customFormat="1">
      <c r="A766" s="51">
        <v>316440</v>
      </c>
      <c r="B766" s="52">
        <v>644</v>
      </c>
      <c r="C766" s="53" t="s">
        <v>845</v>
      </c>
      <c r="D766" s="54">
        <v>1047.0999999999999</v>
      </c>
      <c r="E766" s="54">
        <v>731.51710351253598</v>
      </c>
      <c r="F766" s="54">
        <v>848.03</v>
      </c>
      <c r="G766" s="54">
        <v>967.13</v>
      </c>
      <c r="H766" s="54">
        <v>1058.76</v>
      </c>
      <c r="I766" s="54">
        <v>921.8</v>
      </c>
      <c r="J766" s="54">
        <v>823.73</v>
      </c>
      <c r="K766" s="54">
        <v>1035.75</v>
      </c>
      <c r="L766" s="54">
        <v>877.8</v>
      </c>
      <c r="M766" s="54">
        <v>1017.08</v>
      </c>
      <c r="N766" s="54">
        <v>834.37</v>
      </c>
      <c r="O766" s="54">
        <v>987.56</v>
      </c>
      <c r="P766" s="127">
        <v>11150.627103512536</v>
      </c>
    </row>
    <row r="767" spans="1:16" s="2" customFormat="1">
      <c r="A767" s="55">
        <v>316443</v>
      </c>
      <c r="B767" s="56">
        <v>848</v>
      </c>
      <c r="C767" s="57" t="s">
        <v>846</v>
      </c>
      <c r="D767" s="58">
        <v>3732.04</v>
      </c>
      <c r="E767" s="58">
        <v>3025.8543807413598</v>
      </c>
      <c r="F767" s="58">
        <v>3484.56</v>
      </c>
      <c r="G767" s="58">
        <v>3973.94</v>
      </c>
      <c r="H767" s="58">
        <v>4350.46</v>
      </c>
      <c r="I767" s="58">
        <v>3787.7</v>
      </c>
      <c r="J767" s="58">
        <v>3384.74</v>
      </c>
      <c r="K767" s="58">
        <v>4255.92</v>
      </c>
      <c r="L767" s="58">
        <v>3606.88</v>
      </c>
      <c r="M767" s="58">
        <v>4179.2</v>
      </c>
      <c r="N767" s="58">
        <v>3428.46</v>
      </c>
      <c r="O767" s="58">
        <v>4057.91</v>
      </c>
      <c r="P767" s="128">
        <v>45267.664380741349</v>
      </c>
    </row>
    <row r="768" spans="1:16" s="2" customFormat="1">
      <c r="A768" s="51">
        <v>316447</v>
      </c>
      <c r="B768" s="52">
        <v>849</v>
      </c>
      <c r="C768" s="53" t="s">
        <v>847</v>
      </c>
      <c r="D768" s="54">
        <v>0</v>
      </c>
      <c r="E768" s="54">
        <v>0</v>
      </c>
      <c r="F768" s="54">
        <v>0</v>
      </c>
      <c r="G768" s="54">
        <v>0</v>
      </c>
      <c r="H768" s="54">
        <v>0</v>
      </c>
      <c r="I768" s="54">
        <v>0</v>
      </c>
      <c r="J768" s="54">
        <v>0</v>
      </c>
      <c r="K768" s="54">
        <v>0</v>
      </c>
      <c r="L768" s="54">
        <v>0</v>
      </c>
      <c r="M768" s="54">
        <v>0</v>
      </c>
      <c r="N768" s="54">
        <v>0</v>
      </c>
      <c r="O768" s="54">
        <v>0</v>
      </c>
      <c r="P768" s="127">
        <v>0</v>
      </c>
    </row>
    <row r="769" spans="1:16" s="2" customFormat="1">
      <c r="A769" s="55">
        <v>316450</v>
      </c>
      <c r="B769" s="56">
        <v>645</v>
      </c>
      <c r="C769" s="57" t="s">
        <v>848</v>
      </c>
      <c r="D769" s="58">
        <v>0</v>
      </c>
      <c r="E769" s="58">
        <v>0</v>
      </c>
      <c r="F769" s="58">
        <v>0</v>
      </c>
      <c r="G769" s="58">
        <v>0</v>
      </c>
      <c r="H769" s="58">
        <v>0</v>
      </c>
      <c r="I769" s="58">
        <v>0</v>
      </c>
      <c r="J769" s="58">
        <v>0</v>
      </c>
      <c r="K769" s="58">
        <v>0</v>
      </c>
      <c r="L769" s="58">
        <v>0</v>
      </c>
      <c r="M769" s="58">
        <v>0</v>
      </c>
      <c r="N769" s="58">
        <v>0</v>
      </c>
      <c r="O769" s="58">
        <v>0</v>
      </c>
      <c r="P769" s="128">
        <v>0</v>
      </c>
    </row>
    <row r="770" spans="1:16" s="2" customFormat="1">
      <c r="A770" s="51">
        <v>316460</v>
      </c>
      <c r="B770" s="52">
        <v>646</v>
      </c>
      <c r="C770" s="53" t="s">
        <v>849</v>
      </c>
      <c r="D770" s="54">
        <v>0</v>
      </c>
      <c r="E770" s="54">
        <v>0</v>
      </c>
      <c r="F770" s="54">
        <v>0</v>
      </c>
      <c r="G770" s="54">
        <v>0</v>
      </c>
      <c r="H770" s="54">
        <v>0</v>
      </c>
      <c r="I770" s="54">
        <v>0</v>
      </c>
      <c r="J770" s="54">
        <v>0</v>
      </c>
      <c r="K770" s="54">
        <v>0</v>
      </c>
      <c r="L770" s="54">
        <v>0</v>
      </c>
      <c r="M770" s="54">
        <v>0</v>
      </c>
      <c r="N770" s="54">
        <v>0</v>
      </c>
      <c r="O770" s="54">
        <v>0</v>
      </c>
      <c r="P770" s="127">
        <v>0</v>
      </c>
    </row>
    <row r="771" spans="1:16" s="2" customFormat="1">
      <c r="A771" s="55">
        <v>316470</v>
      </c>
      <c r="B771" s="56">
        <v>647</v>
      </c>
      <c r="C771" s="57" t="s">
        <v>850</v>
      </c>
      <c r="D771" s="58">
        <v>0</v>
      </c>
      <c r="E771" s="58">
        <v>0</v>
      </c>
      <c r="F771" s="58">
        <v>0</v>
      </c>
      <c r="G771" s="58">
        <v>0</v>
      </c>
      <c r="H771" s="58">
        <v>0</v>
      </c>
      <c r="I771" s="58">
        <v>0</v>
      </c>
      <c r="J771" s="58">
        <v>0</v>
      </c>
      <c r="K771" s="58">
        <v>0</v>
      </c>
      <c r="L771" s="58">
        <v>0</v>
      </c>
      <c r="M771" s="58">
        <v>0</v>
      </c>
      <c r="N771" s="58">
        <v>0</v>
      </c>
      <c r="O771" s="58">
        <v>0</v>
      </c>
      <c r="P771" s="128">
        <v>0</v>
      </c>
    </row>
    <row r="772" spans="1:16" s="2" customFormat="1">
      <c r="A772" s="51">
        <v>316480</v>
      </c>
      <c r="B772" s="52">
        <v>648</v>
      </c>
      <c r="C772" s="53" t="s">
        <v>851</v>
      </c>
      <c r="D772" s="54">
        <v>0</v>
      </c>
      <c r="E772" s="54">
        <v>0</v>
      </c>
      <c r="F772" s="54">
        <v>0</v>
      </c>
      <c r="G772" s="54">
        <v>0</v>
      </c>
      <c r="H772" s="54">
        <v>0</v>
      </c>
      <c r="I772" s="54">
        <v>0</v>
      </c>
      <c r="J772" s="54">
        <v>0</v>
      </c>
      <c r="K772" s="54">
        <v>0</v>
      </c>
      <c r="L772" s="54">
        <v>0</v>
      </c>
      <c r="M772" s="54">
        <v>0</v>
      </c>
      <c r="N772" s="54">
        <v>0</v>
      </c>
      <c r="O772" s="54">
        <v>0</v>
      </c>
      <c r="P772" s="127">
        <v>0</v>
      </c>
    </row>
    <row r="773" spans="1:16" s="2" customFormat="1">
      <c r="A773" s="55">
        <v>316490</v>
      </c>
      <c r="B773" s="56">
        <v>649</v>
      </c>
      <c r="C773" s="57" t="s">
        <v>852</v>
      </c>
      <c r="D773" s="58">
        <v>0</v>
      </c>
      <c r="E773" s="58">
        <v>0</v>
      </c>
      <c r="F773" s="58">
        <v>0</v>
      </c>
      <c r="G773" s="58">
        <v>0</v>
      </c>
      <c r="H773" s="58">
        <v>0</v>
      </c>
      <c r="I773" s="58">
        <v>0</v>
      </c>
      <c r="J773" s="58">
        <v>0</v>
      </c>
      <c r="K773" s="58">
        <v>0</v>
      </c>
      <c r="L773" s="58">
        <v>0</v>
      </c>
      <c r="M773" s="58">
        <v>0</v>
      </c>
      <c r="N773" s="58">
        <v>0</v>
      </c>
      <c r="O773" s="58">
        <v>0</v>
      </c>
      <c r="P773" s="128">
        <v>0</v>
      </c>
    </row>
    <row r="774" spans="1:16" s="2" customFormat="1">
      <c r="A774" s="51">
        <v>316500</v>
      </c>
      <c r="B774" s="52">
        <v>650</v>
      </c>
      <c r="C774" s="53" t="s">
        <v>542</v>
      </c>
      <c r="D774" s="54">
        <v>0</v>
      </c>
      <c r="E774" s="54">
        <v>0</v>
      </c>
      <c r="F774" s="54">
        <v>0</v>
      </c>
      <c r="G774" s="54">
        <v>0</v>
      </c>
      <c r="H774" s="54">
        <v>0</v>
      </c>
      <c r="I774" s="54">
        <v>0</v>
      </c>
      <c r="J774" s="54">
        <v>0</v>
      </c>
      <c r="K774" s="54">
        <v>0</v>
      </c>
      <c r="L774" s="54">
        <v>0</v>
      </c>
      <c r="M774" s="54">
        <v>0</v>
      </c>
      <c r="N774" s="54">
        <v>0</v>
      </c>
      <c r="O774" s="54">
        <v>0</v>
      </c>
      <c r="P774" s="127">
        <v>0</v>
      </c>
    </row>
    <row r="775" spans="1:16" s="2" customFormat="1">
      <c r="A775" s="55">
        <v>316510</v>
      </c>
      <c r="B775" s="56">
        <v>651</v>
      </c>
      <c r="C775" s="57" t="s">
        <v>853</v>
      </c>
      <c r="D775" s="58">
        <v>0</v>
      </c>
      <c r="E775" s="58">
        <v>0</v>
      </c>
      <c r="F775" s="58">
        <v>0</v>
      </c>
      <c r="G775" s="58">
        <v>0</v>
      </c>
      <c r="H775" s="58">
        <v>0</v>
      </c>
      <c r="I775" s="58">
        <v>0</v>
      </c>
      <c r="J775" s="58">
        <v>0</v>
      </c>
      <c r="K775" s="58">
        <v>0</v>
      </c>
      <c r="L775" s="58">
        <v>0</v>
      </c>
      <c r="M775" s="58">
        <v>0</v>
      </c>
      <c r="N775" s="58">
        <v>0</v>
      </c>
      <c r="O775" s="58">
        <v>0</v>
      </c>
      <c r="P775" s="128">
        <v>0</v>
      </c>
    </row>
    <row r="776" spans="1:16" s="2" customFormat="1">
      <c r="A776" s="51">
        <v>316520</v>
      </c>
      <c r="B776" s="52">
        <v>652</v>
      </c>
      <c r="C776" s="53" t="s">
        <v>854</v>
      </c>
      <c r="D776" s="54">
        <v>7023.6</v>
      </c>
      <c r="E776" s="54">
        <v>4929.6653502423196</v>
      </c>
      <c r="F776" s="54">
        <v>5688.3</v>
      </c>
      <c r="G776" s="54">
        <v>6487.18</v>
      </c>
      <c r="H776" s="54">
        <v>7101.82</v>
      </c>
      <c r="I776" s="54">
        <v>6183.15</v>
      </c>
      <c r="J776" s="54">
        <v>4899.38</v>
      </c>
      <c r="K776" s="54">
        <v>6030.65</v>
      </c>
      <c r="L776" s="54">
        <v>5110.95</v>
      </c>
      <c r="M776" s="54">
        <v>5921.93</v>
      </c>
      <c r="N776" s="54">
        <v>4858.13</v>
      </c>
      <c r="O776" s="54">
        <v>5750.06</v>
      </c>
      <c r="P776" s="127">
        <v>69984.815350242308</v>
      </c>
    </row>
    <row r="777" spans="1:16" s="2" customFormat="1">
      <c r="A777" s="55">
        <v>316530</v>
      </c>
      <c r="B777" s="56">
        <v>653</v>
      </c>
      <c r="C777" s="57" t="s">
        <v>543</v>
      </c>
      <c r="D777" s="58">
        <v>0</v>
      </c>
      <c r="E777" s="58">
        <v>0</v>
      </c>
      <c r="F777" s="58">
        <v>0</v>
      </c>
      <c r="G777" s="58">
        <v>0</v>
      </c>
      <c r="H777" s="58">
        <v>0</v>
      </c>
      <c r="I777" s="58">
        <v>0</v>
      </c>
      <c r="J777" s="58">
        <v>0</v>
      </c>
      <c r="K777" s="58">
        <v>0</v>
      </c>
      <c r="L777" s="58">
        <v>0</v>
      </c>
      <c r="M777" s="58">
        <v>0</v>
      </c>
      <c r="N777" s="58">
        <v>0</v>
      </c>
      <c r="O777" s="58">
        <v>0</v>
      </c>
      <c r="P777" s="128">
        <v>0</v>
      </c>
    </row>
    <row r="778" spans="1:16" s="2" customFormat="1">
      <c r="A778" s="51">
        <v>316540</v>
      </c>
      <c r="B778" s="52">
        <v>654</v>
      </c>
      <c r="C778" s="53" t="s">
        <v>855</v>
      </c>
      <c r="D778" s="54">
        <v>44599.839999999997</v>
      </c>
      <c r="E778" s="54">
        <v>31319.712178030801</v>
      </c>
      <c r="F778" s="54">
        <v>36120.68</v>
      </c>
      <c r="G778" s="54">
        <v>41193.57</v>
      </c>
      <c r="H778" s="54">
        <v>45096.55</v>
      </c>
      <c r="I778" s="54">
        <v>39263.01</v>
      </c>
      <c r="J778" s="54">
        <v>35085.93</v>
      </c>
      <c r="K778" s="54">
        <v>44116.55</v>
      </c>
      <c r="L778" s="54">
        <v>37388.6</v>
      </c>
      <c r="M778" s="54">
        <v>43321.19</v>
      </c>
      <c r="N778" s="54">
        <v>35539.120000000003</v>
      </c>
      <c r="O778" s="54">
        <v>42063.9</v>
      </c>
      <c r="P778" s="127">
        <v>475108.65217803081</v>
      </c>
    </row>
    <row r="779" spans="1:16" s="2" customFormat="1">
      <c r="A779" s="55">
        <v>316550</v>
      </c>
      <c r="B779" s="56">
        <v>655</v>
      </c>
      <c r="C779" s="57" t="s">
        <v>856</v>
      </c>
      <c r="D779" s="58">
        <v>15760.54</v>
      </c>
      <c r="E779" s="58">
        <v>11099.226291326</v>
      </c>
      <c r="F779" s="58">
        <v>12764.2</v>
      </c>
      <c r="G779" s="58">
        <v>14556.84</v>
      </c>
      <c r="H779" s="58">
        <v>15936.06</v>
      </c>
      <c r="I779" s="58">
        <v>13874.63</v>
      </c>
      <c r="J779" s="58">
        <v>21145.79</v>
      </c>
      <c r="K779" s="58">
        <v>28401.71</v>
      </c>
      <c r="L779" s="58">
        <v>24070.33</v>
      </c>
      <c r="M779" s="58">
        <v>27889.66</v>
      </c>
      <c r="N779" s="58">
        <v>22879.65</v>
      </c>
      <c r="O779" s="58">
        <v>27080.23</v>
      </c>
      <c r="P779" s="128">
        <v>235458.86629132598</v>
      </c>
    </row>
    <row r="780" spans="1:16" s="2" customFormat="1">
      <c r="A780" s="51">
        <v>316553</v>
      </c>
      <c r="B780" s="52">
        <v>850</v>
      </c>
      <c r="C780" s="53" t="s">
        <v>411</v>
      </c>
      <c r="D780" s="54">
        <v>1985.5</v>
      </c>
      <c r="E780" s="54">
        <v>1389.0251450369201</v>
      </c>
      <c r="F780" s="54">
        <v>1608.03</v>
      </c>
      <c r="G780" s="54">
        <v>1833.86</v>
      </c>
      <c r="H780" s="54">
        <v>2007.61</v>
      </c>
      <c r="I780" s="54">
        <v>1747.92</v>
      </c>
      <c r="J780" s="54">
        <v>1274.6300000000001</v>
      </c>
      <c r="K780" s="54">
        <v>1543.13</v>
      </c>
      <c r="L780" s="54">
        <v>1307.8</v>
      </c>
      <c r="M780" s="54">
        <v>1515.31</v>
      </c>
      <c r="N780" s="54">
        <v>1243.1099999999999</v>
      </c>
      <c r="O780" s="54">
        <v>1471.33</v>
      </c>
      <c r="P780" s="127">
        <v>18927.255145036921</v>
      </c>
    </row>
    <row r="781" spans="1:16" s="2" customFormat="1">
      <c r="A781" s="55">
        <v>316555</v>
      </c>
      <c r="B781" s="56">
        <v>853</v>
      </c>
      <c r="C781" s="57" t="s">
        <v>412</v>
      </c>
      <c r="D781" s="58">
        <v>0</v>
      </c>
      <c r="E781" s="58">
        <v>0</v>
      </c>
      <c r="F781" s="58">
        <v>0</v>
      </c>
      <c r="G781" s="58">
        <v>0</v>
      </c>
      <c r="H781" s="58">
        <v>0</v>
      </c>
      <c r="I781" s="58">
        <v>0</v>
      </c>
      <c r="J781" s="58">
        <v>0</v>
      </c>
      <c r="K781" s="58">
        <v>0</v>
      </c>
      <c r="L781" s="58">
        <v>0</v>
      </c>
      <c r="M781" s="58">
        <v>0</v>
      </c>
      <c r="N781" s="58">
        <v>0</v>
      </c>
      <c r="O781" s="58">
        <v>0</v>
      </c>
      <c r="P781" s="128">
        <v>0</v>
      </c>
    </row>
    <row r="782" spans="1:16" s="2" customFormat="1">
      <c r="A782" s="51">
        <v>316556</v>
      </c>
      <c r="B782" s="52">
        <v>851</v>
      </c>
      <c r="C782" s="53" t="s">
        <v>857</v>
      </c>
      <c r="D782" s="54">
        <v>0</v>
      </c>
      <c r="E782" s="54">
        <v>0</v>
      </c>
      <c r="F782" s="54">
        <v>0</v>
      </c>
      <c r="G782" s="54">
        <v>0</v>
      </c>
      <c r="H782" s="54">
        <v>0</v>
      </c>
      <c r="I782" s="54">
        <v>0</v>
      </c>
      <c r="J782" s="54">
        <v>0</v>
      </c>
      <c r="K782" s="54">
        <v>0</v>
      </c>
      <c r="L782" s="54">
        <v>0</v>
      </c>
      <c r="M782" s="54">
        <v>0</v>
      </c>
      <c r="N782" s="54">
        <v>0</v>
      </c>
      <c r="O782" s="54">
        <v>0</v>
      </c>
      <c r="P782" s="127">
        <v>0</v>
      </c>
    </row>
    <row r="783" spans="1:16" s="2" customFormat="1">
      <c r="A783" s="55">
        <v>316557</v>
      </c>
      <c r="B783" s="56">
        <v>766</v>
      </c>
      <c r="C783" s="57" t="s">
        <v>858</v>
      </c>
      <c r="D783" s="58">
        <v>0</v>
      </c>
      <c r="E783" s="58">
        <v>0</v>
      </c>
      <c r="F783" s="58">
        <v>0</v>
      </c>
      <c r="G783" s="58">
        <v>0</v>
      </c>
      <c r="H783" s="58">
        <v>0</v>
      </c>
      <c r="I783" s="58">
        <v>0</v>
      </c>
      <c r="J783" s="58">
        <v>0</v>
      </c>
      <c r="K783" s="58">
        <v>0</v>
      </c>
      <c r="L783" s="58">
        <v>0</v>
      </c>
      <c r="M783" s="58">
        <v>0</v>
      </c>
      <c r="N783" s="58">
        <v>0</v>
      </c>
      <c r="O783" s="58">
        <v>0</v>
      </c>
      <c r="P783" s="128">
        <v>0</v>
      </c>
    </row>
    <row r="784" spans="1:16" s="2" customFormat="1">
      <c r="A784" s="51">
        <v>316560</v>
      </c>
      <c r="B784" s="52">
        <v>656</v>
      </c>
      <c r="C784" s="53" t="s">
        <v>859</v>
      </c>
      <c r="D784" s="54">
        <v>0</v>
      </c>
      <c r="E784" s="54">
        <v>0</v>
      </c>
      <c r="F784" s="54">
        <v>0</v>
      </c>
      <c r="G784" s="54">
        <v>0</v>
      </c>
      <c r="H784" s="54">
        <v>0</v>
      </c>
      <c r="I784" s="54">
        <v>0</v>
      </c>
      <c r="J784" s="54">
        <v>0</v>
      </c>
      <c r="K784" s="54">
        <v>0</v>
      </c>
      <c r="L784" s="54">
        <v>0</v>
      </c>
      <c r="M784" s="54">
        <v>0</v>
      </c>
      <c r="N784" s="54">
        <v>0</v>
      </c>
      <c r="O784" s="54">
        <v>0</v>
      </c>
      <c r="P784" s="127">
        <v>0</v>
      </c>
    </row>
    <row r="785" spans="1:16" s="2" customFormat="1">
      <c r="A785" s="55">
        <v>316570</v>
      </c>
      <c r="B785" s="56">
        <v>657</v>
      </c>
      <c r="C785" s="57" t="s">
        <v>860</v>
      </c>
      <c r="D785" s="58">
        <v>41447.01</v>
      </c>
      <c r="E785" s="58">
        <v>29099.138991507702</v>
      </c>
      <c r="F785" s="58">
        <v>33567.26</v>
      </c>
      <c r="G785" s="58">
        <v>38281.54</v>
      </c>
      <c r="H785" s="58">
        <v>41908.61</v>
      </c>
      <c r="I785" s="58">
        <v>36487.449999999997</v>
      </c>
      <c r="J785" s="58">
        <v>31587.8</v>
      </c>
      <c r="K785" s="58">
        <v>39507.06</v>
      </c>
      <c r="L785" s="58">
        <v>33482.07</v>
      </c>
      <c r="M785" s="58">
        <v>38794.800000000003</v>
      </c>
      <c r="N785" s="58">
        <v>31825.83</v>
      </c>
      <c r="O785" s="58">
        <v>37668.879999999997</v>
      </c>
      <c r="P785" s="128">
        <v>433657.44899150776</v>
      </c>
    </row>
    <row r="786" spans="1:16" s="2" customFormat="1">
      <c r="A786" s="51">
        <v>316580</v>
      </c>
      <c r="B786" s="52">
        <v>658</v>
      </c>
      <c r="C786" s="53" t="s">
        <v>861</v>
      </c>
      <c r="D786" s="54">
        <v>0</v>
      </c>
      <c r="E786" s="54">
        <v>0</v>
      </c>
      <c r="F786" s="54">
        <v>0</v>
      </c>
      <c r="G786" s="54">
        <v>0</v>
      </c>
      <c r="H786" s="54">
        <v>0</v>
      </c>
      <c r="I786" s="54">
        <v>0</v>
      </c>
      <c r="J786" s="54">
        <v>0</v>
      </c>
      <c r="K786" s="54">
        <v>0</v>
      </c>
      <c r="L786" s="54">
        <v>0</v>
      </c>
      <c r="M786" s="54">
        <v>0</v>
      </c>
      <c r="N786" s="54">
        <v>0</v>
      </c>
      <c r="O786" s="54">
        <v>0</v>
      </c>
      <c r="P786" s="127">
        <v>0</v>
      </c>
    </row>
    <row r="787" spans="1:16" s="2" customFormat="1">
      <c r="A787" s="55">
        <v>316590</v>
      </c>
      <c r="B787" s="56">
        <v>659</v>
      </c>
      <c r="C787" s="57" t="s">
        <v>862</v>
      </c>
      <c r="D787" s="58">
        <v>1427.41</v>
      </c>
      <c r="E787" s="58">
        <v>998.31628486997499</v>
      </c>
      <c r="F787" s="58">
        <v>1156.04</v>
      </c>
      <c r="G787" s="58">
        <v>1318.39</v>
      </c>
      <c r="H787" s="58">
        <v>1443.31</v>
      </c>
      <c r="I787" s="58">
        <v>1256.5999999999999</v>
      </c>
      <c r="J787" s="58">
        <v>1086.54</v>
      </c>
      <c r="K787" s="58">
        <v>1358.66</v>
      </c>
      <c r="L787" s="58">
        <v>1151.46</v>
      </c>
      <c r="M787" s="58">
        <v>1334.17</v>
      </c>
      <c r="N787" s="58">
        <v>1094.5</v>
      </c>
      <c r="O787" s="58">
        <v>1295.45</v>
      </c>
      <c r="P787" s="128">
        <v>14920.846284869976</v>
      </c>
    </row>
    <row r="788" spans="1:16" s="2" customFormat="1">
      <c r="A788" s="51">
        <v>316600</v>
      </c>
      <c r="B788" s="52">
        <v>660</v>
      </c>
      <c r="C788" s="53" t="s">
        <v>494</v>
      </c>
      <c r="D788" s="54">
        <v>30242.82</v>
      </c>
      <c r="E788" s="54">
        <v>21252.020954977401</v>
      </c>
      <c r="F788" s="54">
        <v>24493.17</v>
      </c>
      <c r="G788" s="54">
        <v>27933.06</v>
      </c>
      <c r="H788" s="54">
        <v>30579.63</v>
      </c>
      <c r="I788" s="54">
        <v>26623.95</v>
      </c>
      <c r="J788" s="54">
        <v>22297.05</v>
      </c>
      <c r="K788" s="54">
        <v>27726.2</v>
      </c>
      <c r="L788" s="54">
        <v>23497.84</v>
      </c>
      <c r="M788" s="54">
        <v>27226.33</v>
      </c>
      <c r="N788" s="54">
        <v>22335.48</v>
      </c>
      <c r="O788" s="54">
        <v>26436.15</v>
      </c>
      <c r="P788" s="127">
        <v>310643.70095497742</v>
      </c>
    </row>
    <row r="789" spans="1:16" s="2" customFormat="1">
      <c r="A789" s="55">
        <v>316610</v>
      </c>
      <c r="B789" s="56">
        <v>661</v>
      </c>
      <c r="C789" s="57" t="s">
        <v>518</v>
      </c>
      <c r="D789" s="58">
        <v>0</v>
      </c>
      <c r="E789" s="58">
        <v>0</v>
      </c>
      <c r="F789" s="58">
        <v>0</v>
      </c>
      <c r="G789" s="58">
        <v>0</v>
      </c>
      <c r="H789" s="58">
        <v>0</v>
      </c>
      <c r="I789" s="58">
        <v>0</v>
      </c>
      <c r="J789" s="58">
        <v>3431.92</v>
      </c>
      <c r="K789" s="58">
        <v>5026.68</v>
      </c>
      <c r="L789" s="58">
        <v>4260.09</v>
      </c>
      <c r="M789" s="58">
        <v>4936.0600000000004</v>
      </c>
      <c r="N789" s="58">
        <v>4049.36</v>
      </c>
      <c r="O789" s="58">
        <v>4792.8</v>
      </c>
      <c r="P789" s="128">
        <v>26496.91</v>
      </c>
    </row>
    <row r="790" spans="1:16" s="2" customFormat="1">
      <c r="A790" s="51">
        <v>316620</v>
      </c>
      <c r="B790" s="52">
        <v>662</v>
      </c>
      <c r="C790" s="53" t="s">
        <v>863</v>
      </c>
      <c r="D790" s="54">
        <v>0</v>
      </c>
      <c r="E790" s="54">
        <v>0</v>
      </c>
      <c r="F790" s="54">
        <v>0</v>
      </c>
      <c r="G790" s="54">
        <v>0</v>
      </c>
      <c r="H790" s="54">
        <v>0</v>
      </c>
      <c r="I790" s="54">
        <v>0</v>
      </c>
      <c r="J790" s="54">
        <v>0</v>
      </c>
      <c r="K790" s="54">
        <v>0</v>
      </c>
      <c r="L790" s="54">
        <v>0</v>
      </c>
      <c r="M790" s="54">
        <v>0</v>
      </c>
      <c r="N790" s="54">
        <v>0</v>
      </c>
      <c r="O790" s="54">
        <v>0</v>
      </c>
      <c r="P790" s="127">
        <v>0</v>
      </c>
    </row>
    <row r="791" spans="1:16" s="2" customFormat="1">
      <c r="A791" s="55">
        <v>316630</v>
      </c>
      <c r="B791" s="56">
        <v>663</v>
      </c>
      <c r="C791" s="57" t="s">
        <v>413</v>
      </c>
      <c r="D791" s="58">
        <v>13934.52</v>
      </c>
      <c r="E791" s="58">
        <v>9804.5625837553507</v>
      </c>
      <c r="F791" s="58">
        <v>11285.34</v>
      </c>
      <c r="G791" s="58">
        <v>12870.29</v>
      </c>
      <c r="H791" s="58">
        <v>14089.71</v>
      </c>
      <c r="I791" s="58">
        <v>12267.11</v>
      </c>
      <c r="J791" s="58">
        <v>10815.01</v>
      </c>
      <c r="K791" s="58">
        <v>13568.16</v>
      </c>
      <c r="L791" s="58">
        <v>11498.96</v>
      </c>
      <c r="M791" s="58">
        <v>13323.54</v>
      </c>
      <c r="N791" s="58">
        <v>10930.15</v>
      </c>
      <c r="O791" s="58">
        <v>12936.86</v>
      </c>
      <c r="P791" s="128">
        <v>147324.21258375538</v>
      </c>
    </row>
    <row r="792" spans="1:16" s="2" customFormat="1">
      <c r="A792" s="51">
        <v>316640</v>
      </c>
      <c r="B792" s="52">
        <v>664</v>
      </c>
      <c r="C792" s="53" t="s">
        <v>414</v>
      </c>
      <c r="D792" s="54">
        <v>0</v>
      </c>
      <c r="E792" s="54">
        <v>0</v>
      </c>
      <c r="F792" s="54">
        <v>0</v>
      </c>
      <c r="G792" s="54">
        <v>0</v>
      </c>
      <c r="H792" s="54">
        <v>0</v>
      </c>
      <c r="I792" s="54">
        <v>0</v>
      </c>
      <c r="J792" s="54">
        <v>0</v>
      </c>
      <c r="K792" s="54">
        <v>0</v>
      </c>
      <c r="L792" s="54">
        <v>0</v>
      </c>
      <c r="M792" s="54">
        <v>0</v>
      </c>
      <c r="N792" s="54">
        <v>0</v>
      </c>
      <c r="O792" s="54">
        <v>0</v>
      </c>
      <c r="P792" s="127">
        <v>0</v>
      </c>
    </row>
    <row r="793" spans="1:16" s="2" customFormat="1">
      <c r="A793" s="55">
        <v>316650</v>
      </c>
      <c r="B793" s="56">
        <v>665</v>
      </c>
      <c r="C793" s="57" t="s">
        <v>495</v>
      </c>
      <c r="D793" s="58">
        <v>26002.28</v>
      </c>
      <c r="E793" s="58">
        <v>17972.0899232845</v>
      </c>
      <c r="F793" s="58">
        <v>21058.83</v>
      </c>
      <c r="G793" s="58">
        <v>24016.39</v>
      </c>
      <c r="H793" s="58">
        <v>26291.87</v>
      </c>
      <c r="I793" s="58">
        <v>22890.84</v>
      </c>
      <c r="J793" s="58">
        <v>18721.810000000001</v>
      </c>
      <c r="K793" s="58">
        <v>23181.14</v>
      </c>
      <c r="L793" s="58">
        <v>19645.919999999998</v>
      </c>
      <c r="M793" s="58">
        <v>22763.22</v>
      </c>
      <c r="N793" s="58">
        <v>18674.11</v>
      </c>
      <c r="O793" s="58">
        <v>22102.57</v>
      </c>
      <c r="P793" s="128">
        <v>263321.06992328452</v>
      </c>
    </row>
    <row r="794" spans="1:16" s="2" customFormat="1">
      <c r="A794" s="51">
        <v>316660</v>
      </c>
      <c r="B794" s="52">
        <v>666</v>
      </c>
      <c r="C794" s="53" t="s">
        <v>457</v>
      </c>
      <c r="D794" s="54">
        <v>0</v>
      </c>
      <c r="E794" s="54">
        <v>0</v>
      </c>
      <c r="F794" s="54">
        <v>0</v>
      </c>
      <c r="G794" s="54">
        <v>0</v>
      </c>
      <c r="H794" s="54">
        <v>0</v>
      </c>
      <c r="I794" s="54">
        <v>0</v>
      </c>
      <c r="J794" s="54">
        <v>0</v>
      </c>
      <c r="K794" s="54">
        <v>0</v>
      </c>
      <c r="L794" s="54">
        <v>0</v>
      </c>
      <c r="M794" s="54">
        <v>0</v>
      </c>
      <c r="N794" s="54">
        <v>0</v>
      </c>
      <c r="O794" s="54">
        <v>0</v>
      </c>
      <c r="P794" s="127">
        <v>0</v>
      </c>
    </row>
    <row r="795" spans="1:16" s="2" customFormat="1">
      <c r="A795" s="55">
        <v>316670</v>
      </c>
      <c r="B795" s="56">
        <v>668</v>
      </c>
      <c r="C795" s="57" t="s">
        <v>864</v>
      </c>
      <c r="D795" s="58">
        <v>0</v>
      </c>
      <c r="E795" s="58">
        <v>0</v>
      </c>
      <c r="F795" s="58">
        <v>0</v>
      </c>
      <c r="G795" s="58">
        <v>0</v>
      </c>
      <c r="H795" s="58">
        <v>0</v>
      </c>
      <c r="I795" s="58">
        <v>0</v>
      </c>
      <c r="J795" s="58">
        <v>0</v>
      </c>
      <c r="K795" s="58">
        <v>0</v>
      </c>
      <c r="L795" s="58">
        <v>0</v>
      </c>
      <c r="M795" s="58">
        <v>0</v>
      </c>
      <c r="N795" s="58">
        <v>0</v>
      </c>
      <c r="O795" s="58">
        <v>0</v>
      </c>
      <c r="P795" s="128">
        <v>0</v>
      </c>
    </row>
    <row r="796" spans="1:16" s="2" customFormat="1">
      <c r="A796" s="51">
        <v>316680</v>
      </c>
      <c r="B796" s="52">
        <v>667</v>
      </c>
      <c r="C796" s="53" t="s">
        <v>519</v>
      </c>
      <c r="D796" s="54">
        <v>719.38</v>
      </c>
      <c r="E796" s="54">
        <v>502.91494124633999</v>
      </c>
      <c r="F796" s="54">
        <v>582.62</v>
      </c>
      <c r="G796" s="54">
        <v>664.44</v>
      </c>
      <c r="H796" s="54">
        <v>727.4</v>
      </c>
      <c r="I796" s="54">
        <v>633.29999999999995</v>
      </c>
      <c r="J796" s="54">
        <v>565.92999999999995</v>
      </c>
      <c r="K796" s="54">
        <v>711.59</v>
      </c>
      <c r="L796" s="54">
        <v>603.07000000000005</v>
      </c>
      <c r="M796" s="54">
        <v>698.76</v>
      </c>
      <c r="N796" s="54">
        <v>573.24</v>
      </c>
      <c r="O796" s="54">
        <v>678.48</v>
      </c>
      <c r="P796" s="127">
        <v>7661.1249412463403</v>
      </c>
    </row>
    <row r="797" spans="1:16" s="2" customFormat="1">
      <c r="A797" s="55">
        <v>316690</v>
      </c>
      <c r="B797" s="56">
        <v>669</v>
      </c>
      <c r="C797" s="57" t="s">
        <v>415</v>
      </c>
      <c r="D797" s="58">
        <v>0</v>
      </c>
      <c r="E797" s="58">
        <v>0</v>
      </c>
      <c r="F797" s="58">
        <v>0</v>
      </c>
      <c r="G797" s="58">
        <v>0</v>
      </c>
      <c r="H797" s="58">
        <v>0</v>
      </c>
      <c r="I797" s="58">
        <v>0</v>
      </c>
      <c r="J797" s="58">
        <v>0</v>
      </c>
      <c r="K797" s="58">
        <v>0</v>
      </c>
      <c r="L797" s="58">
        <v>0</v>
      </c>
      <c r="M797" s="58">
        <v>0</v>
      </c>
      <c r="N797" s="58">
        <v>0</v>
      </c>
      <c r="O797" s="58">
        <v>0</v>
      </c>
      <c r="P797" s="128">
        <v>0</v>
      </c>
    </row>
    <row r="798" spans="1:16" s="2" customFormat="1">
      <c r="A798" s="51">
        <v>316695</v>
      </c>
      <c r="B798" s="52">
        <v>852</v>
      </c>
      <c r="C798" s="53" t="s">
        <v>865</v>
      </c>
      <c r="D798" s="54">
        <v>123226.18</v>
      </c>
      <c r="E798" s="54">
        <v>86417.488213844103</v>
      </c>
      <c r="F798" s="54">
        <v>99798.88</v>
      </c>
      <c r="G798" s="54">
        <v>113814.91</v>
      </c>
      <c r="H798" s="54">
        <v>124598.55</v>
      </c>
      <c r="I798" s="54">
        <v>108480.89</v>
      </c>
      <c r="J798" s="54">
        <v>89921.38</v>
      </c>
      <c r="K798" s="54">
        <v>111610.95</v>
      </c>
      <c r="L798" s="54">
        <v>94589.82</v>
      </c>
      <c r="M798" s="54">
        <v>109598.74</v>
      </c>
      <c r="N798" s="54">
        <v>89910.79</v>
      </c>
      <c r="O798" s="54">
        <v>106417.92</v>
      </c>
      <c r="P798" s="127">
        <v>1258386.4982138441</v>
      </c>
    </row>
    <row r="799" spans="1:16" s="2" customFormat="1">
      <c r="A799" s="55">
        <v>316700</v>
      </c>
      <c r="B799" s="56">
        <v>670</v>
      </c>
      <c r="C799" s="57" t="s">
        <v>416</v>
      </c>
      <c r="D799" s="58">
        <v>0</v>
      </c>
      <c r="E799" s="58">
        <v>0</v>
      </c>
      <c r="F799" s="58">
        <v>0</v>
      </c>
      <c r="G799" s="58">
        <v>0</v>
      </c>
      <c r="H799" s="58">
        <v>0</v>
      </c>
      <c r="I799" s="58">
        <v>0</v>
      </c>
      <c r="J799" s="58">
        <v>0</v>
      </c>
      <c r="K799" s="58">
        <v>0</v>
      </c>
      <c r="L799" s="58">
        <v>0</v>
      </c>
      <c r="M799" s="58">
        <v>0</v>
      </c>
      <c r="N799" s="58">
        <v>0</v>
      </c>
      <c r="O799" s="58">
        <v>0</v>
      </c>
      <c r="P799" s="128">
        <v>0</v>
      </c>
    </row>
    <row r="800" spans="1:16" s="2" customFormat="1">
      <c r="A800" s="51">
        <v>316710</v>
      </c>
      <c r="B800" s="52">
        <v>671</v>
      </c>
      <c r="C800" s="53" t="s">
        <v>417</v>
      </c>
      <c r="D800" s="54">
        <v>21408.39</v>
      </c>
      <c r="E800" s="54">
        <v>14911.556498869801</v>
      </c>
      <c r="F800" s="54">
        <v>17338.310000000001</v>
      </c>
      <c r="G800" s="54">
        <v>19773.349999999999</v>
      </c>
      <c r="H800" s="54">
        <v>21646.82</v>
      </c>
      <c r="I800" s="54">
        <v>18846.66</v>
      </c>
      <c r="J800" s="54">
        <v>15085.03</v>
      </c>
      <c r="K800" s="54">
        <v>18603.57</v>
      </c>
      <c r="L800" s="54">
        <v>15766.45</v>
      </c>
      <c r="M800" s="54">
        <v>18268.169999999998</v>
      </c>
      <c r="N800" s="54">
        <v>14986.54</v>
      </c>
      <c r="O800" s="54">
        <v>17737.98</v>
      </c>
      <c r="P800" s="127">
        <v>214372.82649886986</v>
      </c>
    </row>
    <row r="801" spans="1:16" s="2" customFormat="1">
      <c r="A801" s="55">
        <v>316720</v>
      </c>
      <c r="B801" s="56">
        <v>672</v>
      </c>
      <c r="C801" s="57" t="s">
        <v>418</v>
      </c>
      <c r="D801" s="58">
        <v>1569.72</v>
      </c>
      <c r="E801" s="58">
        <v>1097.5469005387199</v>
      </c>
      <c r="F801" s="58">
        <v>1271.29</v>
      </c>
      <c r="G801" s="58">
        <v>1449.84</v>
      </c>
      <c r="H801" s="58">
        <v>1587.2</v>
      </c>
      <c r="I801" s="58">
        <v>1381.89</v>
      </c>
      <c r="J801" s="58">
        <v>1271.8900000000001</v>
      </c>
      <c r="K801" s="58">
        <v>1606.93</v>
      </c>
      <c r="L801" s="58">
        <v>1361.87</v>
      </c>
      <c r="M801" s="58">
        <v>1577.96</v>
      </c>
      <c r="N801" s="58">
        <v>1294.5</v>
      </c>
      <c r="O801" s="58">
        <v>1532.16</v>
      </c>
      <c r="P801" s="128">
        <v>17002.796900538717</v>
      </c>
    </row>
    <row r="802" spans="1:16" s="2" customFormat="1">
      <c r="A802" s="51">
        <v>316730</v>
      </c>
      <c r="B802" s="52">
        <v>673</v>
      </c>
      <c r="C802" s="53" t="s">
        <v>866</v>
      </c>
      <c r="D802" s="54">
        <v>0</v>
      </c>
      <c r="E802" s="54">
        <v>0</v>
      </c>
      <c r="F802" s="54">
        <v>0</v>
      </c>
      <c r="G802" s="54">
        <v>0</v>
      </c>
      <c r="H802" s="54">
        <v>0</v>
      </c>
      <c r="I802" s="54">
        <v>0</v>
      </c>
      <c r="J802" s="54">
        <v>0</v>
      </c>
      <c r="K802" s="54">
        <v>0</v>
      </c>
      <c r="L802" s="54">
        <v>0</v>
      </c>
      <c r="M802" s="54">
        <v>0</v>
      </c>
      <c r="N802" s="54">
        <v>0</v>
      </c>
      <c r="O802" s="54">
        <v>0</v>
      </c>
      <c r="P802" s="127">
        <v>0</v>
      </c>
    </row>
    <row r="803" spans="1:16" s="2" customFormat="1">
      <c r="A803" s="55">
        <v>316740</v>
      </c>
      <c r="B803" s="56">
        <v>674</v>
      </c>
      <c r="C803" s="57" t="s">
        <v>867</v>
      </c>
      <c r="D803" s="58">
        <v>0</v>
      </c>
      <c r="E803" s="58">
        <v>0</v>
      </c>
      <c r="F803" s="58">
        <v>0</v>
      </c>
      <c r="G803" s="58">
        <v>0</v>
      </c>
      <c r="H803" s="58">
        <v>0</v>
      </c>
      <c r="I803" s="58">
        <v>0</v>
      </c>
      <c r="J803" s="58">
        <v>0</v>
      </c>
      <c r="K803" s="58">
        <v>0</v>
      </c>
      <c r="L803" s="58">
        <v>0</v>
      </c>
      <c r="M803" s="58">
        <v>0</v>
      </c>
      <c r="N803" s="58">
        <v>0</v>
      </c>
      <c r="O803" s="58">
        <v>0</v>
      </c>
      <c r="P803" s="128">
        <v>0</v>
      </c>
    </row>
    <row r="804" spans="1:16" s="2" customFormat="1">
      <c r="A804" s="51">
        <v>316750</v>
      </c>
      <c r="B804" s="52">
        <v>675</v>
      </c>
      <c r="C804" s="53" t="s">
        <v>868</v>
      </c>
      <c r="D804" s="54">
        <v>0</v>
      </c>
      <c r="E804" s="54">
        <v>0</v>
      </c>
      <c r="F804" s="54">
        <v>0</v>
      </c>
      <c r="G804" s="54">
        <v>0</v>
      </c>
      <c r="H804" s="54">
        <v>0</v>
      </c>
      <c r="I804" s="54">
        <v>0</v>
      </c>
      <c r="J804" s="54">
        <v>0</v>
      </c>
      <c r="K804" s="54">
        <v>0</v>
      </c>
      <c r="L804" s="54">
        <v>0</v>
      </c>
      <c r="M804" s="54">
        <v>0</v>
      </c>
      <c r="N804" s="54">
        <v>0</v>
      </c>
      <c r="O804" s="54">
        <v>0</v>
      </c>
      <c r="P804" s="127">
        <v>0</v>
      </c>
    </row>
    <row r="805" spans="1:16" s="2" customFormat="1">
      <c r="A805" s="55">
        <v>316760</v>
      </c>
      <c r="B805" s="56">
        <v>676</v>
      </c>
      <c r="C805" s="57" t="s">
        <v>869</v>
      </c>
      <c r="D805" s="58">
        <v>5081.2299999999996</v>
      </c>
      <c r="E805" s="58">
        <v>3559.5661153071201</v>
      </c>
      <c r="F805" s="58">
        <v>4115.2</v>
      </c>
      <c r="G805" s="58">
        <v>4693.1499999999996</v>
      </c>
      <c r="H805" s="58">
        <v>5137.82</v>
      </c>
      <c r="I805" s="58">
        <v>4473.21</v>
      </c>
      <c r="J805" s="58">
        <v>3997.31</v>
      </c>
      <c r="K805" s="58">
        <v>5026.17</v>
      </c>
      <c r="L805" s="58">
        <v>4259.66</v>
      </c>
      <c r="M805" s="58">
        <v>4935.55</v>
      </c>
      <c r="N805" s="58">
        <v>4048.95</v>
      </c>
      <c r="O805" s="58">
        <v>4792.3100000000004</v>
      </c>
      <c r="P805" s="128">
        <v>54120.126115307125</v>
      </c>
    </row>
    <row r="806" spans="1:16" s="2" customFormat="1">
      <c r="A806" s="51">
        <v>316770</v>
      </c>
      <c r="B806" s="52">
        <v>677</v>
      </c>
      <c r="C806" s="53" t="s">
        <v>870</v>
      </c>
      <c r="D806" s="54">
        <v>0</v>
      </c>
      <c r="E806" s="54">
        <v>0</v>
      </c>
      <c r="F806" s="54">
        <v>0</v>
      </c>
      <c r="G806" s="54">
        <v>0</v>
      </c>
      <c r="H806" s="54">
        <v>0</v>
      </c>
      <c r="I806" s="54">
        <v>0</v>
      </c>
      <c r="J806" s="54">
        <v>0</v>
      </c>
      <c r="K806" s="54">
        <v>0</v>
      </c>
      <c r="L806" s="54">
        <v>0</v>
      </c>
      <c r="M806" s="54">
        <v>0</v>
      </c>
      <c r="N806" s="54">
        <v>0</v>
      </c>
      <c r="O806" s="54">
        <v>0</v>
      </c>
      <c r="P806" s="127">
        <v>0</v>
      </c>
    </row>
    <row r="807" spans="1:16" s="2" customFormat="1">
      <c r="A807" s="55">
        <v>316780</v>
      </c>
      <c r="B807" s="56">
        <v>678</v>
      </c>
      <c r="C807" s="57" t="s">
        <v>496</v>
      </c>
      <c r="D807" s="58">
        <v>0</v>
      </c>
      <c r="E807" s="58">
        <v>0</v>
      </c>
      <c r="F807" s="58">
        <v>0</v>
      </c>
      <c r="G807" s="58">
        <v>0</v>
      </c>
      <c r="H807" s="58">
        <v>0</v>
      </c>
      <c r="I807" s="58">
        <v>0</v>
      </c>
      <c r="J807" s="58">
        <v>0</v>
      </c>
      <c r="K807" s="58">
        <v>0</v>
      </c>
      <c r="L807" s="58">
        <v>0</v>
      </c>
      <c r="M807" s="58">
        <v>0</v>
      </c>
      <c r="N807" s="58">
        <v>0</v>
      </c>
      <c r="O807" s="58">
        <v>0</v>
      </c>
      <c r="P807" s="128">
        <v>0</v>
      </c>
    </row>
    <row r="808" spans="1:16" s="2" customFormat="1">
      <c r="A808" s="51">
        <v>316790</v>
      </c>
      <c r="B808" s="52">
        <v>679</v>
      </c>
      <c r="C808" s="53" t="s">
        <v>419</v>
      </c>
      <c r="D808" s="54">
        <v>0</v>
      </c>
      <c r="E808" s="54">
        <v>0</v>
      </c>
      <c r="F808" s="54">
        <v>0</v>
      </c>
      <c r="G808" s="54">
        <v>0</v>
      </c>
      <c r="H808" s="54">
        <v>0</v>
      </c>
      <c r="I808" s="54">
        <v>0</v>
      </c>
      <c r="J808" s="54">
        <v>0</v>
      </c>
      <c r="K808" s="54">
        <v>0</v>
      </c>
      <c r="L808" s="54">
        <v>0</v>
      </c>
      <c r="M808" s="54">
        <v>0</v>
      </c>
      <c r="N808" s="54">
        <v>0</v>
      </c>
      <c r="O808" s="54">
        <v>0</v>
      </c>
      <c r="P808" s="127">
        <v>0</v>
      </c>
    </row>
    <row r="809" spans="1:16" s="2" customFormat="1">
      <c r="A809" s="55">
        <v>316800</v>
      </c>
      <c r="B809" s="56">
        <v>680</v>
      </c>
      <c r="C809" s="57" t="s">
        <v>420</v>
      </c>
      <c r="D809" s="58">
        <v>0</v>
      </c>
      <c r="E809" s="58">
        <v>0</v>
      </c>
      <c r="F809" s="58">
        <v>0</v>
      </c>
      <c r="G809" s="58">
        <v>0</v>
      </c>
      <c r="H809" s="58">
        <v>0</v>
      </c>
      <c r="I809" s="58">
        <v>0</v>
      </c>
      <c r="J809" s="58">
        <v>0</v>
      </c>
      <c r="K809" s="58">
        <v>0</v>
      </c>
      <c r="L809" s="58">
        <v>0</v>
      </c>
      <c r="M809" s="58">
        <v>0</v>
      </c>
      <c r="N809" s="58">
        <v>0</v>
      </c>
      <c r="O809" s="58">
        <v>0</v>
      </c>
      <c r="P809" s="128">
        <v>0</v>
      </c>
    </row>
    <row r="810" spans="1:16" s="2" customFormat="1">
      <c r="A810" s="51">
        <v>316805</v>
      </c>
      <c r="B810" s="52">
        <v>854</v>
      </c>
      <c r="C810" s="53" t="s">
        <v>421</v>
      </c>
      <c r="D810" s="54">
        <v>0</v>
      </c>
      <c r="E810" s="54">
        <v>0</v>
      </c>
      <c r="F810" s="54">
        <v>0</v>
      </c>
      <c r="G810" s="54">
        <v>0</v>
      </c>
      <c r="H810" s="54">
        <v>0</v>
      </c>
      <c r="I810" s="54">
        <v>0</v>
      </c>
      <c r="J810" s="54">
        <v>0</v>
      </c>
      <c r="K810" s="54">
        <v>0</v>
      </c>
      <c r="L810" s="54">
        <v>0</v>
      </c>
      <c r="M810" s="54">
        <v>0</v>
      </c>
      <c r="N810" s="54">
        <v>0</v>
      </c>
      <c r="O810" s="54">
        <v>0</v>
      </c>
      <c r="P810" s="127">
        <v>0</v>
      </c>
    </row>
    <row r="811" spans="1:16" s="2" customFormat="1">
      <c r="A811" s="55">
        <v>316810</v>
      </c>
      <c r="B811" s="56">
        <v>681</v>
      </c>
      <c r="C811" s="57" t="s">
        <v>422</v>
      </c>
      <c r="D811" s="58">
        <v>0</v>
      </c>
      <c r="E811" s="58">
        <v>0</v>
      </c>
      <c r="F811" s="58">
        <v>0</v>
      </c>
      <c r="G811" s="58">
        <v>0</v>
      </c>
      <c r="H811" s="58">
        <v>0</v>
      </c>
      <c r="I811" s="58">
        <v>0</v>
      </c>
      <c r="J811" s="58">
        <v>0</v>
      </c>
      <c r="K811" s="58">
        <v>0</v>
      </c>
      <c r="L811" s="58">
        <v>0</v>
      </c>
      <c r="M811" s="58">
        <v>0</v>
      </c>
      <c r="N811" s="58">
        <v>0</v>
      </c>
      <c r="O811" s="58">
        <v>0</v>
      </c>
      <c r="P811" s="128">
        <v>0</v>
      </c>
    </row>
    <row r="812" spans="1:16" s="2" customFormat="1">
      <c r="A812" s="51">
        <v>316820</v>
      </c>
      <c r="B812" s="52">
        <v>682</v>
      </c>
      <c r="C812" s="53" t="s">
        <v>871</v>
      </c>
      <c r="D812" s="54">
        <v>0</v>
      </c>
      <c r="E812" s="54">
        <v>0</v>
      </c>
      <c r="F812" s="54">
        <v>0</v>
      </c>
      <c r="G812" s="54">
        <v>0</v>
      </c>
      <c r="H812" s="54">
        <v>0</v>
      </c>
      <c r="I812" s="54">
        <v>0</v>
      </c>
      <c r="J812" s="54">
        <v>0</v>
      </c>
      <c r="K812" s="54">
        <v>0</v>
      </c>
      <c r="L812" s="54">
        <v>0</v>
      </c>
      <c r="M812" s="54">
        <v>0</v>
      </c>
      <c r="N812" s="54">
        <v>0</v>
      </c>
      <c r="O812" s="54">
        <v>0</v>
      </c>
      <c r="P812" s="127">
        <v>0</v>
      </c>
    </row>
    <row r="813" spans="1:16" s="2" customFormat="1">
      <c r="A813" s="55">
        <v>316830</v>
      </c>
      <c r="B813" s="56">
        <v>683</v>
      </c>
      <c r="C813" s="57" t="s">
        <v>872</v>
      </c>
      <c r="D813" s="58">
        <v>8435.5499999999993</v>
      </c>
      <c r="E813" s="58">
        <v>5939.9559631140601</v>
      </c>
      <c r="F813" s="58">
        <v>6831.81</v>
      </c>
      <c r="G813" s="58">
        <v>7791.29</v>
      </c>
      <c r="H813" s="58">
        <v>8529.5</v>
      </c>
      <c r="I813" s="58">
        <v>7426.15</v>
      </c>
      <c r="J813" s="58">
        <v>7393.92</v>
      </c>
      <c r="K813" s="58">
        <v>9454.11</v>
      </c>
      <c r="L813" s="58">
        <v>8012.32</v>
      </c>
      <c r="M813" s="58">
        <v>9283.66</v>
      </c>
      <c r="N813" s="58">
        <v>7615.98</v>
      </c>
      <c r="O813" s="58">
        <v>9014.23</v>
      </c>
      <c r="P813" s="128">
        <v>95728.475963114062</v>
      </c>
    </row>
    <row r="814" spans="1:16" s="2" customFormat="1">
      <c r="A814" s="51">
        <v>316840</v>
      </c>
      <c r="B814" s="52">
        <v>684</v>
      </c>
      <c r="C814" s="53" t="s">
        <v>423</v>
      </c>
      <c r="D814" s="54">
        <v>0</v>
      </c>
      <c r="E814" s="54">
        <v>0</v>
      </c>
      <c r="F814" s="54">
        <v>0</v>
      </c>
      <c r="G814" s="54">
        <v>0</v>
      </c>
      <c r="H814" s="54">
        <v>0</v>
      </c>
      <c r="I814" s="54">
        <v>0</v>
      </c>
      <c r="J814" s="54">
        <v>0</v>
      </c>
      <c r="K814" s="54">
        <v>0</v>
      </c>
      <c r="L814" s="54">
        <v>0</v>
      </c>
      <c r="M814" s="54">
        <v>0</v>
      </c>
      <c r="N814" s="54">
        <v>0</v>
      </c>
      <c r="O814" s="54">
        <v>0</v>
      </c>
      <c r="P814" s="127">
        <v>0</v>
      </c>
    </row>
    <row r="815" spans="1:16" s="2" customFormat="1">
      <c r="A815" s="55">
        <v>316850</v>
      </c>
      <c r="B815" s="56">
        <v>685</v>
      </c>
      <c r="C815" s="57" t="s">
        <v>424</v>
      </c>
      <c r="D815" s="58">
        <v>0</v>
      </c>
      <c r="E815" s="58">
        <v>0</v>
      </c>
      <c r="F815" s="58">
        <v>0</v>
      </c>
      <c r="G815" s="58">
        <v>0</v>
      </c>
      <c r="H815" s="58">
        <v>0</v>
      </c>
      <c r="I815" s="58">
        <v>0</v>
      </c>
      <c r="J815" s="58">
        <v>0</v>
      </c>
      <c r="K815" s="58">
        <v>0</v>
      </c>
      <c r="L815" s="58">
        <v>0</v>
      </c>
      <c r="M815" s="58">
        <v>0</v>
      </c>
      <c r="N815" s="58">
        <v>0</v>
      </c>
      <c r="O815" s="58">
        <v>0</v>
      </c>
      <c r="P815" s="128">
        <v>0</v>
      </c>
    </row>
    <row r="816" spans="1:16" s="2" customFormat="1">
      <c r="A816" s="51">
        <v>316860</v>
      </c>
      <c r="B816" s="52">
        <v>686</v>
      </c>
      <c r="C816" s="53" t="s">
        <v>873</v>
      </c>
      <c r="D816" s="54">
        <v>2082.6</v>
      </c>
      <c r="E816" s="54">
        <v>1451.3201588132099</v>
      </c>
      <c r="F816" s="54">
        <v>1686.67</v>
      </c>
      <c r="G816" s="54">
        <v>1923.55</v>
      </c>
      <c r="H816" s="54">
        <v>2105.8000000000002</v>
      </c>
      <c r="I816" s="54">
        <v>1833.4</v>
      </c>
      <c r="J816" s="54">
        <v>1536.06</v>
      </c>
      <c r="K816" s="54">
        <v>1910.21</v>
      </c>
      <c r="L816" s="54">
        <v>1618.9</v>
      </c>
      <c r="M816" s="54">
        <v>1875.77</v>
      </c>
      <c r="N816" s="54">
        <v>1538.82</v>
      </c>
      <c r="O816" s="54">
        <v>1821.34</v>
      </c>
      <c r="P816" s="127">
        <v>21384.440158813206</v>
      </c>
    </row>
    <row r="817" spans="1:16" s="2" customFormat="1">
      <c r="A817" s="55">
        <v>316870</v>
      </c>
      <c r="B817" s="56">
        <v>687</v>
      </c>
      <c r="C817" s="57" t="s">
        <v>874</v>
      </c>
      <c r="D817" s="58">
        <v>169063.26</v>
      </c>
      <c r="E817" s="58">
        <v>118229.258281338</v>
      </c>
      <c r="F817" s="58">
        <v>136921.57999999999</v>
      </c>
      <c r="G817" s="58">
        <v>156151.24</v>
      </c>
      <c r="H817" s="58">
        <v>170946.12</v>
      </c>
      <c r="I817" s="58">
        <v>148833.09</v>
      </c>
      <c r="J817" s="58">
        <v>132999.17000000001</v>
      </c>
      <c r="K817" s="58">
        <v>167231.29</v>
      </c>
      <c r="L817" s="58">
        <v>141727.82999999999</v>
      </c>
      <c r="M817" s="58">
        <v>164216.31</v>
      </c>
      <c r="N817" s="58">
        <v>134717.04999999999</v>
      </c>
      <c r="O817" s="58">
        <v>159450.37</v>
      </c>
      <c r="P817" s="128">
        <v>1800486.5682813381</v>
      </c>
    </row>
    <row r="818" spans="1:16" s="2" customFormat="1">
      <c r="A818" s="51">
        <v>316880</v>
      </c>
      <c r="B818" s="52">
        <v>688</v>
      </c>
      <c r="C818" s="53" t="s">
        <v>425</v>
      </c>
      <c r="D818" s="54">
        <v>35955.93</v>
      </c>
      <c r="E818" s="54">
        <v>25211.953279417201</v>
      </c>
      <c r="F818" s="54">
        <v>29120.12</v>
      </c>
      <c r="G818" s="54">
        <v>33209.839999999997</v>
      </c>
      <c r="H818" s="54">
        <v>36356.370000000003</v>
      </c>
      <c r="I818" s="54">
        <v>31653.43</v>
      </c>
      <c r="J818" s="54">
        <v>30547.25</v>
      </c>
      <c r="K818" s="54">
        <v>38878.449999999997</v>
      </c>
      <c r="L818" s="54">
        <v>32949.33</v>
      </c>
      <c r="M818" s="54">
        <v>38177.519999999997</v>
      </c>
      <c r="N818" s="54">
        <v>31319.439999999999</v>
      </c>
      <c r="O818" s="54">
        <v>37069.519999999997</v>
      </c>
      <c r="P818" s="127">
        <v>400449.15327941725</v>
      </c>
    </row>
    <row r="819" spans="1:16" s="2" customFormat="1">
      <c r="A819" s="55">
        <v>316890</v>
      </c>
      <c r="B819" s="56">
        <v>689</v>
      </c>
      <c r="C819" s="57" t="s">
        <v>426</v>
      </c>
      <c r="D819" s="58">
        <v>0</v>
      </c>
      <c r="E819" s="58">
        <v>0</v>
      </c>
      <c r="F819" s="58">
        <v>0</v>
      </c>
      <c r="G819" s="58">
        <v>0</v>
      </c>
      <c r="H819" s="58">
        <v>0</v>
      </c>
      <c r="I819" s="58">
        <v>0</v>
      </c>
      <c r="J819" s="58">
        <v>0</v>
      </c>
      <c r="K819" s="58">
        <v>0</v>
      </c>
      <c r="L819" s="58">
        <v>0</v>
      </c>
      <c r="M819" s="58">
        <v>0</v>
      </c>
      <c r="N819" s="58">
        <v>0</v>
      </c>
      <c r="O819" s="58">
        <v>0</v>
      </c>
      <c r="P819" s="128">
        <v>0</v>
      </c>
    </row>
    <row r="820" spans="1:16" s="2" customFormat="1">
      <c r="A820" s="51">
        <v>316900</v>
      </c>
      <c r="B820" s="52">
        <v>690</v>
      </c>
      <c r="C820" s="53" t="s">
        <v>427</v>
      </c>
      <c r="D820" s="54">
        <v>0</v>
      </c>
      <c r="E820" s="54">
        <v>0</v>
      </c>
      <c r="F820" s="54">
        <v>0</v>
      </c>
      <c r="G820" s="54">
        <v>0</v>
      </c>
      <c r="H820" s="54">
        <v>0</v>
      </c>
      <c r="I820" s="54">
        <v>0</v>
      </c>
      <c r="J820" s="54">
        <v>0</v>
      </c>
      <c r="K820" s="54">
        <v>0</v>
      </c>
      <c r="L820" s="54">
        <v>0</v>
      </c>
      <c r="M820" s="54">
        <v>0</v>
      </c>
      <c r="N820" s="54">
        <v>0</v>
      </c>
      <c r="O820" s="54">
        <v>0</v>
      </c>
      <c r="P820" s="127">
        <v>0</v>
      </c>
    </row>
    <row r="821" spans="1:16" s="2" customFormat="1">
      <c r="A821" s="55">
        <v>316905</v>
      </c>
      <c r="B821" s="56">
        <v>855</v>
      </c>
      <c r="C821" s="57" t="s">
        <v>875</v>
      </c>
      <c r="D821" s="58">
        <v>0</v>
      </c>
      <c r="E821" s="58">
        <v>0</v>
      </c>
      <c r="F821" s="58">
        <v>0</v>
      </c>
      <c r="G821" s="58">
        <v>0</v>
      </c>
      <c r="H821" s="58">
        <v>0</v>
      </c>
      <c r="I821" s="58">
        <v>0</v>
      </c>
      <c r="J821" s="58">
        <v>0</v>
      </c>
      <c r="K821" s="58">
        <v>0</v>
      </c>
      <c r="L821" s="58">
        <v>0</v>
      </c>
      <c r="M821" s="58">
        <v>0</v>
      </c>
      <c r="N821" s="58">
        <v>0</v>
      </c>
      <c r="O821" s="58">
        <v>0</v>
      </c>
      <c r="P821" s="128">
        <v>0</v>
      </c>
    </row>
    <row r="822" spans="1:16" s="2" customFormat="1">
      <c r="A822" s="51">
        <v>316910</v>
      </c>
      <c r="B822" s="52">
        <v>691</v>
      </c>
      <c r="C822" s="53" t="s">
        <v>428</v>
      </c>
      <c r="D822" s="54">
        <v>30766.36</v>
      </c>
      <c r="E822" s="54">
        <v>21637.323436480001</v>
      </c>
      <c r="F822" s="54">
        <v>24917.18</v>
      </c>
      <c r="G822" s="54">
        <v>28416.61</v>
      </c>
      <c r="H822" s="54">
        <v>31109.01</v>
      </c>
      <c r="I822" s="54">
        <v>27084.85</v>
      </c>
      <c r="J822" s="54">
        <v>24203.37</v>
      </c>
      <c r="K822" s="54">
        <v>30432.98</v>
      </c>
      <c r="L822" s="54">
        <v>25791.82</v>
      </c>
      <c r="M822" s="54">
        <v>29884.31</v>
      </c>
      <c r="N822" s="54">
        <v>24515.99</v>
      </c>
      <c r="O822" s="54">
        <v>29016.99</v>
      </c>
      <c r="P822" s="127">
        <v>327776.79343647999</v>
      </c>
    </row>
    <row r="823" spans="1:16" s="2" customFormat="1">
      <c r="A823" s="55">
        <v>316920</v>
      </c>
      <c r="B823" s="56">
        <v>692</v>
      </c>
      <c r="C823" s="57" t="s">
        <v>429</v>
      </c>
      <c r="D823" s="58">
        <v>23684.560000000001</v>
      </c>
      <c r="E823" s="58">
        <v>16623.127376355798</v>
      </c>
      <c r="F823" s="58">
        <v>19181.740000000002</v>
      </c>
      <c r="G823" s="58">
        <v>21875.68</v>
      </c>
      <c r="H823" s="58">
        <v>23948.34</v>
      </c>
      <c r="I823" s="58">
        <v>20850.46</v>
      </c>
      <c r="J823" s="58">
        <v>18193.37</v>
      </c>
      <c r="K823" s="58">
        <v>22785.1</v>
      </c>
      <c r="L823" s="58">
        <v>19310.28</v>
      </c>
      <c r="M823" s="58">
        <v>22374.32</v>
      </c>
      <c r="N823" s="58">
        <v>18355.07</v>
      </c>
      <c r="O823" s="58">
        <v>21724.959999999999</v>
      </c>
      <c r="P823" s="128">
        <v>248907.00737635579</v>
      </c>
    </row>
    <row r="824" spans="1:16" s="2" customFormat="1">
      <c r="A824" s="51">
        <v>316930</v>
      </c>
      <c r="B824" s="52">
        <v>693</v>
      </c>
      <c r="C824" s="53" t="s">
        <v>876</v>
      </c>
      <c r="D824" s="54">
        <v>0</v>
      </c>
      <c r="E824" s="54">
        <v>0</v>
      </c>
      <c r="F824" s="54">
        <v>0</v>
      </c>
      <c r="G824" s="54">
        <v>0</v>
      </c>
      <c r="H824" s="54">
        <v>0</v>
      </c>
      <c r="I824" s="54">
        <v>0</v>
      </c>
      <c r="J824" s="54">
        <v>0</v>
      </c>
      <c r="K824" s="54">
        <v>0</v>
      </c>
      <c r="L824" s="54">
        <v>0</v>
      </c>
      <c r="M824" s="54">
        <v>0</v>
      </c>
      <c r="N824" s="54">
        <v>0</v>
      </c>
      <c r="O824" s="54">
        <v>0</v>
      </c>
      <c r="P824" s="127">
        <v>0</v>
      </c>
    </row>
    <row r="825" spans="1:16" s="2" customFormat="1">
      <c r="A825" s="55">
        <v>316935</v>
      </c>
      <c r="B825" s="56">
        <v>58</v>
      </c>
      <c r="C825" s="57" t="s">
        <v>877</v>
      </c>
      <c r="D825" s="58">
        <v>1238.42</v>
      </c>
      <c r="E825" s="58">
        <v>866.27268725151202</v>
      </c>
      <c r="F825" s="58">
        <v>1002.98</v>
      </c>
      <c r="G825" s="58">
        <v>1143.8399999999999</v>
      </c>
      <c r="H825" s="58">
        <v>1252.21</v>
      </c>
      <c r="I825" s="58">
        <v>1090.23</v>
      </c>
      <c r="J825" s="58">
        <v>974.24</v>
      </c>
      <c r="K825" s="58">
        <v>1225</v>
      </c>
      <c r="L825" s="58">
        <v>1038.18</v>
      </c>
      <c r="M825" s="58">
        <v>1202.92</v>
      </c>
      <c r="N825" s="58">
        <v>986.83</v>
      </c>
      <c r="O825" s="58">
        <v>1168</v>
      </c>
      <c r="P825" s="128">
        <v>13189.122687251513</v>
      </c>
    </row>
    <row r="826" spans="1:16" s="2" customFormat="1">
      <c r="A826" s="51">
        <v>316940</v>
      </c>
      <c r="B826" s="52">
        <v>694</v>
      </c>
      <c r="C826" s="53" t="s">
        <v>878</v>
      </c>
      <c r="D826" s="54">
        <v>26.54</v>
      </c>
      <c r="E826" s="54">
        <v>18.570741196317201</v>
      </c>
      <c r="F826" s="54">
        <v>21.5</v>
      </c>
      <c r="G826" s="54">
        <v>24.52</v>
      </c>
      <c r="H826" s="54">
        <v>26.84</v>
      </c>
      <c r="I826" s="54">
        <v>23.37</v>
      </c>
      <c r="J826" s="54">
        <v>20.88</v>
      </c>
      <c r="K826" s="54">
        <v>26.26</v>
      </c>
      <c r="L826" s="54">
        <v>22.25</v>
      </c>
      <c r="M826" s="54">
        <v>25.78</v>
      </c>
      <c r="N826" s="54">
        <v>21.15</v>
      </c>
      <c r="O826" s="54">
        <v>25.03</v>
      </c>
      <c r="P826" s="127">
        <v>282.69074119631716</v>
      </c>
    </row>
    <row r="827" spans="1:16" s="2" customFormat="1">
      <c r="A827" s="55">
        <v>316950</v>
      </c>
      <c r="B827" s="56">
        <v>695</v>
      </c>
      <c r="C827" s="57" t="s">
        <v>430</v>
      </c>
      <c r="D827" s="58">
        <v>0</v>
      </c>
      <c r="E827" s="58">
        <v>0</v>
      </c>
      <c r="F827" s="58">
        <v>0</v>
      </c>
      <c r="G827" s="58">
        <v>0</v>
      </c>
      <c r="H827" s="58">
        <v>0</v>
      </c>
      <c r="I827" s="58">
        <v>0</v>
      </c>
      <c r="J827" s="58">
        <v>0</v>
      </c>
      <c r="K827" s="58">
        <v>0</v>
      </c>
      <c r="L827" s="58">
        <v>0</v>
      </c>
      <c r="M827" s="58">
        <v>0</v>
      </c>
      <c r="N827" s="58">
        <v>0</v>
      </c>
      <c r="O827" s="58">
        <v>0</v>
      </c>
      <c r="P827" s="128">
        <v>0</v>
      </c>
    </row>
    <row r="828" spans="1:16" s="2" customFormat="1">
      <c r="A828" s="51">
        <v>316960</v>
      </c>
      <c r="B828" s="52">
        <v>696</v>
      </c>
      <c r="C828" s="53" t="s">
        <v>431</v>
      </c>
      <c r="D828" s="54">
        <v>268.54000000000002</v>
      </c>
      <c r="E828" s="54">
        <v>187.73579900141399</v>
      </c>
      <c r="F828" s="54">
        <v>217.49</v>
      </c>
      <c r="G828" s="54">
        <v>248.03</v>
      </c>
      <c r="H828" s="54">
        <v>271.52999999999997</v>
      </c>
      <c r="I828" s="54">
        <v>236.41</v>
      </c>
      <c r="J828" s="54">
        <v>211.26</v>
      </c>
      <c r="K828" s="54">
        <v>265.63</v>
      </c>
      <c r="L828" s="54">
        <v>225.12</v>
      </c>
      <c r="M828" s="54">
        <v>260.83999999999997</v>
      </c>
      <c r="N828" s="54">
        <v>213.99</v>
      </c>
      <c r="O828" s="54">
        <v>253.27</v>
      </c>
      <c r="P828" s="127">
        <v>2859.8457990014144</v>
      </c>
    </row>
    <row r="829" spans="1:16" s="2" customFormat="1">
      <c r="A829" s="55">
        <v>316970</v>
      </c>
      <c r="B829" s="56">
        <v>697</v>
      </c>
      <c r="C829" s="57" t="s">
        <v>432</v>
      </c>
      <c r="D829" s="58">
        <v>18568.03</v>
      </c>
      <c r="E829" s="58">
        <v>12936.1846777139</v>
      </c>
      <c r="F829" s="58">
        <v>15037.95</v>
      </c>
      <c r="G829" s="58">
        <v>17149.919999999998</v>
      </c>
      <c r="H829" s="58">
        <v>18774.830000000002</v>
      </c>
      <c r="I829" s="58">
        <v>16346.18</v>
      </c>
      <c r="J829" s="58">
        <v>19375.2</v>
      </c>
      <c r="K829" s="58">
        <v>25350.51</v>
      </c>
      <c r="L829" s="58">
        <v>21484.46</v>
      </c>
      <c r="M829" s="58">
        <v>24893.47</v>
      </c>
      <c r="N829" s="58">
        <v>20421.7</v>
      </c>
      <c r="O829" s="58">
        <v>24171.01</v>
      </c>
      <c r="P829" s="128">
        <v>234509.44467771391</v>
      </c>
    </row>
    <row r="830" spans="1:16" s="2" customFormat="1">
      <c r="A830" s="51">
        <v>316980</v>
      </c>
      <c r="B830" s="52">
        <v>698</v>
      </c>
      <c r="C830" s="53" t="s">
        <v>879</v>
      </c>
      <c r="D830" s="54">
        <v>0</v>
      </c>
      <c r="E830" s="54">
        <v>0</v>
      </c>
      <c r="F830" s="54">
        <v>0</v>
      </c>
      <c r="G830" s="54">
        <v>0</v>
      </c>
      <c r="H830" s="54">
        <v>0</v>
      </c>
      <c r="I830" s="54">
        <v>0</v>
      </c>
      <c r="J830" s="54">
        <v>0</v>
      </c>
      <c r="K830" s="54">
        <v>0</v>
      </c>
      <c r="L830" s="54">
        <v>0</v>
      </c>
      <c r="M830" s="54">
        <v>0</v>
      </c>
      <c r="N830" s="54">
        <v>0</v>
      </c>
      <c r="O830" s="54">
        <v>0</v>
      </c>
      <c r="P830" s="127">
        <v>0</v>
      </c>
    </row>
    <row r="831" spans="1:16" s="2" customFormat="1">
      <c r="A831" s="55">
        <v>316990</v>
      </c>
      <c r="B831" s="56">
        <v>699</v>
      </c>
      <c r="C831" s="57" t="s">
        <v>880</v>
      </c>
      <c r="D831" s="58">
        <v>0</v>
      </c>
      <c r="E831" s="58">
        <v>0</v>
      </c>
      <c r="F831" s="58">
        <v>0</v>
      </c>
      <c r="G831" s="58">
        <v>0</v>
      </c>
      <c r="H831" s="58">
        <v>0</v>
      </c>
      <c r="I831" s="58">
        <v>0</v>
      </c>
      <c r="J831" s="58">
        <v>0</v>
      </c>
      <c r="K831" s="58">
        <v>0</v>
      </c>
      <c r="L831" s="58">
        <v>0</v>
      </c>
      <c r="M831" s="58">
        <v>0</v>
      </c>
      <c r="N831" s="58">
        <v>0</v>
      </c>
      <c r="O831" s="58">
        <v>0</v>
      </c>
      <c r="P831" s="128">
        <v>0</v>
      </c>
    </row>
    <row r="832" spans="1:16" s="2" customFormat="1">
      <c r="A832" s="51">
        <v>317000</v>
      </c>
      <c r="B832" s="52">
        <v>700</v>
      </c>
      <c r="C832" s="53" t="s">
        <v>881</v>
      </c>
      <c r="D832" s="54">
        <v>0</v>
      </c>
      <c r="E832" s="54">
        <v>0</v>
      </c>
      <c r="F832" s="54">
        <v>0</v>
      </c>
      <c r="G832" s="54">
        <v>0</v>
      </c>
      <c r="H832" s="54">
        <v>0</v>
      </c>
      <c r="I832" s="54">
        <v>0</v>
      </c>
      <c r="J832" s="54">
        <v>0</v>
      </c>
      <c r="K832" s="54">
        <v>0</v>
      </c>
      <c r="L832" s="54">
        <v>0</v>
      </c>
      <c r="M832" s="54">
        <v>0</v>
      </c>
      <c r="N832" s="54">
        <v>0</v>
      </c>
      <c r="O832" s="54">
        <v>0</v>
      </c>
      <c r="P832" s="127">
        <v>0</v>
      </c>
    </row>
    <row r="833" spans="1:16" s="2" customFormat="1">
      <c r="A833" s="55">
        <v>317005</v>
      </c>
      <c r="B833" s="56">
        <v>767</v>
      </c>
      <c r="C833" s="57" t="s">
        <v>433</v>
      </c>
      <c r="D833" s="58">
        <v>0</v>
      </c>
      <c r="E833" s="58">
        <v>0</v>
      </c>
      <c r="F833" s="58">
        <v>0</v>
      </c>
      <c r="G833" s="58">
        <v>0</v>
      </c>
      <c r="H833" s="58">
        <v>0</v>
      </c>
      <c r="I833" s="58">
        <v>0</v>
      </c>
      <c r="J833" s="58">
        <v>0</v>
      </c>
      <c r="K833" s="58">
        <v>0</v>
      </c>
      <c r="L833" s="58">
        <v>0</v>
      </c>
      <c r="M833" s="58">
        <v>0</v>
      </c>
      <c r="N833" s="58">
        <v>0</v>
      </c>
      <c r="O833" s="58">
        <v>0</v>
      </c>
      <c r="P833" s="128">
        <v>0</v>
      </c>
    </row>
    <row r="834" spans="1:16" s="2" customFormat="1">
      <c r="A834" s="51">
        <v>317010</v>
      </c>
      <c r="B834" s="52">
        <v>701</v>
      </c>
      <c r="C834" s="53" t="s">
        <v>434</v>
      </c>
      <c r="D834" s="54">
        <v>242.66</v>
      </c>
      <c r="E834" s="54">
        <v>169.68847968806401</v>
      </c>
      <c r="F834" s="54">
        <v>196.53</v>
      </c>
      <c r="G834" s="54">
        <v>224.13</v>
      </c>
      <c r="H834" s="54">
        <v>245.37</v>
      </c>
      <c r="I834" s="54">
        <v>213.63</v>
      </c>
      <c r="J834" s="54">
        <v>334.96</v>
      </c>
      <c r="K834" s="54">
        <v>451.04</v>
      </c>
      <c r="L834" s="54">
        <v>382.25</v>
      </c>
      <c r="M834" s="54">
        <v>487.79</v>
      </c>
      <c r="N834" s="54">
        <v>405.55</v>
      </c>
      <c r="O834" s="54">
        <v>480</v>
      </c>
      <c r="P834" s="127">
        <v>3833.5984796880643</v>
      </c>
    </row>
    <row r="835" spans="1:16" s="2" customFormat="1">
      <c r="A835" s="55">
        <v>317020</v>
      </c>
      <c r="B835" s="56">
        <v>702</v>
      </c>
      <c r="C835" s="57" t="s">
        <v>882</v>
      </c>
      <c r="D835" s="58">
        <v>1322.78</v>
      </c>
      <c r="E835" s="58">
        <v>924.97259431520501</v>
      </c>
      <c r="F835" s="58">
        <v>1071.3</v>
      </c>
      <c r="G835" s="58">
        <v>1221.75</v>
      </c>
      <c r="H835" s="58">
        <v>1337.51</v>
      </c>
      <c r="I835" s="58">
        <v>1164.5</v>
      </c>
      <c r="J835" s="58">
        <v>1140.9100000000001</v>
      </c>
      <c r="K835" s="58">
        <v>1455.36</v>
      </c>
      <c r="L835" s="58">
        <v>1233.4100000000001</v>
      </c>
      <c r="M835" s="58">
        <v>1429.12</v>
      </c>
      <c r="N835" s="58">
        <v>1172.4000000000001</v>
      </c>
      <c r="O835" s="58">
        <v>1387.64</v>
      </c>
      <c r="P835" s="128">
        <v>14861.652594315203</v>
      </c>
    </row>
    <row r="836" spans="1:16" s="2" customFormat="1">
      <c r="A836" s="51">
        <v>317030</v>
      </c>
      <c r="B836" s="52">
        <v>703</v>
      </c>
      <c r="C836" s="53" t="s">
        <v>435</v>
      </c>
      <c r="D836" s="54">
        <v>0</v>
      </c>
      <c r="E836" s="54">
        <v>0</v>
      </c>
      <c r="F836" s="54">
        <v>0</v>
      </c>
      <c r="G836" s="54">
        <v>0</v>
      </c>
      <c r="H836" s="54">
        <v>0</v>
      </c>
      <c r="I836" s="54">
        <v>0</v>
      </c>
      <c r="J836" s="54">
        <v>0</v>
      </c>
      <c r="K836" s="54">
        <v>0</v>
      </c>
      <c r="L836" s="54">
        <v>0</v>
      </c>
      <c r="M836" s="54">
        <v>0</v>
      </c>
      <c r="N836" s="54">
        <v>0</v>
      </c>
      <c r="O836" s="54">
        <v>0</v>
      </c>
      <c r="P836" s="127">
        <v>0</v>
      </c>
    </row>
    <row r="837" spans="1:16" s="2" customFormat="1">
      <c r="A837" s="55">
        <v>317040</v>
      </c>
      <c r="B837" s="56">
        <v>704</v>
      </c>
      <c r="C837" s="57" t="s">
        <v>883</v>
      </c>
      <c r="D837" s="58">
        <v>813.75</v>
      </c>
      <c r="E837" s="58">
        <v>568.95404833777604</v>
      </c>
      <c r="F837" s="58">
        <v>659.05</v>
      </c>
      <c r="G837" s="58">
        <v>751.6</v>
      </c>
      <c r="H837" s="58">
        <v>822.82</v>
      </c>
      <c r="I837" s="58">
        <v>716.38</v>
      </c>
      <c r="J837" s="58">
        <v>640.16999999999996</v>
      </c>
      <c r="K837" s="58">
        <v>804.94</v>
      </c>
      <c r="L837" s="58">
        <v>682.18</v>
      </c>
      <c r="M837" s="58">
        <v>790.42</v>
      </c>
      <c r="N837" s="58">
        <v>648.42999999999995</v>
      </c>
      <c r="O837" s="58">
        <v>767.48</v>
      </c>
      <c r="P837" s="128">
        <v>8666.1740483377762</v>
      </c>
    </row>
    <row r="838" spans="1:16" s="2" customFormat="1">
      <c r="A838" s="51">
        <v>317043</v>
      </c>
      <c r="B838" s="52">
        <v>856</v>
      </c>
      <c r="C838" s="53" t="s">
        <v>884</v>
      </c>
      <c r="D838" s="54">
        <v>0</v>
      </c>
      <c r="E838" s="54">
        <v>0</v>
      </c>
      <c r="F838" s="54">
        <v>0</v>
      </c>
      <c r="G838" s="54">
        <v>0</v>
      </c>
      <c r="H838" s="54">
        <v>0</v>
      </c>
      <c r="I838" s="54">
        <v>0</v>
      </c>
      <c r="J838" s="54">
        <v>0</v>
      </c>
      <c r="K838" s="54">
        <v>0</v>
      </c>
      <c r="L838" s="54">
        <v>0</v>
      </c>
      <c r="M838" s="54">
        <v>0</v>
      </c>
      <c r="N838" s="54">
        <v>0</v>
      </c>
      <c r="O838" s="54">
        <v>0</v>
      </c>
      <c r="P838" s="127">
        <v>0</v>
      </c>
    </row>
    <row r="839" spans="1:16" s="2" customFormat="1">
      <c r="A839" s="55">
        <v>317047</v>
      </c>
      <c r="B839" s="56">
        <v>857</v>
      </c>
      <c r="C839" s="57" t="s">
        <v>497</v>
      </c>
      <c r="D839" s="58">
        <v>0</v>
      </c>
      <c r="E839" s="58">
        <v>0</v>
      </c>
      <c r="F839" s="58">
        <v>0</v>
      </c>
      <c r="G839" s="58">
        <v>0</v>
      </c>
      <c r="H839" s="58">
        <v>0</v>
      </c>
      <c r="I839" s="58">
        <v>0</v>
      </c>
      <c r="J839" s="58">
        <v>0</v>
      </c>
      <c r="K839" s="58">
        <v>0</v>
      </c>
      <c r="L839" s="58">
        <v>0</v>
      </c>
      <c r="M839" s="58">
        <v>0</v>
      </c>
      <c r="N839" s="58">
        <v>0</v>
      </c>
      <c r="O839" s="58">
        <v>0</v>
      </c>
      <c r="P839" s="128">
        <v>0</v>
      </c>
    </row>
    <row r="840" spans="1:16" s="2" customFormat="1">
      <c r="A840" s="51">
        <v>317050</v>
      </c>
      <c r="B840" s="52">
        <v>705</v>
      </c>
      <c r="C840" s="53" t="s">
        <v>885</v>
      </c>
      <c r="D840" s="54">
        <v>0</v>
      </c>
      <c r="E840" s="54">
        <v>0</v>
      </c>
      <c r="F840" s="54">
        <v>0</v>
      </c>
      <c r="G840" s="54">
        <v>0</v>
      </c>
      <c r="H840" s="54">
        <v>0</v>
      </c>
      <c r="I840" s="54">
        <v>0</v>
      </c>
      <c r="J840" s="54">
        <v>0</v>
      </c>
      <c r="K840" s="54">
        <v>0</v>
      </c>
      <c r="L840" s="54">
        <v>0</v>
      </c>
      <c r="M840" s="54">
        <v>0</v>
      </c>
      <c r="N840" s="54">
        <v>0</v>
      </c>
      <c r="O840" s="54">
        <v>0</v>
      </c>
      <c r="P840" s="127">
        <v>0</v>
      </c>
    </row>
    <row r="841" spans="1:16" s="2" customFormat="1">
      <c r="A841" s="55">
        <v>317052</v>
      </c>
      <c r="B841" s="56">
        <v>768</v>
      </c>
      <c r="C841" s="57" t="s">
        <v>436</v>
      </c>
      <c r="D841" s="58">
        <v>3599.25</v>
      </c>
      <c r="E841" s="58">
        <v>2529.8300934293402</v>
      </c>
      <c r="F841" s="58">
        <v>2914.98</v>
      </c>
      <c r="G841" s="58">
        <v>3324.37</v>
      </c>
      <c r="H841" s="58">
        <v>3639.34</v>
      </c>
      <c r="I841" s="58">
        <v>3168.57</v>
      </c>
      <c r="J841" s="58">
        <v>3198.37</v>
      </c>
      <c r="K841" s="58">
        <v>4097.6499999999996</v>
      </c>
      <c r="L841" s="58">
        <v>3472.74</v>
      </c>
      <c r="M841" s="58">
        <v>4023.77</v>
      </c>
      <c r="N841" s="58">
        <v>3300.96</v>
      </c>
      <c r="O841" s="58">
        <v>3906.99</v>
      </c>
      <c r="P841" s="128">
        <v>41176.820093429327</v>
      </c>
    </row>
    <row r="842" spans="1:16" s="2" customFormat="1">
      <c r="A842" s="51">
        <v>317057</v>
      </c>
      <c r="B842" s="52">
        <v>858</v>
      </c>
      <c r="C842" s="53" t="s">
        <v>437</v>
      </c>
      <c r="D842" s="54">
        <v>0</v>
      </c>
      <c r="E842" s="54">
        <v>0</v>
      </c>
      <c r="F842" s="54">
        <v>0</v>
      </c>
      <c r="G842" s="54">
        <v>0</v>
      </c>
      <c r="H842" s="54">
        <v>0</v>
      </c>
      <c r="I842" s="54">
        <v>0</v>
      </c>
      <c r="J842" s="54">
        <v>0</v>
      </c>
      <c r="K842" s="54">
        <v>0</v>
      </c>
      <c r="L842" s="54">
        <v>0</v>
      </c>
      <c r="M842" s="54">
        <v>0</v>
      </c>
      <c r="N842" s="54">
        <v>0</v>
      </c>
      <c r="O842" s="54">
        <v>0</v>
      </c>
      <c r="P842" s="127">
        <v>0</v>
      </c>
    </row>
    <row r="843" spans="1:16" s="2" customFormat="1">
      <c r="A843" s="55">
        <v>317060</v>
      </c>
      <c r="B843" s="56">
        <v>706</v>
      </c>
      <c r="C843" s="57" t="s">
        <v>438</v>
      </c>
      <c r="D843" s="58">
        <v>51434.87</v>
      </c>
      <c r="E843" s="58">
        <v>35973.018251141999</v>
      </c>
      <c r="F843" s="58">
        <v>41656.269999999997</v>
      </c>
      <c r="G843" s="58">
        <v>47506.59</v>
      </c>
      <c r="H843" s="58">
        <v>52007.71</v>
      </c>
      <c r="I843" s="58">
        <v>45280.160000000003</v>
      </c>
      <c r="J843" s="58">
        <v>59511.81</v>
      </c>
      <c r="K843" s="58">
        <v>78778.11</v>
      </c>
      <c r="L843" s="58">
        <v>66764.12</v>
      </c>
      <c r="M843" s="58">
        <v>77357.83</v>
      </c>
      <c r="N843" s="58">
        <v>63461.53</v>
      </c>
      <c r="O843" s="58">
        <v>75112.72</v>
      </c>
      <c r="P843" s="128">
        <v>694844.73825114197</v>
      </c>
    </row>
    <row r="844" spans="1:16" s="2" customFormat="1">
      <c r="A844" s="51">
        <v>317065</v>
      </c>
      <c r="B844" s="52">
        <v>859</v>
      </c>
      <c r="C844" s="53" t="s">
        <v>886</v>
      </c>
      <c r="D844" s="54">
        <v>3282.58</v>
      </c>
      <c r="E844" s="54">
        <v>2303.5519445446098</v>
      </c>
      <c r="F844" s="54">
        <v>2658.5</v>
      </c>
      <c r="G844" s="54">
        <v>3031.87</v>
      </c>
      <c r="H844" s="54">
        <v>3319.13</v>
      </c>
      <c r="I844" s="54">
        <v>2889.78</v>
      </c>
      <c r="J844" s="54">
        <v>2582.35</v>
      </c>
      <c r="K844" s="54">
        <v>3247.01</v>
      </c>
      <c r="L844" s="54">
        <v>2751.82</v>
      </c>
      <c r="M844" s="54">
        <v>3188.47</v>
      </c>
      <c r="N844" s="54">
        <v>2615.6999999999998</v>
      </c>
      <c r="O844" s="54">
        <v>3095.93</v>
      </c>
      <c r="P844" s="127">
        <v>34966.691944544604</v>
      </c>
    </row>
    <row r="845" spans="1:16" s="2" customFormat="1">
      <c r="A845" s="55">
        <v>317070</v>
      </c>
      <c r="B845" s="56">
        <v>707</v>
      </c>
      <c r="C845" s="57" t="s">
        <v>439</v>
      </c>
      <c r="D845" s="58">
        <v>0</v>
      </c>
      <c r="E845" s="58">
        <v>0</v>
      </c>
      <c r="F845" s="58">
        <v>0</v>
      </c>
      <c r="G845" s="58">
        <v>0</v>
      </c>
      <c r="H845" s="58">
        <v>0</v>
      </c>
      <c r="I845" s="58">
        <v>0</v>
      </c>
      <c r="J845" s="58">
        <v>0</v>
      </c>
      <c r="K845" s="58">
        <v>0</v>
      </c>
      <c r="L845" s="58">
        <v>0</v>
      </c>
      <c r="M845" s="58">
        <v>0</v>
      </c>
      <c r="N845" s="58">
        <v>0</v>
      </c>
      <c r="O845" s="58">
        <v>0</v>
      </c>
      <c r="P845" s="128">
        <v>0</v>
      </c>
    </row>
    <row r="846" spans="1:16" s="2" customFormat="1">
      <c r="A846" s="51">
        <v>317075</v>
      </c>
      <c r="B846" s="52">
        <v>860</v>
      </c>
      <c r="C846" s="53" t="s">
        <v>887</v>
      </c>
      <c r="D846" s="54">
        <v>0</v>
      </c>
      <c r="E846" s="54">
        <v>0</v>
      </c>
      <c r="F846" s="54">
        <v>0</v>
      </c>
      <c r="G846" s="54">
        <v>0</v>
      </c>
      <c r="H846" s="54">
        <v>0</v>
      </c>
      <c r="I846" s="54">
        <v>0</v>
      </c>
      <c r="J846" s="54">
        <v>0</v>
      </c>
      <c r="K846" s="54">
        <v>0</v>
      </c>
      <c r="L846" s="54">
        <v>0</v>
      </c>
      <c r="M846" s="54">
        <v>0</v>
      </c>
      <c r="N846" s="54">
        <v>0</v>
      </c>
      <c r="O846" s="54">
        <v>0</v>
      </c>
      <c r="P846" s="127">
        <v>0</v>
      </c>
    </row>
    <row r="847" spans="1:16" s="2" customFormat="1">
      <c r="A847" s="55">
        <v>317080</v>
      </c>
      <c r="B847" s="56">
        <v>708</v>
      </c>
      <c r="C847" s="57" t="s">
        <v>888</v>
      </c>
      <c r="D847" s="58">
        <v>0</v>
      </c>
      <c r="E847" s="58">
        <v>0</v>
      </c>
      <c r="F847" s="58">
        <v>0</v>
      </c>
      <c r="G847" s="58">
        <v>0</v>
      </c>
      <c r="H847" s="58">
        <v>0</v>
      </c>
      <c r="I847" s="58">
        <v>0</v>
      </c>
      <c r="J847" s="58">
        <v>0</v>
      </c>
      <c r="K847" s="58">
        <v>0</v>
      </c>
      <c r="L847" s="58">
        <v>0</v>
      </c>
      <c r="M847" s="58">
        <v>0</v>
      </c>
      <c r="N847" s="58">
        <v>0</v>
      </c>
      <c r="O847" s="58">
        <v>0</v>
      </c>
      <c r="P847" s="128">
        <v>0</v>
      </c>
    </row>
    <row r="848" spans="1:16" s="2" customFormat="1">
      <c r="A848" s="51">
        <v>317090</v>
      </c>
      <c r="B848" s="52">
        <v>709</v>
      </c>
      <c r="C848" s="53" t="s">
        <v>889</v>
      </c>
      <c r="D848" s="54">
        <v>0</v>
      </c>
      <c r="E848" s="54">
        <v>0</v>
      </c>
      <c r="F848" s="54">
        <v>0</v>
      </c>
      <c r="G848" s="54">
        <v>0</v>
      </c>
      <c r="H848" s="54">
        <v>0</v>
      </c>
      <c r="I848" s="54">
        <v>0</v>
      </c>
      <c r="J848" s="54">
        <v>0</v>
      </c>
      <c r="K848" s="54">
        <v>0</v>
      </c>
      <c r="L848" s="54">
        <v>0</v>
      </c>
      <c r="M848" s="54">
        <v>0</v>
      </c>
      <c r="N848" s="54">
        <v>0</v>
      </c>
      <c r="O848" s="54">
        <v>0</v>
      </c>
      <c r="P848" s="127">
        <v>0</v>
      </c>
    </row>
    <row r="849" spans="1:16" s="2" customFormat="1">
      <c r="A849" s="55">
        <v>317100</v>
      </c>
      <c r="B849" s="56">
        <v>710</v>
      </c>
      <c r="C849" s="57" t="s">
        <v>440</v>
      </c>
      <c r="D849" s="58">
        <v>62.82</v>
      </c>
      <c r="E849" s="58">
        <v>43.878614939621599</v>
      </c>
      <c r="F849" s="58">
        <v>50.87</v>
      </c>
      <c r="G849" s="58">
        <v>58.02</v>
      </c>
      <c r="H849" s="58">
        <v>63.52</v>
      </c>
      <c r="I849" s="58">
        <v>55.3</v>
      </c>
      <c r="J849" s="58">
        <v>31.86</v>
      </c>
      <c r="K849" s="58">
        <v>36.42</v>
      </c>
      <c r="L849" s="58">
        <v>30.87</v>
      </c>
      <c r="M849" s="58">
        <v>35.770000000000003</v>
      </c>
      <c r="N849" s="58">
        <v>29.34</v>
      </c>
      <c r="O849" s="58">
        <v>34.729999999999997</v>
      </c>
      <c r="P849" s="128">
        <v>533.39861493962155</v>
      </c>
    </row>
    <row r="850" spans="1:16" s="2" customFormat="1">
      <c r="A850" s="51">
        <v>317103</v>
      </c>
      <c r="B850" s="52">
        <v>861</v>
      </c>
      <c r="C850" s="53" t="s">
        <v>890</v>
      </c>
      <c r="D850" s="54">
        <v>0</v>
      </c>
      <c r="E850" s="54">
        <v>0</v>
      </c>
      <c r="F850" s="54">
        <v>0</v>
      </c>
      <c r="G850" s="54">
        <v>0</v>
      </c>
      <c r="H850" s="54">
        <v>0</v>
      </c>
      <c r="I850" s="54">
        <v>0</v>
      </c>
      <c r="J850" s="54">
        <v>0</v>
      </c>
      <c r="K850" s="54">
        <v>0</v>
      </c>
      <c r="L850" s="54">
        <v>0</v>
      </c>
      <c r="M850" s="54">
        <v>0</v>
      </c>
      <c r="N850" s="54">
        <v>0</v>
      </c>
      <c r="O850" s="54">
        <v>0</v>
      </c>
      <c r="P850" s="127">
        <v>0</v>
      </c>
    </row>
    <row r="851" spans="1:16" s="2" customFormat="1">
      <c r="A851" s="55">
        <v>317107</v>
      </c>
      <c r="B851" s="56">
        <v>862</v>
      </c>
      <c r="C851" s="57" t="s">
        <v>441</v>
      </c>
      <c r="D851" s="58">
        <v>0</v>
      </c>
      <c r="E851" s="58">
        <v>0</v>
      </c>
      <c r="F851" s="58">
        <v>0</v>
      </c>
      <c r="G851" s="58">
        <v>0</v>
      </c>
      <c r="H851" s="58">
        <v>0</v>
      </c>
      <c r="I851" s="58">
        <v>0</v>
      </c>
      <c r="J851" s="58">
        <v>0</v>
      </c>
      <c r="K851" s="58">
        <v>0</v>
      </c>
      <c r="L851" s="58">
        <v>0</v>
      </c>
      <c r="M851" s="58">
        <v>0</v>
      </c>
      <c r="N851" s="58">
        <v>0</v>
      </c>
      <c r="O851" s="58">
        <v>0</v>
      </c>
      <c r="P851" s="128">
        <v>0</v>
      </c>
    </row>
    <row r="852" spans="1:16" s="2" customFormat="1">
      <c r="A852" s="51">
        <v>317110</v>
      </c>
      <c r="B852" s="52">
        <v>711</v>
      </c>
      <c r="C852" s="53" t="s">
        <v>891</v>
      </c>
      <c r="D852" s="54">
        <v>0</v>
      </c>
      <c r="E852" s="54">
        <v>0</v>
      </c>
      <c r="F852" s="54">
        <v>0</v>
      </c>
      <c r="G852" s="54">
        <v>0</v>
      </c>
      <c r="H852" s="54">
        <v>0</v>
      </c>
      <c r="I852" s="54">
        <v>0</v>
      </c>
      <c r="J852" s="54">
        <v>0</v>
      </c>
      <c r="K852" s="54">
        <v>0</v>
      </c>
      <c r="L852" s="54">
        <v>0</v>
      </c>
      <c r="M852" s="54">
        <v>0</v>
      </c>
      <c r="N852" s="54">
        <v>0</v>
      </c>
      <c r="O852" s="54">
        <v>0</v>
      </c>
      <c r="P852" s="127">
        <v>0</v>
      </c>
    </row>
    <row r="853" spans="1:16" s="2" customFormat="1">
      <c r="A853" s="55">
        <v>317115</v>
      </c>
      <c r="B853" s="56">
        <v>863</v>
      </c>
      <c r="C853" s="57" t="s">
        <v>442</v>
      </c>
      <c r="D853" s="58">
        <v>0</v>
      </c>
      <c r="E853" s="58">
        <v>0</v>
      </c>
      <c r="F853" s="58">
        <v>0</v>
      </c>
      <c r="G853" s="58">
        <v>0</v>
      </c>
      <c r="H853" s="58">
        <v>0</v>
      </c>
      <c r="I853" s="58">
        <v>0</v>
      </c>
      <c r="J853" s="58">
        <v>0</v>
      </c>
      <c r="K853" s="58">
        <v>0</v>
      </c>
      <c r="L853" s="58">
        <v>0</v>
      </c>
      <c r="M853" s="58">
        <v>0</v>
      </c>
      <c r="N853" s="58">
        <v>0</v>
      </c>
      <c r="O853" s="58">
        <v>0</v>
      </c>
      <c r="P853" s="128">
        <v>0</v>
      </c>
    </row>
    <row r="854" spans="1:16" s="2" customFormat="1">
      <c r="A854" s="51">
        <v>317120</v>
      </c>
      <c r="B854" s="52">
        <v>712</v>
      </c>
      <c r="C854" s="53" t="s">
        <v>443</v>
      </c>
      <c r="D854" s="54">
        <v>2740.92</v>
      </c>
      <c r="E854" s="54">
        <v>1914.8401256474699</v>
      </c>
      <c r="F854" s="54">
        <v>2219.83</v>
      </c>
      <c r="G854" s="54">
        <v>2531.59</v>
      </c>
      <c r="H854" s="54">
        <v>2771.45</v>
      </c>
      <c r="I854" s="54">
        <v>2412.94</v>
      </c>
      <c r="J854" s="54">
        <v>2117.67</v>
      </c>
      <c r="K854" s="54">
        <v>2654.74</v>
      </c>
      <c r="L854" s="54">
        <v>2249.88</v>
      </c>
      <c r="M854" s="54">
        <v>2606.88</v>
      </c>
      <c r="N854" s="54">
        <v>2138.59</v>
      </c>
      <c r="O854" s="54">
        <v>2531.2199999999998</v>
      </c>
      <c r="P854" s="127">
        <v>28890.550125647471</v>
      </c>
    </row>
    <row r="855" spans="1:16" s="2" customFormat="1">
      <c r="A855" s="55">
        <v>317130</v>
      </c>
      <c r="B855" s="56">
        <v>713</v>
      </c>
      <c r="C855" s="57" t="s">
        <v>892</v>
      </c>
      <c r="D855" s="58">
        <v>192.37</v>
      </c>
      <c r="E855" s="58">
        <v>134.40558289907699</v>
      </c>
      <c r="F855" s="58">
        <v>155.80000000000001</v>
      </c>
      <c r="G855" s="58">
        <v>177.68</v>
      </c>
      <c r="H855" s="58">
        <v>194.51</v>
      </c>
      <c r="I855" s="58">
        <v>169.35</v>
      </c>
      <c r="J855" s="58">
        <v>151.33000000000001</v>
      </c>
      <c r="K855" s="58">
        <v>190.29</v>
      </c>
      <c r="L855" s="58">
        <v>161.27000000000001</v>
      </c>
      <c r="M855" s="58">
        <v>186.85</v>
      </c>
      <c r="N855" s="58">
        <v>153.29</v>
      </c>
      <c r="O855" s="58">
        <v>181.43</v>
      </c>
      <c r="P855" s="128">
        <v>2048.5755828990768</v>
      </c>
    </row>
    <row r="856" spans="1:16" s="2" customFormat="1">
      <c r="A856" s="51">
        <v>317140</v>
      </c>
      <c r="B856" s="52">
        <v>714</v>
      </c>
      <c r="C856" s="53" t="s">
        <v>444</v>
      </c>
      <c r="D856" s="54">
        <v>0</v>
      </c>
      <c r="E856" s="54">
        <v>0</v>
      </c>
      <c r="F856" s="54">
        <v>0</v>
      </c>
      <c r="G856" s="54">
        <v>0</v>
      </c>
      <c r="H856" s="54">
        <v>0</v>
      </c>
      <c r="I856" s="54">
        <v>0</v>
      </c>
      <c r="J856" s="54">
        <v>0</v>
      </c>
      <c r="K856" s="54">
        <v>0</v>
      </c>
      <c r="L856" s="54">
        <v>0</v>
      </c>
      <c r="M856" s="54">
        <v>0</v>
      </c>
      <c r="N856" s="54">
        <v>0</v>
      </c>
      <c r="O856" s="54">
        <v>0</v>
      </c>
      <c r="P856" s="127">
        <v>0</v>
      </c>
    </row>
    <row r="857" spans="1:16" s="2" customFormat="1">
      <c r="A857" s="55">
        <v>317150</v>
      </c>
      <c r="B857" s="56">
        <v>715</v>
      </c>
      <c r="C857" s="57" t="s">
        <v>445</v>
      </c>
      <c r="D857" s="58">
        <v>0</v>
      </c>
      <c r="E857" s="58">
        <v>0</v>
      </c>
      <c r="F857" s="58">
        <v>0</v>
      </c>
      <c r="G857" s="58">
        <v>0</v>
      </c>
      <c r="H857" s="58">
        <v>0</v>
      </c>
      <c r="I857" s="58">
        <v>0</v>
      </c>
      <c r="J857" s="58">
        <v>0</v>
      </c>
      <c r="K857" s="58">
        <v>0</v>
      </c>
      <c r="L857" s="58">
        <v>0</v>
      </c>
      <c r="M857" s="58">
        <v>0</v>
      </c>
      <c r="N857" s="58">
        <v>0</v>
      </c>
      <c r="O857" s="58">
        <v>0</v>
      </c>
      <c r="P857" s="128">
        <v>0</v>
      </c>
    </row>
    <row r="858" spans="1:16" s="2" customFormat="1">
      <c r="A858" s="51">
        <v>317160</v>
      </c>
      <c r="B858" s="52">
        <v>716</v>
      </c>
      <c r="C858" s="53" t="s">
        <v>458</v>
      </c>
      <c r="D858" s="54">
        <v>0</v>
      </c>
      <c r="E858" s="54">
        <v>0</v>
      </c>
      <c r="F858" s="54">
        <v>0</v>
      </c>
      <c r="G858" s="54">
        <v>0</v>
      </c>
      <c r="H858" s="54">
        <v>0</v>
      </c>
      <c r="I858" s="54">
        <v>0</v>
      </c>
      <c r="J858" s="54">
        <v>0</v>
      </c>
      <c r="K858" s="54">
        <v>0</v>
      </c>
      <c r="L858" s="54">
        <v>0</v>
      </c>
      <c r="M858" s="54">
        <v>0</v>
      </c>
      <c r="N858" s="54">
        <v>0</v>
      </c>
      <c r="O858" s="54">
        <v>0</v>
      </c>
      <c r="P858" s="127">
        <v>0</v>
      </c>
    </row>
    <row r="859" spans="1:16" s="2" customFormat="1">
      <c r="A859" s="55">
        <v>317170</v>
      </c>
      <c r="B859" s="56">
        <v>717</v>
      </c>
      <c r="C859" s="57" t="s">
        <v>893</v>
      </c>
      <c r="D859" s="58">
        <v>490.49</v>
      </c>
      <c r="E859" s="58">
        <v>344.08513911087101</v>
      </c>
      <c r="F859" s="58">
        <v>397.24</v>
      </c>
      <c r="G859" s="58">
        <v>453.03</v>
      </c>
      <c r="H859" s="58">
        <v>495.96</v>
      </c>
      <c r="I859" s="58">
        <v>431.8</v>
      </c>
      <c r="J859" s="58">
        <v>474.2</v>
      </c>
      <c r="K859" s="58">
        <v>614.55999999999995</v>
      </c>
      <c r="L859" s="58">
        <v>520.84</v>
      </c>
      <c r="M859" s="58">
        <v>603.48</v>
      </c>
      <c r="N859" s="58">
        <v>495.07</v>
      </c>
      <c r="O859" s="58">
        <v>585.97</v>
      </c>
      <c r="P859" s="128">
        <v>5906.7251391108703</v>
      </c>
    </row>
    <row r="860" spans="1:16" s="2" customFormat="1">
      <c r="A860" s="51">
        <v>317180</v>
      </c>
      <c r="B860" s="52">
        <v>718</v>
      </c>
      <c r="C860" s="53" t="s">
        <v>894</v>
      </c>
      <c r="D860" s="54">
        <v>29128.61</v>
      </c>
      <c r="E860" s="54">
        <v>20434.212614816501</v>
      </c>
      <c r="F860" s="54">
        <v>23590.79</v>
      </c>
      <c r="G860" s="54">
        <v>26903.94</v>
      </c>
      <c r="H860" s="54">
        <v>29453.02</v>
      </c>
      <c r="I860" s="54">
        <v>25643.07</v>
      </c>
      <c r="J860" s="54">
        <v>22914.98</v>
      </c>
      <c r="K860" s="54">
        <v>28812.97</v>
      </c>
      <c r="L860" s="54">
        <v>24418.880000000001</v>
      </c>
      <c r="M860" s="54">
        <v>28293.51</v>
      </c>
      <c r="N860" s="54">
        <v>23210.959999999999</v>
      </c>
      <c r="O860" s="54">
        <v>27472.37</v>
      </c>
      <c r="P860" s="127">
        <v>310277.31261481653</v>
      </c>
    </row>
    <row r="861" spans="1:16" s="2" customFormat="1">
      <c r="A861" s="55">
        <v>317190</v>
      </c>
      <c r="B861" s="56">
        <v>719</v>
      </c>
      <c r="C861" s="57" t="s">
        <v>895</v>
      </c>
      <c r="D861" s="58">
        <v>0</v>
      </c>
      <c r="E861" s="58">
        <v>0</v>
      </c>
      <c r="F861" s="58">
        <v>0</v>
      </c>
      <c r="G861" s="58">
        <v>0</v>
      </c>
      <c r="H861" s="58">
        <v>0</v>
      </c>
      <c r="I861" s="58">
        <v>0</v>
      </c>
      <c r="J861" s="58">
        <v>0</v>
      </c>
      <c r="K861" s="58">
        <v>0</v>
      </c>
      <c r="L861" s="58">
        <v>0</v>
      </c>
      <c r="M861" s="58">
        <v>0</v>
      </c>
      <c r="N861" s="58">
        <v>0</v>
      </c>
      <c r="O861" s="58">
        <v>0</v>
      </c>
      <c r="P861" s="128">
        <v>0</v>
      </c>
    </row>
    <row r="862" spans="1:16" s="2" customFormat="1">
      <c r="A862" s="51">
        <v>317200</v>
      </c>
      <c r="B862" s="52">
        <v>720</v>
      </c>
      <c r="C862" s="53" t="s">
        <v>520</v>
      </c>
      <c r="D862" s="54">
        <v>0</v>
      </c>
      <c r="E862" s="54">
        <v>0</v>
      </c>
      <c r="F862" s="54">
        <v>0</v>
      </c>
      <c r="G862" s="54">
        <v>0</v>
      </c>
      <c r="H862" s="54">
        <v>0</v>
      </c>
      <c r="I862" s="54">
        <v>0</v>
      </c>
      <c r="J862" s="54">
        <v>0</v>
      </c>
      <c r="K862" s="54">
        <v>0</v>
      </c>
      <c r="L862" s="54">
        <v>0</v>
      </c>
      <c r="M862" s="54">
        <v>0</v>
      </c>
      <c r="N862" s="54">
        <v>0</v>
      </c>
      <c r="O862" s="54">
        <v>0</v>
      </c>
      <c r="P862" s="127">
        <v>0</v>
      </c>
    </row>
    <row r="863" spans="1:16" s="2" customFormat="1">
      <c r="A863" s="55">
        <v>317210</v>
      </c>
      <c r="B863" s="56">
        <v>721</v>
      </c>
      <c r="C863" s="57" t="s">
        <v>446</v>
      </c>
      <c r="D863" s="58">
        <v>0</v>
      </c>
      <c r="E863" s="58">
        <v>0</v>
      </c>
      <c r="F863" s="58">
        <v>0</v>
      </c>
      <c r="G863" s="58">
        <v>0</v>
      </c>
      <c r="H863" s="58">
        <v>0</v>
      </c>
      <c r="I863" s="58">
        <v>0</v>
      </c>
      <c r="J863" s="58">
        <v>0</v>
      </c>
      <c r="K863" s="58">
        <v>0</v>
      </c>
      <c r="L863" s="58">
        <v>0</v>
      </c>
      <c r="M863" s="58">
        <v>0</v>
      </c>
      <c r="N863" s="58">
        <v>0</v>
      </c>
      <c r="O863" s="58">
        <v>0</v>
      </c>
      <c r="P863" s="128">
        <v>0</v>
      </c>
    </row>
    <row r="864" spans="1:16" s="2" customFormat="1">
      <c r="A864" s="51">
        <v>317220</v>
      </c>
      <c r="B864" s="52">
        <v>722</v>
      </c>
      <c r="C864" s="53" t="s">
        <v>447</v>
      </c>
      <c r="D864" s="54">
        <v>1941.04</v>
      </c>
      <c r="E864" s="54">
        <v>1357.5454031408899</v>
      </c>
      <c r="F864" s="54">
        <v>1572.02</v>
      </c>
      <c r="G864" s="54">
        <v>1792.8</v>
      </c>
      <c r="H864" s="54">
        <v>1962.66</v>
      </c>
      <c r="I864" s="54">
        <v>1708.78</v>
      </c>
      <c r="J864" s="54">
        <v>1876.55</v>
      </c>
      <c r="K864" s="54">
        <v>2432.0100000000002</v>
      </c>
      <c r="L864" s="54">
        <v>2061.12</v>
      </c>
      <c r="M864" s="54">
        <v>2388.16</v>
      </c>
      <c r="N864" s="54">
        <v>1959.16</v>
      </c>
      <c r="O864" s="54">
        <v>2318.85</v>
      </c>
      <c r="P864" s="127">
        <v>23370.69540314089</v>
      </c>
    </row>
    <row r="865" spans="1:16" s="2" customFormat="1" hidden="1">
      <c r="A865" s="59"/>
      <c r="B865" s="59"/>
      <c r="C865" s="59"/>
      <c r="D865" s="129"/>
      <c r="E865" s="58" t="e">
        <v>#N/A</v>
      </c>
      <c r="F865" s="58" t="e">
        <v>#N/A</v>
      </c>
      <c r="G865" s="58" t="e">
        <v>#N/A</v>
      </c>
      <c r="H865" s="58" t="e">
        <v>#N/A</v>
      </c>
      <c r="I865" s="58" t="e">
        <v>#N/A</v>
      </c>
      <c r="J865" s="58" t="e">
        <v>#N/A</v>
      </c>
      <c r="K865" s="58" t="e">
        <v>#N/A</v>
      </c>
      <c r="L865" s="58" t="e">
        <v>#N/A</v>
      </c>
      <c r="M865" s="58" t="e">
        <v>#N/A</v>
      </c>
      <c r="N865" s="58" t="e">
        <v>#N/A</v>
      </c>
      <c r="O865" s="58" t="e">
        <v>#N/A</v>
      </c>
      <c r="P865" s="128"/>
    </row>
    <row r="866" spans="1:16">
      <c r="A866" s="130" t="s">
        <v>1</v>
      </c>
      <c r="B866" s="131"/>
      <c r="C866" s="131"/>
      <c r="D866" s="132">
        <v>6429794.0600000005</v>
      </c>
      <c r="E866" s="132">
        <v>4498683.644457533</v>
      </c>
      <c r="F866" s="132">
        <v>5206519.4800000004</v>
      </c>
      <c r="G866" s="132">
        <v>5974743.0099999979</v>
      </c>
      <c r="H866" s="132">
        <v>6549581.9699999951</v>
      </c>
      <c r="I866" s="132">
        <v>5702349.4999999963</v>
      </c>
      <c r="J866" s="132">
        <v>5597417.8199999994</v>
      </c>
      <c r="K866" s="132">
        <v>7142121.1500000041</v>
      </c>
      <c r="L866" s="132">
        <v>6052918.3600000013</v>
      </c>
      <c r="M866" s="132">
        <v>7019701.4599999944</v>
      </c>
      <c r="N866" s="132">
        <v>5759466.990000003</v>
      </c>
      <c r="O866" s="132">
        <v>6816873.5800000019</v>
      </c>
      <c r="P866" s="133">
        <v>72750171.024457529</v>
      </c>
    </row>
    <row r="867" spans="1:16">
      <c r="C867" s="3"/>
    </row>
    <row r="868" spans="1:16" ht="15.75">
      <c r="A868" s="8" t="s">
        <v>896</v>
      </c>
      <c r="B868" s="9" t="s">
        <v>900</v>
      </c>
    </row>
    <row r="869" spans="1:16" ht="15.75" customHeight="1">
      <c r="A869" s="8" t="s">
        <v>897</v>
      </c>
      <c r="B869" s="139" t="s">
        <v>901</v>
      </c>
      <c r="C869" s="139"/>
      <c r="D869" s="139"/>
      <c r="E869" s="139"/>
      <c r="F869" s="139"/>
      <c r="G869" s="139"/>
      <c r="H869" s="139"/>
      <c r="I869" s="139"/>
      <c r="J869" s="139"/>
      <c r="K869" s="139"/>
      <c r="L869" s="139"/>
      <c r="M869" s="139"/>
      <c r="N869" s="139"/>
      <c r="O869" s="139"/>
      <c r="P869" s="139"/>
    </row>
    <row r="870" spans="1:16" ht="15" customHeight="1">
      <c r="B870" s="139"/>
      <c r="C870" s="139"/>
      <c r="D870" s="139"/>
      <c r="E870" s="139"/>
      <c r="F870" s="139"/>
      <c r="G870" s="139"/>
      <c r="H870" s="139"/>
      <c r="I870" s="139"/>
      <c r="J870" s="139"/>
      <c r="K870" s="139"/>
      <c r="L870" s="139"/>
      <c r="M870" s="139"/>
      <c r="N870" s="139"/>
      <c r="O870" s="139"/>
      <c r="P870" s="139"/>
    </row>
  </sheetData>
  <mergeCells count="8">
    <mergeCell ref="A10:I10"/>
    <mergeCell ref="B869:P870"/>
    <mergeCell ref="A9:N9"/>
    <mergeCell ref="I3:I4"/>
    <mergeCell ref="J3:K4"/>
    <mergeCell ref="L3:L4"/>
    <mergeCell ref="M3:M4"/>
    <mergeCell ref="A8:I8"/>
  </mergeCells>
  <printOptions horizontalCentered="1"/>
  <pageMargins left="0.39370078740157483" right="0.39370078740157483" top="0.39370078740157483" bottom="0.39370078740157483" header="0.31496062992125984" footer="0.31496062992125984"/>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sheetData/>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4"/>
  <sheetViews>
    <sheetView zoomScaleNormal="100" zoomScaleSheetLayoutView="85" zoomScalePageLayoutView="85" workbookViewId="0">
      <selection activeCell="D15" sqref="D15:F15"/>
    </sheetView>
  </sheetViews>
  <sheetFormatPr defaultRowHeight="1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4" style="107" customWidth="1"/>
    <col min="18" max="18" width="29.7109375" style="107" hidden="1" customWidth="1"/>
    <col min="19" max="19" width="9.140625" style="107" hidden="1" customWidth="1"/>
    <col min="20" max="20" width="0" style="107" hidden="1" customWidth="1"/>
    <col min="21" max="16384" width="9.140625" style="1"/>
  </cols>
  <sheetData>
    <row r="1" spans="1:16" ht="2.25" customHeight="1"/>
    <row r="2" spans="1:16">
      <c r="A2" s="12"/>
      <c r="B2" s="12"/>
      <c r="C2" s="12"/>
      <c r="D2" s="12"/>
      <c r="E2" s="12"/>
      <c r="F2" s="12"/>
      <c r="G2" s="12"/>
      <c r="H2" s="12"/>
      <c r="I2" s="12"/>
      <c r="J2" s="13"/>
      <c r="K2" s="13"/>
      <c r="L2" s="12"/>
      <c r="M2" s="13"/>
      <c r="N2" s="12"/>
      <c r="O2" s="12"/>
      <c r="P2" s="12"/>
    </row>
    <row r="3" spans="1:16" ht="15" customHeight="1">
      <c r="A3" s="12"/>
      <c r="B3" s="12"/>
      <c r="C3" s="12"/>
      <c r="D3" s="12"/>
      <c r="E3" s="12"/>
      <c r="F3" s="12"/>
      <c r="G3" s="12"/>
      <c r="H3" s="12"/>
      <c r="I3" s="143"/>
      <c r="J3" s="143"/>
      <c r="K3" s="143"/>
      <c r="L3" s="142"/>
      <c r="M3" s="13"/>
      <c r="N3" s="12"/>
      <c r="O3" s="12"/>
      <c r="P3" s="12"/>
    </row>
    <row r="4" spans="1:16" ht="15" customHeight="1">
      <c r="A4" s="12"/>
      <c r="B4" s="12"/>
      <c r="C4" s="12"/>
      <c r="D4" s="12"/>
      <c r="E4" s="12"/>
      <c r="F4" s="12"/>
      <c r="G4" s="12"/>
      <c r="H4" s="12"/>
      <c r="I4" s="143"/>
      <c r="J4" s="143"/>
      <c r="K4" s="143"/>
      <c r="L4" s="142"/>
      <c r="M4" s="13"/>
      <c r="N4" s="12"/>
      <c r="O4" s="12"/>
      <c r="P4" s="12"/>
    </row>
    <row r="5" spans="1:16" ht="15.75" thickBot="1">
      <c r="A5" s="60"/>
      <c r="B5" s="60"/>
      <c r="C5" s="60"/>
      <c r="D5" s="60"/>
      <c r="E5" s="60"/>
      <c r="F5" s="60"/>
      <c r="G5" s="60"/>
      <c r="H5" s="60"/>
      <c r="I5" s="60"/>
      <c r="J5" s="61"/>
      <c r="K5" s="61"/>
      <c r="L5" s="62"/>
      <c r="M5" s="61"/>
      <c r="N5" s="60"/>
      <c r="O5" s="60"/>
      <c r="P5" s="60"/>
    </row>
    <row r="6" spans="1:16" ht="15" customHeight="1">
      <c r="A6" s="63" t="str">
        <f>'Meio Ambiente'!P6</f>
        <v>Meio Ambiente</v>
      </c>
      <c r="D6" s="11"/>
      <c r="E6" s="11"/>
    </row>
    <row r="7" spans="1:16" ht="15" hidden="1" customHeight="1"/>
    <row r="8" spans="1:16" ht="21">
      <c r="A8" s="164"/>
      <c r="B8" s="164"/>
      <c r="C8" s="164"/>
      <c r="D8" s="164"/>
      <c r="E8" s="164"/>
      <c r="F8" s="164"/>
      <c r="G8" s="164"/>
      <c r="H8" s="164"/>
      <c r="I8" s="164"/>
      <c r="J8" s="164"/>
      <c r="K8" s="164"/>
      <c r="L8" s="164"/>
      <c r="M8" s="164"/>
      <c r="N8" s="164"/>
      <c r="O8" s="164"/>
      <c r="P8" s="164"/>
    </row>
    <row r="9" spans="1:16" ht="18.75" customHeight="1">
      <c r="A9" s="165"/>
      <c r="B9" s="165"/>
      <c r="C9" s="165"/>
      <c r="D9" s="165"/>
      <c r="E9" s="165"/>
      <c r="F9" s="165"/>
      <c r="G9" s="165"/>
      <c r="H9" s="165"/>
      <c r="I9" s="165"/>
      <c r="J9" s="165"/>
      <c r="K9" s="165"/>
      <c r="L9" s="165"/>
      <c r="M9" s="165"/>
      <c r="N9" s="165"/>
      <c r="O9" s="165"/>
      <c r="P9" s="165"/>
    </row>
    <row r="10" spans="1:16" ht="18.75" customHeight="1">
      <c r="A10" s="151"/>
      <c r="B10" s="151"/>
      <c r="C10" s="151"/>
      <c r="D10" s="151"/>
      <c r="E10" s="151"/>
      <c r="F10" s="151"/>
      <c r="G10" s="151"/>
      <c r="H10" s="151"/>
      <c r="I10" s="151"/>
      <c r="J10" s="151"/>
      <c r="K10" s="151"/>
      <c r="L10" s="151"/>
      <c r="M10" s="151"/>
      <c r="N10" s="151"/>
      <c r="O10" s="151"/>
      <c r="P10" s="151"/>
    </row>
    <row r="11" spans="1:16" ht="18.75" customHeight="1" thickBot="1">
      <c r="A11" s="38"/>
      <c r="B11" s="38"/>
      <c r="C11" s="38"/>
      <c r="D11" s="38"/>
      <c r="E11" s="38"/>
      <c r="F11" s="38"/>
      <c r="G11" s="38"/>
      <c r="H11" s="38"/>
      <c r="I11" s="38"/>
      <c r="J11" s="38"/>
      <c r="K11" s="38"/>
      <c r="L11" s="38"/>
      <c r="M11" s="38"/>
      <c r="N11" s="38"/>
      <c r="O11" s="38"/>
      <c r="P11" s="38"/>
    </row>
    <row r="12" spans="1:16" ht="24.75" customHeight="1" thickBot="1">
      <c r="A12" s="38"/>
      <c r="B12" s="64"/>
      <c r="C12" s="65"/>
      <c r="D12" s="65"/>
      <c r="E12" s="65"/>
      <c r="F12" s="65"/>
      <c r="G12" s="66"/>
      <c r="H12" s="38"/>
      <c r="I12" s="166" t="str">
        <f>IF(C31&lt;&gt;"",C31&amp;"   |","")</f>
        <v/>
      </c>
      <c r="J12" s="167"/>
      <c r="K12" s="38"/>
      <c r="L12" s="38"/>
      <c r="M12" s="38"/>
      <c r="N12" s="38"/>
      <c r="O12" s="168" t="str">
        <f>IF(C31&lt;&gt;"","|  "&amp;A6,"")</f>
        <v/>
      </c>
      <c r="P12" s="168"/>
    </row>
    <row r="13" spans="1:16" ht="18.75" customHeight="1" thickBot="1">
      <c r="A13" s="38"/>
      <c r="B13" s="67"/>
      <c r="C13" s="68" t="s">
        <v>905</v>
      </c>
      <c r="D13" s="161"/>
      <c r="E13" s="162"/>
      <c r="F13" s="163"/>
      <c r="G13" s="69"/>
      <c r="H13" s="38"/>
      <c r="J13" s="38"/>
      <c r="K13" s="38"/>
      <c r="L13" s="38"/>
      <c r="M13" s="38"/>
      <c r="N13" s="38"/>
      <c r="O13" s="38"/>
      <c r="P13" s="38"/>
    </row>
    <row r="14" spans="1:16" ht="8.25" customHeight="1" thickBot="1">
      <c r="A14" s="38"/>
      <c r="B14" s="67"/>
      <c r="C14" s="68"/>
      <c r="D14" s="38"/>
      <c r="E14" s="38"/>
      <c r="F14" s="38"/>
      <c r="G14" s="69"/>
      <c r="H14" s="38"/>
      <c r="I14" s="38"/>
      <c r="J14" s="38"/>
      <c r="K14" s="38"/>
      <c r="L14" s="38"/>
      <c r="M14" s="38"/>
      <c r="N14" s="38"/>
      <c r="O14" s="38"/>
      <c r="P14" s="38"/>
    </row>
    <row r="15" spans="1:16" ht="18.75" customHeight="1" thickBot="1">
      <c r="A15" s="38"/>
      <c r="B15" s="67"/>
      <c r="C15" s="68" t="s">
        <v>906</v>
      </c>
      <c r="D15" s="161"/>
      <c r="E15" s="162"/>
      <c r="F15" s="163"/>
      <c r="G15" s="69"/>
      <c r="H15" s="38"/>
      <c r="I15" s="38"/>
      <c r="J15" s="38"/>
      <c r="K15" s="38"/>
      <c r="L15" s="38"/>
      <c r="M15" s="38"/>
      <c r="N15" s="38"/>
      <c r="O15" s="38"/>
      <c r="P15" s="38"/>
    </row>
    <row r="16" spans="1:16" ht="8.25" customHeight="1" thickBot="1">
      <c r="A16" s="38"/>
      <c r="B16" s="67"/>
      <c r="C16" s="68"/>
      <c r="D16" s="38"/>
      <c r="E16" s="38"/>
      <c r="F16" s="38"/>
      <c r="G16" s="69"/>
      <c r="H16" s="38"/>
      <c r="I16" s="38"/>
      <c r="J16" s="38"/>
      <c r="K16" s="38"/>
      <c r="L16" s="38"/>
      <c r="M16" s="38"/>
      <c r="N16" s="38"/>
      <c r="O16" s="38"/>
      <c r="P16" s="38"/>
    </row>
    <row r="17" spans="1:20" ht="18.75" customHeight="1" thickBot="1">
      <c r="A17" s="38"/>
      <c r="B17" s="67"/>
      <c r="C17" s="68" t="s">
        <v>907</v>
      </c>
      <c r="D17" s="161"/>
      <c r="E17" s="162"/>
      <c r="F17" s="163"/>
      <c r="G17" s="69"/>
      <c r="H17" s="38"/>
      <c r="I17" s="38"/>
      <c r="J17" s="38"/>
      <c r="K17" s="38"/>
      <c r="L17" s="38"/>
      <c r="M17" s="38"/>
      <c r="N17" s="38"/>
      <c r="O17" s="38"/>
      <c r="P17" s="38"/>
    </row>
    <row r="18" spans="1:20" ht="12" customHeight="1" thickBot="1">
      <c r="A18" s="38"/>
      <c r="B18" s="70"/>
      <c r="C18" s="71"/>
      <c r="D18" s="71"/>
      <c r="E18" s="71"/>
      <c r="F18" s="71"/>
      <c r="G18" s="72"/>
      <c r="H18" s="38"/>
      <c r="I18" s="38"/>
      <c r="J18" s="38"/>
      <c r="K18" s="38"/>
      <c r="L18" s="38"/>
      <c r="M18" s="38"/>
      <c r="N18" s="38"/>
      <c r="O18" s="38"/>
      <c r="P18" s="38"/>
    </row>
    <row r="19" spans="1:20" ht="18.75" customHeight="1">
      <c r="A19" s="38"/>
      <c r="B19" s="169" t="str">
        <f>IFERROR(IF(E57&lt;&gt;0,"Atenção! O dados informados acima são de municípios diferentes. Os resultados serão exibidos para o município de "&amp;C31&amp;" (Código SEF "&amp;B31&amp;" e Código IBGE "&amp;A31&amp;")",""),"")</f>
        <v/>
      </c>
      <c r="C19" s="169"/>
      <c r="D19" s="169"/>
      <c r="E19" s="169"/>
      <c r="F19" s="169"/>
      <c r="G19" s="169"/>
      <c r="H19" s="38"/>
      <c r="I19" s="38"/>
      <c r="J19" s="38"/>
      <c r="K19" s="38"/>
      <c r="L19" s="38"/>
      <c r="M19" s="38"/>
      <c r="N19" s="38"/>
      <c r="O19" s="38"/>
      <c r="P19" s="38"/>
    </row>
    <row r="20" spans="1:20" ht="18.75" customHeight="1">
      <c r="A20" s="38"/>
      <c r="B20" s="169"/>
      <c r="C20" s="169"/>
      <c r="D20" s="169"/>
      <c r="E20" s="169"/>
      <c r="F20" s="169"/>
      <c r="G20" s="169"/>
      <c r="H20" s="38"/>
      <c r="I20" s="38"/>
      <c r="J20" s="38"/>
      <c r="K20" s="38"/>
      <c r="L20" s="38"/>
      <c r="M20" s="38"/>
      <c r="N20" s="38"/>
      <c r="O20" s="38"/>
      <c r="P20" s="73"/>
    </row>
    <row r="21" spans="1:20" ht="18.75" customHeight="1">
      <c r="A21" s="38"/>
      <c r="B21" s="38"/>
      <c r="C21" s="38"/>
      <c r="D21" s="38"/>
      <c r="E21" s="38"/>
      <c r="F21" s="38"/>
      <c r="G21" s="38"/>
      <c r="H21" s="38"/>
      <c r="I21" s="38"/>
      <c r="J21" s="38"/>
      <c r="K21" s="38"/>
      <c r="L21" s="38"/>
      <c r="M21" s="38"/>
      <c r="N21" s="38"/>
      <c r="O21" s="38"/>
      <c r="P21" s="38"/>
    </row>
    <row r="22" spans="1:20" ht="23.25" customHeight="1" thickBot="1">
      <c r="A22" s="38"/>
      <c r="B22" s="170" t="str">
        <f>C31&amp;" ::: Síntese do município | ICMS "&amp;A6&amp;" :::"</f>
        <v xml:space="preserve"> ::: Síntese do município | ICMS Meio Ambiente :::</v>
      </c>
      <c r="C22" s="170"/>
      <c r="D22" s="170"/>
      <c r="E22" s="170"/>
      <c r="F22" s="170"/>
      <c r="G22" s="170"/>
      <c r="H22" s="38"/>
      <c r="I22" s="38"/>
      <c r="J22" s="38"/>
      <c r="K22" s="38"/>
      <c r="L22" s="38"/>
      <c r="M22" s="38"/>
      <c r="N22" s="38"/>
      <c r="O22" s="38"/>
      <c r="P22" s="38"/>
    </row>
    <row r="23" spans="1:20" ht="18.75" customHeight="1" thickTop="1" thickBot="1">
      <c r="A23" s="38"/>
      <c r="B23" s="38"/>
      <c r="C23" s="38"/>
      <c r="D23" s="38"/>
      <c r="E23" s="38"/>
      <c r="F23" s="38"/>
      <c r="G23" s="38"/>
      <c r="H23" s="38"/>
      <c r="I23" s="38"/>
      <c r="J23" s="38"/>
      <c r="K23" s="38"/>
      <c r="L23" s="38"/>
      <c r="M23" s="38"/>
      <c r="N23" s="38"/>
      <c r="O23" s="38"/>
      <c r="P23" s="38"/>
    </row>
    <row r="24" spans="1:20" ht="18.75" customHeight="1" thickBot="1">
      <c r="A24" s="38"/>
      <c r="B24" s="38"/>
      <c r="C24" s="68" t="s">
        <v>908</v>
      </c>
      <c r="D24" s="171">
        <f ca="1">IFERROR(P31,"")</f>
        <v>0</v>
      </c>
      <c r="E24" s="172"/>
      <c r="F24" s="173"/>
      <c r="G24" s="38"/>
      <c r="H24" s="38"/>
      <c r="I24" s="38"/>
      <c r="J24" s="38"/>
      <c r="K24" s="38"/>
      <c r="L24" s="38"/>
      <c r="M24" s="38"/>
      <c r="N24" s="38"/>
      <c r="O24" s="38"/>
      <c r="P24" s="38"/>
    </row>
    <row r="25" spans="1:20" ht="8.25" customHeight="1" thickBot="1">
      <c r="A25" s="38"/>
      <c r="B25" s="38"/>
      <c r="C25" s="68"/>
      <c r="D25" s="74"/>
      <c r="E25" s="74"/>
      <c r="F25" s="74"/>
      <c r="G25" s="38"/>
      <c r="H25" s="38"/>
      <c r="I25" s="38"/>
      <c r="J25" s="38"/>
      <c r="K25" s="38"/>
      <c r="L25" s="38"/>
      <c r="M25" s="38"/>
      <c r="N25" s="38"/>
      <c r="O25" s="38"/>
      <c r="P25" s="38"/>
    </row>
    <row r="26" spans="1:20" ht="18.75" customHeight="1" thickBot="1">
      <c r="A26" s="38"/>
      <c r="B26" s="38"/>
      <c r="C26" s="68" t="s">
        <v>909</v>
      </c>
      <c r="D26" s="171" t="str">
        <f ca="1">IFERROR(P31/Q31,"")</f>
        <v/>
      </c>
      <c r="E26" s="172"/>
      <c r="F26" s="173"/>
      <c r="G26" s="38"/>
      <c r="H26" s="38"/>
      <c r="I26" s="38"/>
      <c r="J26" s="38"/>
      <c r="K26" s="38"/>
      <c r="L26" s="38"/>
      <c r="M26" s="38"/>
      <c r="N26" s="38"/>
      <c r="O26" s="38"/>
      <c r="P26" s="38"/>
    </row>
    <row r="27" spans="1:20" ht="8.25" customHeight="1">
      <c r="A27" s="38"/>
      <c r="B27" s="38"/>
      <c r="C27" s="75"/>
      <c r="D27" s="38"/>
      <c r="E27" s="38"/>
      <c r="F27" s="38"/>
      <c r="G27" s="38"/>
      <c r="H27" s="38"/>
      <c r="I27" s="38"/>
      <c r="J27" s="38"/>
      <c r="K27" s="38"/>
      <c r="L27" s="38"/>
      <c r="M27" s="38"/>
      <c r="N27" s="38"/>
      <c r="O27" s="38"/>
      <c r="P27" s="38"/>
    </row>
    <row r="28" spans="1:20" ht="18.75" customHeight="1">
      <c r="A28" s="38"/>
      <c r="B28" s="38"/>
      <c r="C28" s="68" t="s">
        <v>910</v>
      </c>
      <c r="D28" s="38"/>
      <c r="E28" s="38"/>
      <c r="F28" s="38"/>
      <c r="G28" s="38"/>
      <c r="H28" s="38"/>
      <c r="I28" s="76" t="str">
        <f>IF(C31&lt;&gt;"","   NOTA: O repasse médio é a média aritmética apenas dos municípios habilitados, desconsiderando os municípios que não pontuam neste critério.","")</f>
        <v/>
      </c>
      <c r="J28" s="38"/>
      <c r="L28" s="38"/>
      <c r="M28" s="38"/>
      <c r="N28" s="38"/>
      <c r="O28" s="38"/>
      <c r="P28" s="38"/>
    </row>
    <row r="29" spans="1:20" ht="12.75" customHeight="1">
      <c r="A29" s="38"/>
      <c r="B29" s="38"/>
      <c r="C29" s="38"/>
      <c r="D29" s="38"/>
      <c r="E29" s="38"/>
      <c r="F29" s="38"/>
      <c r="G29" s="38"/>
      <c r="H29" s="38"/>
      <c r="I29" s="38"/>
      <c r="J29" s="38"/>
      <c r="K29" s="38"/>
      <c r="L29" s="38"/>
      <c r="M29" s="38"/>
      <c r="N29" s="38"/>
      <c r="O29" s="38"/>
      <c r="P29" s="38"/>
    </row>
    <row r="30" spans="1:20" ht="18.75" customHeight="1">
      <c r="A30" s="77" t="s">
        <v>14</v>
      </c>
      <c r="B30" s="77" t="s">
        <v>42</v>
      </c>
      <c r="C30" s="77" t="s">
        <v>911</v>
      </c>
      <c r="D30" s="78" t="s">
        <v>19</v>
      </c>
      <c r="E30" s="78" t="s">
        <v>29</v>
      </c>
      <c r="F30" s="78" t="s">
        <v>30</v>
      </c>
      <c r="G30" s="78" t="s">
        <v>31</v>
      </c>
      <c r="H30" s="78" t="s">
        <v>32</v>
      </c>
      <c r="I30" s="78" t="s">
        <v>33</v>
      </c>
      <c r="J30" s="78" t="s">
        <v>34</v>
      </c>
      <c r="K30" s="78" t="s">
        <v>35</v>
      </c>
      <c r="L30" s="78" t="s">
        <v>36</v>
      </c>
      <c r="M30" s="78" t="s">
        <v>37</v>
      </c>
      <c r="N30" s="78" t="s">
        <v>38</v>
      </c>
      <c r="O30" s="78" t="s">
        <v>39</v>
      </c>
      <c r="P30" s="78" t="s">
        <v>912</v>
      </c>
    </row>
    <row r="31" spans="1:20" ht="18.75" customHeight="1">
      <c r="A31" s="79" t="str">
        <f>IFERROR(VLOOKUP(C31,C61:D913,2,FALSE),"")</f>
        <v/>
      </c>
      <c r="B31" s="79" t="str">
        <f>IFERROR(VLOOKUP(A31,D61:E913,2,FALSE),"")</f>
        <v/>
      </c>
      <c r="C31" s="134" t="str">
        <f>IF(C56="","",C56)</f>
        <v/>
      </c>
      <c r="D31" s="80" t="str">
        <f ca="1">IFERROR(OFFSET('Meio Ambiente'!$C$11,MATCH($C$31,'Meio Ambiente'!$C$12:$C$864,0),MATCH('meu-munic'!D30,'Meio Ambiente'!$D$11:$O$11,0)),"")</f>
        <v/>
      </c>
      <c r="E31" s="80" t="str">
        <f ca="1">IFERROR(OFFSET('Meio Ambiente'!$C$11,MATCH($C$31,'Meio Ambiente'!$C$12:$C$864,0),MATCH('meu-munic'!E30,'Meio Ambiente'!$D$11:$O$11,0)),"")</f>
        <v/>
      </c>
      <c r="F31" s="80" t="str">
        <f ca="1">IFERROR(OFFSET('Meio Ambiente'!$C$11,MATCH($C$31,'Meio Ambiente'!$C$12:$C$864,0),MATCH('meu-munic'!F30,'Meio Ambiente'!$D$11:$O$11,0)),"")</f>
        <v/>
      </c>
      <c r="G31" s="80" t="str">
        <f ca="1">IFERROR(OFFSET('Meio Ambiente'!$C$11,MATCH($C$31,'Meio Ambiente'!$C$12:$C$864,0),MATCH('meu-munic'!G30,'Meio Ambiente'!$D$11:$O$11,0)),"")</f>
        <v/>
      </c>
      <c r="H31" s="80" t="str">
        <f ca="1">IFERROR(OFFSET('Meio Ambiente'!$C$11,MATCH($C$31,'Meio Ambiente'!$C$12:$C$864,0),MATCH('meu-munic'!H30,'Meio Ambiente'!$D$11:$O$11,0)),"")</f>
        <v/>
      </c>
      <c r="I31" s="80" t="str">
        <f ca="1">IFERROR(OFFSET('Meio Ambiente'!$C$11,MATCH($C$31,'Meio Ambiente'!$C$12:$C$864,0),MATCH('meu-munic'!I30,'Meio Ambiente'!$D$11:$O$11,0)),"")</f>
        <v/>
      </c>
      <c r="J31" s="80" t="str">
        <f ca="1">IFERROR(OFFSET('Meio Ambiente'!$C$11,MATCH($C$31,'Meio Ambiente'!$C$12:$C$864,0),MATCH('meu-munic'!J30,'Meio Ambiente'!$D$11:$O$11,0)),"")</f>
        <v/>
      </c>
      <c r="K31" s="80" t="str">
        <f ca="1">IFERROR(OFFSET('Meio Ambiente'!$C$11,MATCH($C$31,'Meio Ambiente'!$C$12:$C$864,0),MATCH('meu-munic'!K30,'Meio Ambiente'!$D$11:$O$11,0)),"")</f>
        <v/>
      </c>
      <c r="L31" s="80" t="str">
        <f ca="1">IFERROR(OFFSET('Meio Ambiente'!$C$11,MATCH($C$31,'Meio Ambiente'!$C$12:$C$864,0),MATCH('meu-munic'!L30,'Meio Ambiente'!$D$11:$O$11,0)),"")</f>
        <v/>
      </c>
      <c r="M31" s="80" t="str">
        <f ca="1">IFERROR(OFFSET('Meio Ambiente'!$C$11,MATCH($C$31,'Meio Ambiente'!$C$12:$C$864,0),MATCH('meu-munic'!M30,'Meio Ambiente'!$D$11:$O$11,0)),"")</f>
        <v/>
      </c>
      <c r="N31" s="80" t="str">
        <f ca="1">IFERROR(OFFSET('Meio Ambiente'!$C$11,MATCH($C$31,'Meio Ambiente'!$C$12:$C$864,0),MATCH('meu-munic'!N30,'Meio Ambiente'!$D$11:$O$11,0)),"")</f>
        <v/>
      </c>
      <c r="O31" s="80" t="str">
        <f ca="1">IFERROR(OFFSET('Meio Ambiente'!$C$11,MATCH($C$31,'Meio Ambiente'!$C$12:$C$864,0),MATCH('meu-munic'!O30,'Meio Ambiente'!$D$11:$O$11,0)),"")</f>
        <v/>
      </c>
      <c r="P31" s="81">
        <f ca="1">SUM(D31:O31)</f>
        <v>0</v>
      </c>
      <c r="Q31" s="39">
        <f ca="1">COUNTIF(D31:O31,"&gt;1")</f>
        <v>0</v>
      </c>
    </row>
    <row r="32" spans="1:20" s="106" customFormat="1" ht="18.75" customHeight="1">
      <c r="A32" s="174" t="s">
        <v>922</v>
      </c>
      <c r="B32" s="175"/>
      <c r="C32" s="108" t="s">
        <v>902</v>
      </c>
      <c r="D32" s="109" t="str">
        <f ca="1">IFERROR(OFFSET('Mata Seca'!$C$11,MATCH($C$31,'Mata Seca'!$C$12:$C$864,0),MATCH('meu-munic'!D$30,'Mata Seca'!$D$11:$O$11,0)),"")</f>
        <v/>
      </c>
      <c r="E32" s="109" t="str">
        <f ca="1">IFERROR(OFFSET('Mata Seca'!$C$11,MATCH($C$31,'Mata Seca'!$C$12:$C$864,0),MATCH('meu-munic'!E$30,'Mata Seca'!$D$11:$O$11,0)),"")</f>
        <v/>
      </c>
      <c r="F32" s="109" t="str">
        <f ca="1">IFERROR(OFFSET('Mata Seca'!$C$11,MATCH($C$31,'Mata Seca'!$C$12:$C$864,0),MATCH('meu-munic'!F$30,'Mata Seca'!$D$11:$O$11,0)),"")</f>
        <v/>
      </c>
      <c r="G32" s="109" t="str">
        <f ca="1">IFERROR(OFFSET('Mata Seca'!$C$11,MATCH($C$31,'Mata Seca'!$C$12:$C$864,0),MATCH('meu-munic'!G$30,'Mata Seca'!$D$11:$O$11,0)),"")</f>
        <v/>
      </c>
      <c r="H32" s="109" t="str">
        <f ca="1">IFERROR(OFFSET('Mata Seca'!$C$11,MATCH($C$31,'Mata Seca'!$C$12:$C$864,0),MATCH('meu-munic'!H$30,'Mata Seca'!$D$11:$O$11,0)),"")</f>
        <v/>
      </c>
      <c r="I32" s="109" t="str">
        <f ca="1">IFERROR(OFFSET('Mata Seca'!$C$11,MATCH($C$31,'Mata Seca'!$C$12:$C$864,0),MATCH('meu-munic'!I$30,'Mata Seca'!$D$11:$O$11,0)),"")</f>
        <v/>
      </c>
      <c r="J32" s="109" t="str">
        <f ca="1">IFERROR(OFFSET('Mata Seca'!$C$11,MATCH($C$31,'Mata Seca'!$C$12:$C$864,0),MATCH('meu-munic'!J$30,'Mata Seca'!$D$11:$O$11,0)),"")</f>
        <v/>
      </c>
      <c r="K32" s="109" t="str">
        <f ca="1">IFERROR(OFFSET('Mata Seca'!$C$11,MATCH($C$31,'Mata Seca'!$C$12:$C$864,0),MATCH('meu-munic'!K$30,'Mata Seca'!$D$11:$O$11,0)),"")</f>
        <v/>
      </c>
      <c r="L32" s="109" t="str">
        <f ca="1">IFERROR(OFFSET('Mata Seca'!$C$11,MATCH($C$31,'Mata Seca'!$C$12:$C$864,0),MATCH('meu-munic'!L$30,'Mata Seca'!$D$11:$O$11,0)),"")</f>
        <v/>
      </c>
      <c r="M32" s="109" t="str">
        <f ca="1">IFERROR(OFFSET('Mata Seca'!$C$11,MATCH($C$31,'Mata Seca'!$C$12:$C$864,0),MATCH('meu-munic'!M$30,'Mata Seca'!$D$11:$O$11,0)),"")</f>
        <v/>
      </c>
      <c r="N32" s="109" t="str">
        <f ca="1">IFERROR(OFFSET('Mata Seca'!$C$11,MATCH($C$31,'Mata Seca'!$C$12:$C$864,0),MATCH('meu-munic'!N$30,'Mata Seca'!$D$11:$O$11,0)),"")</f>
        <v/>
      </c>
      <c r="O32" s="109" t="str">
        <f ca="1">IFERROR(OFFSET('Mata Seca'!$C$11,MATCH($C$31,'Mata Seca'!$C$12:$C$864,0),MATCH('meu-munic'!O$30,'Mata Seca'!$D$11:$O$11,0)),"")</f>
        <v/>
      </c>
      <c r="P32" s="81">
        <f ca="1">SUM(D32:O32)</f>
        <v>0</v>
      </c>
      <c r="Q32" s="107"/>
      <c r="R32" s="107"/>
      <c r="S32" s="107"/>
      <c r="T32" s="107"/>
    </row>
    <row r="33" spans="1:20" s="106" customFormat="1" ht="18.75" customHeight="1">
      <c r="A33" s="176"/>
      <c r="B33" s="177"/>
      <c r="C33" s="108" t="s">
        <v>903</v>
      </c>
      <c r="D33" s="109" t="str">
        <f ca="1">IFERROR(OFFSET(Saneamento!$C$11,MATCH($C$31,Saneamento!$C$12:$C$864,0),MATCH('meu-munic'!D$30,Saneamento!$D$11:$O$11,0)),"")</f>
        <v/>
      </c>
      <c r="E33" s="109" t="str">
        <f ca="1">IFERROR(OFFSET(Saneamento!$C$11,MATCH($C$31,Saneamento!$C$12:$C$864,0),MATCH('meu-munic'!E$30,Saneamento!$D$11:$O$11,0)),"")</f>
        <v/>
      </c>
      <c r="F33" s="109" t="str">
        <f ca="1">IFERROR(OFFSET(Saneamento!$C$11,MATCH($C$31,Saneamento!$C$12:$C$864,0),MATCH('meu-munic'!F$30,Saneamento!$D$11:$O$11,0)),"")</f>
        <v/>
      </c>
      <c r="G33" s="109" t="str">
        <f ca="1">IFERROR(OFFSET(Saneamento!$C$11,MATCH($C$31,Saneamento!$C$12:$C$864,0),MATCH('meu-munic'!G$30,Saneamento!$D$11:$O$11,0)),"")</f>
        <v/>
      </c>
      <c r="H33" s="109" t="str">
        <f ca="1">IFERROR(OFFSET(Saneamento!$C$11,MATCH($C$31,Saneamento!$C$12:$C$864,0),MATCH('meu-munic'!H$30,Saneamento!$D$11:$O$11,0)),"")</f>
        <v/>
      </c>
      <c r="I33" s="109" t="str">
        <f ca="1">IFERROR(OFFSET(Saneamento!$C$11,MATCH($C$31,Saneamento!$C$12:$C$864,0),MATCH('meu-munic'!I$30,Saneamento!$D$11:$O$11,0)),"")</f>
        <v/>
      </c>
      <c r="J33" s="109" t="str">
        <f ca="1">IFERROR(OFFSET(Saneamento!$C$11,MATCH($C$31,Saneamento!$C$12:$C$864,0),MATCH('meu-munic'!J$30,Saneamento!$D$11:$O$11,0)),"")</f>
        <v/>
      </c>
      <c r="K33" s="109" t="str">
        <f ca="1">IFERROR(OFFSET(Saneamento!$C$11,MATCH($C$31,Saneamento!$C$12:$C$864,0),MATCH('meu-munic'!K$30,Saneamento!$D$11:$O$11,0)),"")</f>
        <v/>
      </c>
      <c r="L33" s="109" t="str">
        <f ca="1">IFERROR(OFFSET(Saneamento!$C$11,MATCH($C$31,Saneamento!$C$12:$C$864,0),MATCH('meu-munic'!L$30,Saneamento!$D$11:$O$11,0)),"")</f>
        <v/>
      </c>
      <c r="M33" s="109" t="str">
        <f ca="1">IFERROR(OFFSET(Saneamento!$C$11,MATCH($C$31,Saneamento!$C$12:$C$864,0),MATCH('meu-munic'!M$30,Saneamento!$D$11:$O$11,0)),"")</f>
        <v/>
      </c>
      <c r="N33" s="109" t="str">
        <f ca="1">IFERROR(OFFSET(Saneamento!$C$11,MATCH($C$31,Saneamento!$C$12:$C$864,0),MATCH('meu-munic'!N$30,Saneamento!$D$11:$O$11,0)),"")</f>
        <v/>
      </c>
      <c r="O33" s="109" t="str">
        <f ca="1">IFERROR(OFFSET(Saneamento!$C$11,MATCH($C$31,Saneamento!$C$12:$C$864,0),MATCH('meu-munic'!O$30,Saneamento!$D$11:$O$11,0)),"")</f>
        <v/>
      </c>
      <c r="P33" s="81">
        <f ca="1">SUM(D33:O33)</f>
        <v>0</v>
      </c>
      <c r="Q33" s="107"/>
      <c r="R33" s="107"/>
      <c r="S33" s="107"/>
      <c r="T33" s="107"/>
    </row>
    <row r="34" spans="1:20" ht="18.75" customHeight="1">
      <c r="A34" s="178"/>
      <c r="B34" s="179"/>
      <c r="C34" s="108" t="s">
        <v>920</v>
      </c>
      <c r="D34" s="109" t="str">
        <f ca="1">IFERROR(OFFSET(Conservação!$C$11,MATCH($C$31,Conservação!$C$12:$C$864,0),MATCH('meu-munic'!D$30,Conservação!$D$11:$O$11,0)),"")</f>
        <v/>
      </c>
      <c r="E34" s="109" t="str">
        <f ca="1">IFERROR(OFFSET(Conservação!$C$11,MATCH($C$31,Conservação!$C$12:$C$864,0),MATCH('meu-munic'!E$30,Conservação!$D$11:$O$11,0)),"")</f>
        <v/>
      </c>
      <c r="F34" s="109" t="str">
        <f ca="1">IFERROR(OFFSET(Conservação!$C$11,MATCH($C$31,Conservação!$C$12:$C$864,0),MATCH('meu-munic'!F$30,Conservação!$D$11:$O$11,0)),"")</f>
        <v/>
      </c>
      <c r="G34" s="109" t="str">
        <f ca="1">IFERROR(OFFSET(Conservação!$C$11,MATCH($C$31,Conservação!$C$12:$C$864,0),MATCH('meu-munic'!G$30,Conservação!$D$11:$O$11,0)),"")</f>
        <v/>
      </c>
      <c r="H34" s="109" t="str">
        <f ca="1">IFERROR(OFFSET(Conservação!$C$11,MATCH($C$31,Conservação!$C$12:$C$864,0),MATCH('meu-munic'!H$30,Conservação!$D$11:$O$11,0)),"")</f>
        <v/>
      </c>
      <c r="I34" s="109" t="str">
        <f ca="1">IFERROR(OFFSET(Conservação!$C$11,MATCH($C$31,Conservação!$C$12:$C$864,0),MATCH('meu-munic'!I$30,Conservação!$D$11:$O$11,0)),"")</f>
        <v/>
      </c>
      <c r="J34" s="109" t="str">
        <f ca="1">IFERROR(OFFSET(Conservação!$C$11,MATCH($C$31,Conservação!$C$12:$C$864,0),MATCH('meu-munic'!J$30,Conservação!$D$11:$O$11,0)),"")</f>
        <v/>
      </c>
      <c r="K34" s="109" t="str">
        <f ca="1">IFERROR(OFFSET(Conservação!$C$11,MATCH($C$31,Conservação!$C$12:$C$864,0),MATCH('meu-munic'!K$30,Conservação!$D$11:$O$11,0)),"")</f>
        <v/>
      </c>
      <c r="L34" s="109" t="str">
        <f ca="1">IFERROR(OFFSET(Conservação!$C$11,MATCH($C$31,Conservação!$C$12:$C$864,0),MATCH('meu-munic'!L$30,Conservação!$D$11:$O$11,0)),"")</f>
        <v/>
      </c>
      <c r="M34" s="109" t="str">
        <f ca="1">IFERROR(OFFSET(Conservação!$C$11,MATCH($C$31,Conservação!$C$12:$C$864,0),MATCH('meu-munic'!M$30,Conservação!$D$11:$O$11,0)),"")</f>
        <v/>
      </c>
      <c r="N34" s="109" t="str">
        <f ca="1">IFERROR(OFFSET(Conservação!$C$11,MATCH($C$31,Conservação!$C$12:$C$864,0),MATCH('meu-munic'!N$30,Conservação!$D$11:$O$11,0)),"")</f>
        <v/>
      </c>
      <c r="O34" s="109" t="str">
        <f ca="1">IFERROR(OFFSET(Conservação!$C$11,MATCH($C$31,Conservação!$C$12:$C$864,0),MATCH('meu-munic'!O$30,Conservação!$D$11:$O$11,0)),"")</f>
        <v/>
      </c>
      <c r="P34" s="81">
        <f ca="1">SUM(D34:O34)</f>
        <v>0</v>
      </c>
    </row>
    <row r="35" spans="1:20" s="39" customFormat="1" ht="15.75" customHeight="1">
      <c r="A35" s="82"/>
      <c r="B35" s="82"/>
      <c r="C35" s="83" t="str">
        <f>"Repasse médio "&amp;A6</f>
        <v>Repasse médio Meio Ambiente</v>
      </c>
      <c r="D35" s="84" t="str">
        <f ca="1">IF(D31&lt;&gt;"",'Meio Ambiente'!D866/D36,"")</f>
        <v/>
      </c>
      <c r="E35" s="84" t="str">
        <f ca="1">IF(E31&lt;&gt;"",'Meio Ambiente'!E866/E36,"")</f>
        <v/>
      </c>
      <c r="F35" s="84" t="str">
        <f ca="1">IF(F31&lt;&gt;"",'Meio Ambiente'!F866/F36,"")</f>
        <v/>
      </c>
      <c r="G35" s="84" t="str">
        <f ca="1">IF(G31&lt;&gt;"",'Meio Ambiente'!G866/G36,"")</f>
        <v/>
      </c>
      <c r="H35" s="84" t="str">
        <f ca="1">IF(H31&lt;&gt;"",'Meio Ambiente'!H866/H36,"")</f>
        <v/>
      </c>
      <c r="I35" s="84" t="str">
        <f ca="1">IF(I31&lt;&gt;"",'Meio Ambiente'!I866/I36,"")</f>
        <v/>
      </c>
      <c r="J35" s="84" t="str">
        <f ca="1">IF(J31&lt;&gt;"",'Meio Ambiente'!J866/J36,"")</f>
        <v/>
      </c>
      <c r="K35" s="84" t="str">
        <f ca="1">IF(K31&lt;&gt;"",'Meio Ambiente'!K866/K36,"")</f>
        <v/>
      </c>
      <c r="L35" s="84" t="str">
        <f ca="1">IF(L31&lt;&gt;"",'Meio Ambiente'!L866/L36,"")</f>
        <v/>
      </c>
      <c r="M35" s="84" t="str">
        <f ca="1">IF(M31&lt;&gt;"",'Meio Ambiente'!M866/M36,"")</f>
        <v/>
      </c>
      <c r="N35" s="84" t="str">
        <f ca="1">IF(N31&lt;&gt;"",'Meio Ambiente'!N866/N36,"")</f>
        <v/>
      </c>
      <c r="O35" s="84" t="str">
        <f ca="1">IF(O31&lt;&gt;"",'Meio Ambiente'!O866/O36,"")</f>
        <v/>
      </c>
      <c r="P35" s="85"/>
    </row>
    <row r="36" spans="1:20" s="39" customFormat="1" ht="15" customHeight="1">
      <c r="A36" s="82"/>
      <c r="B36" s="82"/>
      <c r="C36" s="83"/>
      <c r="D36" s="86">
        <f>COUNTIF('Meio Ambiente'!D12:D864,"&gt;0")</f>
        <v>693</v>
      </c>
      <c r="E36" s="86">
        <f>COUNTIF('Meio Ambiente'!E12:E864,"&gt;0")</f>
        <v>693</v>
      </c>
      <c r="F36" s="86">
        <f>COUNTIF('Meio Ambiente'!F12:F864,"&gt;0")</f>
        <v>693</v>
      </c>
      <c r="G36" s="86">
        <f>COUNTIF('Meio Ambiente'!G12:G864,"&gt;0")</f>
        <v>699</v>
      </c>
      <c r="H36" s="86">
        <f>COUNTIF('Meio Ambiente'!H12:H864,"&gt;0")</f>
        <v>696</v>
      </c>
      <c r="I36" s="86">
        <f>COUNTIF('Meio Ambiente'!I12:I864,"&gt;0")</f>
        <v>696</v>
      </c>
      <c r="J36" s="86">
        <f>COUNTIF('Meio Ambiente'!J12:J864,"&gt;0")</f>
        <v>700</v>
      </c>
      <c r="K36" s="86">
        <f>COUNTIF('Meio Ambiente'!K12:K864,"&gt;0")</f>
        <v>655</v>
      </c>
      <c r="L36" s="86">
        <f>COUNTIF('Meio Ambiente'!L12:L864,"&gt;0")</f>
        <v>655</v>
      </c>
      <c r="M36" s="86">
        <f>COUNTIF('Meio Ambiente'!M12:M864,"&gt;0")</f>
        <v>659</v>
      </c>
      <c r="N36" s="86">
        <f>COUNTIF('Meio Ambiente'!N12:N864,"&gt;0")</f>
        <v>603</v>
      </c>
      <c r="O36" s="86">
        <f>COUNTIF('Meio Ambiente'!O12:O864,"&gt;0")</f>
        <v>603</v>
      </c>
      <c r="P36" s="85"/>
    </row>
    <row r="37" spans="1:20">
      <c r="A37" s="87"/>
      <c r="B37" s="87"/>
      <c r="C37" s="88"/>
      <c r="D37" s="89"/>
      <c r="E37" s="89"/>
      <c r="F37" s="89"/>
      <c r="G37" s="89"/>
      <c r="H37" s="89"/>
      <c r="I37" s="89"/>
      <c r="J37" s="89"/>
      <c r="K37" s="89"/>
      <c r="L37" s="89"/>
      <c r="M37" s="89"/>
      <c r="N37" s="89"/>
      <c r="O37" s="89"/>
      <c r="P37" s="90"/>
    </row>
    <row r="38" spans="1:20">
      <c r="A38" s="38"/>
      <c r="B38" s="82"/>
      <c r="C38" s="83"/>
      <c r="D38" s="86"/>
      <c r="E38" s="86"/>
      <c r="F38" s="86"/>
      <c r="G38" s="86"/>
      <c r="H38" s="86"/>
      <c r="I38" s="86"/>
      <c r="J38" s="86"/>
      <c r="K38" s="86"/>
      <c r="L38" s="86"/>
      <c r="M38" s="86"/>
      <c r="N38" s="86"/>
      <c r="O38" s="86"/>
      <c r="P38" s="85"/>
    </row>
    <row r="39" spans="1:20">
      <c r="A39" s="38"/>
      <c r="B39" s="82"/>
      <c r="C39" s="83"/>
      <c r="D39" s="86"/>
      <c r="E39" s="86"/>
      <c r="F39" s="86"/>
      <c r="G39" s="86"/>
      <c r="H39" s="86"/>
      <c r="I39" s="86"/>
      <c r="J39" s="86"/>
      <c r="K39" s="86"/>
      <c r="L39" s="86"/>
      <c r="M39" s="86"/>
      <c r="N39" s="86"/>
      <c r="O39" s="86"/>
      <c r="P39" s="85"/>
    </row>
    <row r="40" spans="1:20">
      <c r="A40" s="38"/>
      <c r="B40" s="82"/>
      <c r="C40" s="83"/>
      <c r="D40" s="86"/>
      <c r="E40" s="86"/>
      <c r="F40" s="86"/>
      <c r="G40" s="86"/>
      <c r="H40" s="86"/>
      <c r="I40" s="86"/>
      <c r="J40" s="86"/>
      <c r="K40" s="86"/>
      <c r="L40" s="86"/>
      <c r="M40" s="86"/>
      <c r="N40" s="86"/>
      <c r="O40" s="86"/>
      <c r="P40" s="85"/>
    </row>
    <row r="41" spans="1:20">
      <c r="A41" s="38"/>
      <c r="B41" s="82"/>
      <c r="C41" s="83"/>
      <c r="D41" s="86"/>
      <c r="E41" s="86"/>
      <c r="F41" s="86"/>
      <c r="G41" s="86"/>
      <c r="H41" s="86"/>
      <c r="I41" s="86"/>
      <c r="J41" s="86"/>
      <c r="K41" s="86"/>
      <c r="L41" s="86"/>
      <c r="M41" s="86"/>
      <c r="N41" s="86"/>
      <c r="O41" s="86"/>
      <c r="P41" s="85"/>
    </row>
    <row r="42" spans="1:20">
      <c r="A42" s="38"/>
      <c r="B42" s="82"/>
      <c r="C42" s="83"/>
      <c r="D42" s="86"/>
      <c r="E42" s="86"/>
      <c r="F42" s="86"/>
      <c r="G42" s="86"/>
      <c r="H42" s="86"/>
      <c r="I42" s="86"/>
      <c r="J42" s="86"/>
      <c r="K42" s="86"/>
      <c r="L42" s="86"/>
      <c r="M42" s="86"/>
      <c r="N42" s="86"/>
      <c r="O42" s="86"/>
      <c r="P42" s="85"/>
    </row>
    <row r="43" spans="1:20" hidden="1">
      <c r="A43" s="38"/>
      <c r="B43" s="82"/>
      <c r="C43" s="83"/>
      <c r="D43" s="86"/>
      <c r="E43" s="86"/>
      <c r="F43" s="86"/>
      <c r="G43" s="86"/>
      <c r="H43" s="86"/>
      <c r="I43" s="86"/>
      <c r="J43" s="86"/>
      <c r="K43" s="86"/>
      <c r="L43" s="86"/>
      <c r="M43" s="86"/>
      <c r="N43" s="86"/>
      <c r="O43" s="86"/>
      <c r="P43" s="85"/>
    </row>
    <row r="44" spans="1:20" hidden="1">
      <c r="A44" s="38"/>
      <c r="B44" s="82"/>
      <c r="C44" s="83"/>
      <c r="D44" s="86"/>
      <c r="E44" s="86"/>
      <c r="F44" s="86"/>
      <c r="G44" s="86"/>
      <c r="H44" s="86"/>
      <c r="I44" s="86"/>
      <c r="J44" s="86"/>
      <c r="K44" s="86"/>
      <c r="L44" s="86"/>
      <c r="M44" s="86"/>
      <c r="N44" s="86"/>
      <c r="O44" s="86"/>
      <c r="P44" s="85"/>
    </row>
    <row r="45" spans="1:20" hidden="1">
      <c r="A45" s="38"/>
      <c r="B45" s="82"/>
      <c r="C45" s="83"/>
      <c r="D45" s="86"/>
      <c r="E45" s="86"/>
      <c r="F45" s="86"/>
      <c r="G45" s="86"/>
      <c r="H45" s="86"/>
      <c r="I45" s="86"/>
      <c r="J45" s="86"/>
      <c r="K45" s="86"/>
      <c r="L45" s="86"/>
      <c r="M45" s="86"/>
      <c r="N45" s="86"/>
      <c r="O45" s="86"/>
      <c r="P45" s="85"/>
    </row>
    <row r="46" spans="1:20" ht="6.75" hidden="1" customHeight="1">
      <c r="A46" s="8"/>
      <c r="B46" s="9"/>
    </row>
    <row r="47" spans="1:20" ht="15.75" hidden="1">
      <c r="A47" s="8"/>
      <c r="B47" s="139"/>
      <c r="C47" s="139"/>
      <c r="D47" s="139"/>
      <c r="E47" s="139"/>
      <c r="F47" s="139"/>
      <c r="G47" s="139"/>
      <c r="H47" s="139"/>
      <c r="I47" s="139"/>
      <c r="J47" s="139"/>
      <c r="K47" s="139"/>
      <c r="L47" s="139"/>
      <c r="M47" s="139"/>
      <c r="N47" s="139"/>
      <c r="O47" s="139"/>
      <c r="P47" s="139"/>
    </row>
    <row r="48" spans="1:20" hidden="1">
      <c r="B48" s="139"/>
      <c r="C48" s="139"/>
      <c r="D48" s="139"/>
      <c r="E48" s="139"/>
      <c r="F48" s="139"/>
      <c r="G48" s="139"/>
      <c r="H48" s="139"/>
      <c r="I48" s="139"/>
      <c r="J48" s="139"/>
      <c r="K48" s="139"/>
      <c r="L48" s="139"/>
      <c r="M48" s="139"/>
      <c r="N48" s="139"/>
      <c r="O48" s="139"/>
      <c r="P48" s="139"/>
    </row>
    <row r="49" spans="1:7" hidden="1">
      <c r="B49" s="91" t="s">
        <v>913</v>
      </c>
      <c r="C49" s="92"/>
      <c r="D49" s="92"/>
      <c r="E49" s="92"/>
      <c r="F49" s="92"/>
      <c r="G49" s="93"/>
    </row>
    <row r="50" spans="1:7" hidden="1">
      <c r="B50" s="94" t="s">
        <v>914</v>
      </c>
      <c r="C50" s="95">
        <f>IF(D13&lt;&gt;"",1,0)</f>
        <v>0</v>
      </c>
      <c r="G50" s="96"/>
    </row>
    <row r="51" spans="1:7" hidden="1">
      <c r="B51" s="94" t="s">
        <v>915</v>
      </c>
      <c r="C51" s="95">
        <f>IF(D15&lt;&gt;"",1,0)</f>
        <v>0</v>
      </c>
      <c r="G51" s="96"/>
    </row>
    <row r="52" spans="1:7" hidden="1">
      <c r="B52" s="94" t="s">
        <v>916</v>
      </c>
      <c r="C52" s="95">
        <f>IF(D17&lt;&gt;"",1,0)</f>
        <v>0</v>
      </c>
      <c r="G52" s="96"/>
    </row>
    <row r="53" spans="1:7" hidden="1">
      <c r="B53" s="97"/>
      <c r="C53" s="98"/>
      <c r="D53" s="94" t="s">
        <v>917</v>
      </c>
      <c r="E53" s="99" t="s">
        <v>918</v>
      </c>
      <c r="G53" s="96"/>
    </row>
    <row r="54" spans="1:7" hidden="1">
      <c r="B54" s="94" t="s">
        <v>14</v>
      </c>
      <c r="C54" s="100" t="str">
        <f>IF(C52=1,D17,IF(C51=1,VLOOKUP(D15,$B$61:$D$913,3,FALSE),IF(C50=1,VLOOKUP(D13,$C$61:$D$913,2,FALSE),"")))</f>
        <v/>
      </c>
      <c r="D54" s="95" t="str">
        <f>IF(C56&lt;&gt;"",VLOOKUP(C56,$C$61:$E$913,2,FALSE),IF(C55&lt;&gt;"",VLOOKUP(C55,$B$61:$D$913,3,FALSE),C54))</f>
        <v/>
      </c>
      <c r="E54" s="95" t="e">
        <f>C54-D54</f>
        <v>#VALUE!</v>
      </c>
      <c r="G54" s="96"/>
    </row>
    <row r="55" spans="1:7" hidden="1">
      <c r="B55" s="94" t="s">
        <v>42</v>
      </c>
      <c r="C55" s="100" t="str">
        <f>IF(C51=1,D15,IF(C50=1,VLOOKUP(D13,$C$61:$E$913,3,FALSE),IF(C52=1,VLOOKUP(D17,$A$61:$C$913,2,FALSE),"")))</f>
        <v/>
      </c>
      <c r="D55" s="95" t="str">
        <f>IF(C56&lt;&gt;"",VLOOKUP(C56,$C$61:$E$913,3,FALSE),IF(C54&lt;&gt;"",VLOOKUP(C54,$D$61:$E$913,2,FALSE),C55))</f>
        <v/>
      </c>
      <c r="E55" s="95" t="e">
        <f>C55-D55</f>
        <v>#VALUE!</v>
      </c>
      <c r="G55" s="96"/>
    </row>
    <row r="56" spans="1:7" hidden="1">
      <c r="B56" s="94" t="s">
        <v>919</v>
      </c>
      <c r="C56" s="95" t="str">
        <f>IF(C50=1,D13,IF(C51=1,VLOOKUP(D15,$B$61:$C$913,2,FALSE),IF(C52=1,VLOOKUP(D17,$A$61:$C$913,3,FALSE),"")))</f>
        <v/>
      </c>
      <c r="G56" s="96"/>
    </row>
    <row r="57" spans="1:7" hidden="1">
      <c r="B57" s="97"/>
      <c r="E57" s="95" t="e">
        <f>SUM(E54:E56)</f>
        <v>#VALUE!</v>
      </c>
      <c r="G57" s="96"/>
    </row>
    <row r="58" spans="1:7" hidden="1">
      <c r="B58" s="101"/>
      <c r="C58" s="102"/>
      <c r="D58" s="102"/>
      <c r="E58" s="102"/>
      <c r="F58" s="102"/>
      <c r="G58" s="103"/>
    </row>
    <row r="59" spans="1:7" hidden="1"/>
    <row r="60" spans="1:7" hidden="1"/>
    <row r="61" spans="1:7" hidden="1">
      <c r="A61" s="104">
        <v>310010</v>
      </c>
      <c r="B61" s="104">
        <v>1</v>
      </c>
      <c r="C61" s="105" t="s">
        <v>521</v>
      </c>
      <c r="D61" s="104">
        <v>310010</v>
      </c>
      <c r="E61" s="104">
        <v>1</v>
      </c>
      <c r="F61" s="105" t="s">
        <v>521</v>
      </c>
    </row>
    <row r="62" spans="1:7" hidden="1">
      <c r="A62" s="104">
        <v>310020</v>
      </c>
      <c r="B62" s="104">
        <v>2</v>
      </c>
      <c r="C62" s="105" t="s">
        <v>557</v>
      </c>
      <c r="D62" s="104">
        <v>310020</v>
      </c>
      <c r="E62" s="104">
        <v>2</v>
      </c>
      <c r="F62" s="105" t="s">
        <v>557</v>
      </c>
    </row>
    <row r="63" spans="1:7" hidden="1">
      <c r="A63" s="104">
        <v>310030</v>
      </c>
      <c r="B63" s="104">
        <v>3</v>
      </c>
      <c r="C63" s="105" t="s">
        <v>43</v>
      </c>
      <c r="D63" s="104">
        <v>310030</v>
      </c>
      <c r="E63" s="104">
        <v>3</v>
      </c>
      <c r="F63" s="105" t="s">
        <v>43</v>
      </c>
    </row>
    <row r="64" spans="1:7" hidden="1">
      <c r="A64" s="104">
        <v>310040</v>
      </c>
      <c r="B64" s="104">
        <v>4</v>
      </c>
      <c r="C64" s="105" t="s">
        <v>44</v>
      </c>
      <c r="D64" s="104">
        <v>310040</v>
      </c>
      <c r="E64" s="104">
        <v>4</v>
      </c>
      <c r="F64" s="105" t="s">
        <v>44</v>
      </c>
    </row>
    <row r="65" spans="1:6" hidden="1">
      <c r="A65" s="104">
        <v>310050</v>
      </c>
      <c r="B65" s="104">
        <v>5</v>
      </c>
      <c r="C65" s="105" t="s">
        <v>558</v>
      </c>
      <c r="D65" s="104">
        <v>310050</v>
      </c>
      <c r="E65" s="104">
        <v>5</v>
      </c>
      <c r="F65" s="105" t="s">
        <v>558</v>
      </c>
    </row>
    <row r="66" spans="1:6" hidden="1">
      <c r="A66" s="104">
        <v>310060</v>
      </c>
      <c r="B66" s="104">
        <v>6</v>
      </c>
      <c r="C66" s="105" t="s">
        <v>559</v>
      </c>
      <c r="D66" s="104">
        <v>310060</v>
      </c>
      <c r="E66" s="104">
        <v>6</v>
      </c>
      <c r="F66" s="105" t="s">
        <v>559</v>
      </c>
    </row>
    <row r="67" spans="1:6" hidden="1">
      <c r="A67" s="104">
        <v>310070</v>
      </c>
      <c r="B67" s="104">
        <v>7</v>
      </c>
      <c r="C67" s="105" t="s">
        <v>560</v>
      </c>
      <c r="D67" s="104">
        <v>310070</v>
      </c>
      <c r="E67" s="104">
        <v>7</v>
      </c>
      <c r="F67" s="105" t="s">
        <v>560</v>
      </c>
    </row>
    <row r="68" spans="1:6" hidden="1">
      <c r="A68" s="104">
        <v>310080</v>
      </c>
      <c r="B68" s="104">
        <v>8</v>
      </c>
      <c r="C68" s="105" t="s">
        <v>45</v>
      </c>
      <c r="D68" s="104">
        <v>310080</v>
      </c>
      <c r="E68" s="104">
        <v>8</v>
      </c>
      <c r="F68" s="105" t="s">
        <v>45</v>
      </c>
    </row>
    <row r="69" spans="1:6" hidden="1">
      <c r="A69" s="104">
        <v>310090</v>
      </c>
      <c r="B69" s="104">
        <v>9</v>
      </c>
      <c r="C69" s="105" t="s">
        <v>561</v>
      </c>
      <c r="D69" s="104">
        <v>310090</v>
      </c>
      <c r="E69" s="104">
        <v>9</v>
      </c>
      <c r="F69" s="105" t="s">
        <v>561</v>
      </c>
    </row>
    <row r="70" spans="1:6" hidden="1">
      <c r="A70" s="104">
        <v>310100</v>
      </c>
      <c r="B70" s="104">
        <v>10</v>
      </c>
      <c r="C70" s="105" t="s">
        <v>562</v>
      </c>
      <c r="D70" s="104">
        <v>310100</v>
      </c>
      <c r="E70" s="104">
        <v>10</v>
      </c>
      <c r="F70" s="105" t="s">
        <v>562</v>
      </c>
    </row>
    <row r="71" spans="1:6" hidden="1">
      <c r="A71" s="104">
        <v>310110</v>
      </c>
      <c r="B71" s="104">
        <v>11</v>
      </c>
      <c r="C71" s="105" t="s">
        <v>563</v>
      </c>
      <c r="D71" s="104">
        <v>310110</v>
      </c>
      <c r="E71" s="104">
        <v>11</v>
      </c>
      <c r="F71" s="105" t="s">
        <v>563</v>
      </c>
    </row>
    <row r="72" spans="1:6" hidden="1">
      <c r="A72" s="104">
        <v>310120</v>
      </c>
      <c r="B72" s="104">
        <v>12</v>
      </c>
      <c r="C72" s="105" t="s">
        <v>46</v>
      </c>
      <c r="D72" s="104">
        <v>310120</v>
      </c>
      <c r="E72" s="104">
        <v>12</v>
      </c>
      <c r="F72" s="105" t="s">
        <v>46</v>
      </c>
    </row>
    <row r="73" spans="1:6" hidden="1">
      <c r="A73" s="104">
        <v>310130</v>
      </c>
      <c r="B73" s="104">
        <v>13</v>
      </c>
      <c r="C73" s="105" t="s">
        <v>47</v>
      </c>
      <c r="D73" s="104">
        <v>310130</v>
      </c>
      <c r="E73" s="104">
        <v>13</v>
      </c>
      <c r="F73" s="105" t="s">
        <v>47</v>
      </c>
    </row>
    <row r="74" spans="1:6" hidden="1">
      <c r="A74" s="104">
        <v>310140</v>
      </c>
      <c r="B74" s="104">
        <v>14</v>
      </c>
      <c r="C74" s="105" t="s">
        <v>48</v>
      </c>
      <c r="D74" s="104">
        <v>310140</v>
      </c>
      <c r="E74" s="104">
        <v>14</v>
      </c>
      <c r="F74" s="105" t="s">
        <v>48</v>
      </c>
    </row>
    <row r="75" spans="1:6" hidden="1">
      <c r="A75" s="104">
        <v>310150</v>
      </c>
      <c r="B75" s="104">
        <v>15</v>
      </c>
      <c r="C75" s="105" t="s">
        <v>564</v>
      </c>
      <c r="D75" s="104">
        <v>310150</v>
      </c>
      <c r="E75" s="104">
        <v>15</v>
      </c>
      <c r="F75" s="105" t="s">
        <v>564</v>
      </c>
    </row>
    <row r="76" spans="1:6" hidden="1">
      <c r="A76" s="104">
        <v>310160</v>
      </c>
      <c r="B76" s="104">
        <v>16</v>
      </c>
      <c r="C76" s="105" t="s">
        <v>49</v>
      </c>
      <c r="D76" s="104">
        <v>310160</v>
      </c>
      <c r="E76" s="104">
        <v>16</v>
      </c>
      <c r="F76" s="105" t="s">
        <v>49</v>
      </c>
    </row>
    <row r="77" spans="1:6" hidden="1">
      <c r="A77" s="104">
        <v>310163</v>
      </c>
      <c r="B77" s="104">
        <v>724</v>
      </c>
      <c r="C77" s="105" t="s">
        <v>50</v>
      </c>
      <c r="D77" s="104">
        <v>310163</v>
      </c>
      <c r="E77" s="104">
        <v>724</v>
      </c>
      <c r="F77" s="105" t="s">
        <v>50</v>
      </c>
    </row>
    <row r="78" spans="1:6" hidden="1">
      <c r="A78" s="104">
        <v>310170</v>
      </c>
      <c r="B78" s="104">
        <v>17</v>
      </c>
      <c r="C78" s="105" t="s">
        <v>51</v>
      </c>
      <c r="D78" s="104">
        <v>310170</v>
      </c>
      <c r="E78" s="104">
        <v>17</v>
      </c>
      <c r="F78" s="105" t="s">
        <v>51</v>
      </c>
    </row>
    <row r="79" spans="1:6" hidden="1">
      <c r="A79" s="104">
        <v>310180</v>
      </c>
      <c r="B79" s="104">
        <v>18</v>
      </c>
      <c r="C79" s="105" t="s">
        <v>52</v>
      </c>
      <c r="D79" s="104">
        <v>310180</v>
      </c>
      <c r="E79" s="104">
        <v>18</v>
      </c>
      <c r="F79" s="105" t="s">
        <v>52</v>
      </c>
    </row>
    <row r="80" spans="1:6" hidden="1">
      <c r="A80" s="104">
        <v>310190</v>
      </c>
      <c r="B80" s="104">
        <v>19</v>
      </c>
      <c r="C80" s="105" t="s">
        <v>565</v>
      </c>
      <c r="D80" s="104">
        <v>310190</v>
      </c>
      <c r="E80" s="104">
        <v>19</v>
      </c>
      <c r="F80" s="105" t="s">
        <v>565</v>
      </c>
    </row>
    <row r="81" spans="1:6" hidden="1">
      <c r="A81" s="104">
        <v>310200</v>
      </c>
      <c r="B81" s="104">
        <v>20</v>
      </c>
      <c r="C81" s="105" t="s">
        <v>53</v>
      </c>
      <c r="D81" s="104">
        <v>310200</v>
      </c>
      <c r="E81" s="104">
        <v>20</v>
      </c>
      <c r="F81" s="105" t="s">
        <v>53</v>
      </c>
    </row>
    <row r="82" spans="1:6" hidden="1">
      <c r="A82" s="104">
        <v>310205</v>
      </c>
      <c r="B82" s="104">
        <v>769</v>
      </c>
      <c r="C82" s="105" t="s">
        <v>566</v>
      </c>
      <c r="D82" s="104">
        <v>310205</v>
      </c>
      <c r="E82" s="104">
        <v>769</v>
      </c>
      <c r="F82" s="105" t="s">
        <v>566</v>
      </c>
    </row>
    <row r="83" spans="1:6" hidden="1">
      <c r="A83" s="104">
        <v>310210</v>
      </c>
      <c r="B83" s="104">
        <v>21</v>
      </c>
      <c r="C83" s="105" t="s">
        <v>54</v>
      </c>
      <c r="D83" s="104">
        <v>310210</v>
      </c>
      <c r="E83" s="104">
        <v>21</v>
      </c>
      <c r="F83" s="105" t="s">
        <v>54</v>
      </c>
    </row>
    <row r="84" spans="1:6" hidden="1">
      <c r="A84" s="104">
        <v>310220</v>
      </c>
      <c r="B84" s="104">
        <v>22</v>
      </c>
      <c r="C84" s="105" t="s">
        <v>55</v>
      </c>
      <c r="D84" s="104">
        <v>310220</v>
      </c>
      <c r="E84" s="104">
        <v>22</v>
      </c>
      <c r="F84" s="105" t="s">
        <v>55</v>
      </c>
    </row>
    <row r="85" spans="1:6" hidden="1">
      <c r="A85" s="104">
        <v>310230</v>
      </c>
      <c r="B85" s="104">
        <v>23</v>
      </c>
      <c r="C85" s="105" t="s">
        <v>567</v>
      </c>
      <c r="D85" s="104">
        <v>310230</v>
      </c>
      <c r="E85" s="104">
        <v>23</v>
      </c>
      <c r="F85" s="105" t="s">
        <v>567</v>
      </c>
    </row>
    <row r="86" spans="1:6" hidden="1">
      <c r="A86" s="104">
        <v>310240</v>
      </c>
      <c r="B86" s="104">
        <v>24</v>
      </c>
      <c r="C86" s="105" t="s">
        <v>460</v>
      </c>
      <c r="D86" s="104">
        <v>310240</v>
      </c>
      <c r="E86" s="104">
        <v>24</v>
      </c>
      <c r="F86" s="105" t="s">
        <v>460</v>
      </c>
    </row>
    <row r="87" spans="1:6" hidden="1">
      <c r="A87" s="104">
        <v>310250</v>
      </c>
      <c r="B87" s="104">
        <v>25</v>
      </c>
      <c r="C87" s="105" t="s">
        <v>498</v>
      </c>
      <c r="D87" s="104">
        <v>310250</v>
      </c>
      <c r="E87" s="104">
        <v>25</v>
      </c>
      <c r="F87" s="105" t="s">
        <v>498</v>
      </c>
    </row>
    <row r="88" spans="1:6" hidden="1">
      <c r="A88" s="104">
        <v>310260</v>
      </c>
      <c r="B88" s="104">
        <v>26</v>
      </c>
      <c r="C88" s="105" t="s">
        <v>56</v>
      </c>
      <c r="D88" s="104">
        <v>310260</v>
      </c>
      <c r="E88" s="104">
        <v>26</v>
      </c>
      <c r="F88" s="105" t="s">
        <v>56</v>
      </c>
    </row>
    <row r="89" spans="1:6" hidden="1">
      <c r="A89" s="104">
        <v>310270</v>
      </c>
      <c r="B89" s="104">
        <v>27</v>
      </c>
      <c r="C89" s="105" t="s">
        <v>568</v>
      </c>
      <c r="D89" s="104">
        <v>310270</v>
      </c>
      <c r="E89" s="104">
        <v>27</v>
      </c>
      <c r="F89" s="105" t="s">
        <v>568</v>
      </c>
    </row>
    <row r="90" spans="1:6" hidden="1">
      <c r="A90" s="104">
        <v>310280</v>
      </c>
      <c r="B90" s="104">
        <v>28</v>
      </c>
      <c r="C90" s="105" t="s">
        <v>569</v>
      </c>
      <c r="D90" s="104">
        <v>310280</v>
      </c>
      <c r="E90" s="104">
        <v>28</v>
      </c>
      <c r="F90" s="105" t="s">
        <v>569</v>
      </c>
    </row>
    <row r="91" spans="1:6" hidden="1">
      <c r="A91" s="104">
        <v>310285</v>
      </c>
      <c r="B91" s="104">
        <v>770</v>
      </c>
      <c r="C91" s="105" t="s">
        <v>570</v>
      </c>
      <c r="D91" s="104">
        <v>310285</v>
      </c>
      <c r="E91" s="104">
        <v>770</v>
      </c>
      <c r="F91" s="105" t="s">
        <v>570</v>
      </c>
    </row>
    <row r="92" spans="1:6" hidden="1">
      <c r="A92" s="104">
        <v>310290</v>
      </c>
      <c r="B92" s="104">
        <v>29</v>
      </c>
      <c r="C92" s="105" t="s">
        <v>571</v>
      </c>
      <c r="D92" s="104">
        <v>310290</v>
      </c>
      <c r="E92" s="104">
        <v>29</v>
      </c>
      <c r="F92" s="105" t="s">
        <v>571</v>
      </c>
    </row>
    <row r="93" spans="1:6" hidden="1">
      <c r="A93" s="104">
        <v>310300</v>
      </c>
      <c r="B93" s="104">
        <v>30</v>
      </c>
      <c r="C93" s="105" t="s">
        <v>572</v>
      </c>
      <c r="D93" s="104">
        <v>310300</v>
      </c>
      <c r="E93" s="104">
        <v>30</v>
      </c>
      <c r="F93" s="105" t="s">
        <v>572</v>
      </c>
    </row>
    <row r="94" spans="1:6" hidden="1">
      <c r="A94" s="104">
        <v>310310</v>
      </c>
      <c r="B94" s="104">
        <v>31</v>
      </c>
      <c r="C94" s="105" t="s">
        <v>573</v>
      </c>
      <c r="D94" s="104">
        <v>310310</v>
      </c>
      <c r="E94" s="104">
        <v>31</v>
      </c>
      <c r="F94" s="105" t="s">
        <v>573</v>
      </c>
    </row>
    <row r="95" spans="1:6" hidden="1">
      <c r="A95" s="104">
        <v>310320</v>
      </c>
      <c r="B95" s="104">
        <v>32</v>
      </c>
      <c r="C95" s="105" t="s">
        <v>574</v>
      </c>
      <c r="D95" s="104">
        <v>310320</v>
      </c>
      <c r="E95" s="104">
        <v>32</v>
      </c>
      <c r="F95" s="105" t="s">
        <v>574</v>
      </c>
    </row>
    <row r="96" spans="1:6" hidden="1">
      <c r="A96" s="104">
        <v>310330</v>
      </c>
      <c r="B96" s="104">
        <v>33</v>
      </c>
      <c r="C96" s="105" t="s">
        <v>57</v>
      </c>
      <c r="D96" s="104">
        <v>310330</v>
      </c>
      <c r="E96" s="104">
        <v>33</v>
      </c>
      <c r="F96" s="105" t="s">
        <v>57</v>
      </c>
    </row>
    <row r="97" spans="1:6" hidden="1">
      <c r="A97" s="104">
        <v>310340</v>
      </c>
      <c r="B97" s="104">
        <v>34</v>
      </c>
      <c r="C97" s="105" t="s">
        <v>575</v>
      </c>
      <c r="D97" s="104">
        <v>310340</v>
      </c>
      <c r="E97" s="104">
        <v>34</v>
      </c>
      <c r="F97" s="105" t="s">
        <v>575</v>
      </c>
    </row>
    <row r="98" spans="1:6" hidden="1">
      <c r="A98" s="104">
        <v>310350</v>
      </c>
      <c r="B98" s="104">
        <v>35</v>
      </c>
      <c r="C98" s="105" t="s">
        <v>58</v>
      </c>
      <c r="D98" s="104">
        <v>310350</v>
      </c>
      <c r="E98" s="104">
        <v>35</v>
      </c>
      <c r="F98" s="105" t="s">
        <v>58</v>
      </c>
    </row>
    <row r="99" spans="1:6" hidden="1">
      <c r="A99" s="104">
        <v>310360</v>
      </c>
      <c r="B99" s="104">
        <v>36</v>
      </c>
      <c r="C99" s="105" t="s">
        <v>59</v>
      </c>
      <c r="D99" s="104">
        <v>310360</v>
      </c>
      <c r="E99" s="104">
        <v>36</v>
      </c>
      <c r="F99" s="105" t="s">
        <v>59</v>
      </c>
    </row>
    <row r="100" spans="1:6" hidden="1">
      <c r="A100" s="104">
        <v>310370</v>
      </c>
      <c r="B100" s="104">
        <v>37</v>
      </c>
      <c r="C100" s="105" t="s">
        <v>60</v>
      </c>
      <c r="D100" s="104">
        <v>310370</v>
      </c>
      <c r="E100" s="104">
        <v>37</v>
      </c>
      <c r="F100" s="105" t="s">
        <v>60</v>
      </c>
    </row>
    <row r="101" spans="1:6" hidden="1">
      <c r="A101" s="104">
        <v>310375</v>
      </c>
      <c r="B101" s="104">
        <v>725</v>
      </c>
      <c r="C101" s="105" t="s">
        <v>576</v>
      </c>
      <c r="D101" s="104">
        <v>310375</v>
      </c>
      <c r="E101" s="104">
        <v>725</v>
      </c>
      <c r="F101" s="105" t="s">
        <v>576</v>
      </c>
    </row>
    <row r="102" spans="1:6" hidden="1">
      <c r="A102" s="104">
        <v>310380</v>
      </c>
      <c r="B102" s="104">
        <v>38</v>
      </c>
      <c r="C102" s="105" t="s">
        <v>577</v>
      </c>
      <c r="D102" s="104">
        <v>310380</v>
      </c>
      <c r="E102" s="104">
        <v>38</v>
      </c>
      <c r="F102" s="105" t="s">
        <v>577</v>
      </c>
    </row>
    <row r="103" spans="1:6" hidden="1">
      <c r="A103" s="104">
        <v>310390</v>
      </c>
      <c r="B103" s="104">
        <v>39</v>
      </c>
      <c r="C103" s="105" t="s">
        <v>578</v>
      </c>
      <c r="D103" s="104">
        <v>310390</v>
      </c>
      <c r="E103" s="104">
        <v>39</v>
      </c>
      <c r="F103" s="105" t="s">
        <v>578</v>
      </c>
    </row>
    <row r="104" spans="1:6" hidden="1">
      <c r="A104" s="104">
        <v>310400</v>
      </c>
      <c r="B104" s="104">
        <v>40</v>
      </c>
      <c r="C104" s="105" t="s">
        <v>579</v>
      </c>
      <c r="D104" s="104">
        <v>310400</v>
      </c>
      <c r="E104" s="104">
        <v>40</v>
      </c>
      <c r="F104" s="105" t="s">
        <v>579</v>
      </c>
    </row>
    <row r="105" spans="1:6" hidden="1">
      <c r="A105" s="104">
        <v>310410</v>
      </c>
      <c r="B105" s="104">
        <v>41</v>
      </c>
      <c r="C105" s="105" t="s">
        <v>61</v>
      </c>
      <c r="D105" s="104">
        <v>310410</v>
      </c>
      <c r="E105" s="104">
        <v>41</v>
      </c>
      <c r="F105" s="105" t="s">
        <v>61</v>
      </c>
    </row>
    <row r="106" spans="1:6" hidden="1">
      <c r="A106" s="104">
        <v>310420</v>
      </c>
      <c r="B106" s="104">
        <v>42</v>
      </c>
      <c r="C106" s="105" t="s">
        <v>62</v>
      </c>
      <c r="D106" s="104">
        <v>310420</v>
      </c>
      <c r="E106" s="104">
        <v>42</v>
      </c>
      <c r="F106" s="105" t="s">
        <v>62</v>
      </c>
    </row>
    <row r="107" spans="1:6" hidden="1">
      <c r="A107" s="104">
        <v>310430</v>
      </c>
      <c r="B107" s="104">
        <v>43</v>
      </c>
      <c r="C107" s="105" t="s">
        <v>63</v>
      </c>
      <c r="D107" s="104">
        <v>310430</v>
      </c>
      <c r="E107" s="104">
        <v>43</v>
      </c>
      <c r="F107" s="105" t="s">
        <v>63</v>
      </c>
    </row>
    <row r="108" spans="1:6" hidden="1">
      <c r="A108" s="104">
        <v>310440</v>
      </c>
      <c r="B108" s="104">
        <v>44</v>
      </c>
      <c r="C108" s="105" t="s">
        <v>64</v>
      </c>
      <c r="D108" s="104">
        <v>310440</v>
      </c>
      <c r="E108" s="104">
        <v>44</v>
      </c>
      <c r="F108" s="105" t="s">
        <v>64</v>
      </c>
    </row>
    <row r="109" spans="1:6" hidden="1">
      <c r="A109" s="104">
        <v>310445</v>
      </c>
      <c r="B109" s="104">
        <v>771</v>
      </c>
      <c r="C109" s="105" t="s">
        <v>65</v>
      </c>
      <c r="D109" s="104">
        <v>310445</v>
      </c>
      <c r="E109" s="104">
        <v>771</v>
      </c>
      <c r="F109" s="105" t="s">
        <v>65</v>
      </c>
    </row>
    <row r="110" spans="1:6" hidden="1">
      <c r="A110" s="104">
        <v>310450</v>
      </c>
      <c r="B110" s="104">
        <v>45</v>
      </c>
      <c r="C110" s="105" t="s">
        <v>66</v>
      </c>
      <c r="D110" s="104">
        <v>310450</v>
      </c>
      <c r="E110" s="104">
        <v>45</v>
      </c>
      <c r="F110" s="105" t="s">
        <v>66</v>
      </c>
    </row>
    <row r="111" spans="1:6" hidden="1">
      <c r="A111" s="104">
        <v>310460</v>
      </c>
      <c r="B111" s="104">
        <v>46</v>
      </c>
      <c r="C111" s="105" t="s">
        <v>67</v>
      </c>
      <c r="D111" s="104">
        <v>310460</v>
      </c>
      <c r="E111" s="104">
        <v>46</v>
      </c>
      <c r="F111" s="105" t="s">
        <v>67</v>
      </c>
    </row>
    <row r="112" spans="1:6" hidden="1">
      <c r="A112" s="104">
        <v>310470</v>
      </c>
      <c r="B112" s="104">
        <v>47</v>
      </c>
      <c r="C112" s="105" t="s">
        <v>580</v>
      </c>
      <c r="D112" s="104">
        <v>310470</v>
      </c>
      <c r="E112" s="104">
        <v>47</v>
      </c>
      <c r="F112" s="105" t="s">
        <v>580</v>
      </c>
    </row>
    <row r="113" spans="1:6" hidden="1">
      <c r="A113" s="104">
        <v>310480</v>
      </c>
      <c r="B113" s="104">
        <v>48</v>
      </c>
      <c r="C113" s="105" t="s">
        <v>461</v>
      </c>
      <c r="D113" s="104">
        <v>310480</v>
      </c>
      <c r="E113" s="104">
        <v>48</v>
      </c>
      <c r="F113" s="105" t="s">
        <v>461</v>
      </c>
    </row>
    <row r="114" spans="1:6" hidden="1">
      <c r="A114" s="104">
        <v>310490</v>
      </c>
      <c r="B114" s="104">
        <v>49</v>
      </c>
      <c r="C114" s="105" t="s">
        <v>68</v>
      </c>
      <c r="D114" s="104">
        <v>310490</v>
      </c>
      <c r="E114" s="104">
        <v>49</v>
      </c>
      <c r="F114" s="105" t="s">
        <v>68</v>
      </c>
    </row>
    <row r="115" spans="1:6" hidden="1">
      <c r="A115" s="104">
        <v>310500</v>
      </c>
      <c r="B115" s="104">
        <v>50</v>
      </c>
      <c r="C115" s="105" t="s">
        <v>69</v>
      </c>
      <c r="D115" s="104">
        <v>310500</v>
      </c>
      <c r="E115" s="104">
        <v>50</v>
      </c>
      <c r="F115" s="105" t="s">
        <v>69</v>
      </c>
    </row>
    <row r="116" spans="1:6" hidden="1">
      <c r="A116" s="104">
        <v>310510</v>
      </c>
      <c r="B116" s="104">
        <v>51</v>
      </c>
      <c r="C116" s="105" t="s">
        <v>581</v>
      </c>
      <c r="D116" s="104">
        <v>310510</v>
      </c>
      <c r="E116" s="104">
        <v>51</v>
      </c>
      <c r="F116" s="105" t="s">
        <v>581</v>
      </c>
    </row>
    <row r="117" spans="1:6" hidden="1">
      <c r="A117" s="104">
        <v>310520</v>
      </c>
      <c r="B117" s="104">
        <v>52</v>
      </c>
      <c r="C117" s="105" t="s">
        <v>70</v>
      </c>
      <c r="D117" s="104">
        <v>310520</v>
      </c>
      <c r="E117" s="104">
        <v>52</v>
      </c>
      <c r="F117" s="105" t="s">
        <v>70</v>
      </c>
    </row>
    <row r="118" spans="1:6" hidden="1">
      <c r="A118" s="104">
        <v>310530</v>
      </c>
      <c r="B118" s="104">
        <v>53</v>
      </c>
      <c r="C118" s="105" t="s">
        <v>499</v>
      </c>
      <c r="D118" s="104">
        <v>310530</v>
      </c>
      <c r="E118" s="104">
        <v>53</v>
      </c>
      <c r="F118" s="105" t="s">
        <v>499</v>
      </c>
    </row>
    <row r="119" spans="1:6" hidden="1">
      <c r="A119" s="104">
        <v>310540</v>
      </c>
      <c r="B119" s="104">
        <v>54</v>
      </c>
      <c r="C119" s="105" t="s">
        <v>582</v>
      </c>
      <c r="D119" s="104">
        <v>310540</v>
      </c>
      <c r="E119" s="104">
        <v>54</v>
      </c>
      <c r="F119" s="105" t="s">
        <v>582</v>
      </c>
    </row>
    <row r="120" spans="1:6" hidden="1">
      <c r="A120" s="104">
        <v>310550</v>
      </c>
      <c r="B120" s="104">
        <v>55</v>
      </c>
      <c r="C120" s="105" t="s">
        <v>583</v>
      </c>
      <c r="D120" s="104">
        <v>310550</v>
      </c>
      <c r="E120" s="104">
        <v>55</v>
      </c>
      <c r="F120" s="105" t="s">
        <v>583</v>
      </c>
    </row>
    <row r="121" spans="1:6" hidden="1">
      <c r="A121" s="104">
        <v>310560</v>
      </c>
      <c r="B121" s="104">
        <v>56</v>
      </c>
      <c r="C121" s="105" t="s">
        <v>71</v>
      </c>
      <c r="D121" s="104">
        <v>310560</v>
      </c>
      <c r="E121" s="104">
        <v>56</v>
      </c>
      <c r="F121" s="105" t="s">
        <v>71</v>
      </c>
    </row>
    <row r="122" spans="1:6" hidden="1">
      <c r="A122" s="104">
        <v>310570</v>
      </c>
      <c r="B122" s="104">
        <v>57</v>
      </c>
      <c r="C122" s="105" t="s">
        <v>72</v>
      </c>
      <c r="D122" s="104">
        <v>310570</v>
      </c>
      <c r="E122" s="104">
        <v>57</v>
      </c>
      <c r="F122" s="105" t="s">
        <v>72</v>
      </c>
    </row>
    <row r="123" spans="1:6" hidden="1">
      <c r="A123" s="104">
        <v>310590</v>
      </c>
      <c r="B123" s="104">
        <v>59</v>
      </c>
      <c r="C123" s="105" t="s">
        <v>73</v>
      </c>
      <c r="D123" s="104">
        <v>310590</v>
      </c>
      <c r="E123" s="104">
        <v>59</v>
      </c>
      <c r="F123" s="105" t="s">
        <v>73</v>
      </c>
    </row>
    <row r="124" spans="1:6" hidden="1">
      <c r="A124" s="104">
        <v>310600</v>
      </c>
      <c r="B124" s="104">
        <v>60</v>
      </c>
      <c r="C124" s="105" t="s">
        <v>462</v>
      </c>
      <c r="D124" s="104">
        <v>310600</v>
      </c>
      <c r="E124" s="104">
        <v>60</v>
      </c>
      <c r="F124" s="105" t="s">
        <v>462</v>
      </c>
    </row>
    <row r="125" spans="1:6" hidden="1">
      <c r="A125" s="104">
        <v>310610</v>
      </c>
      <c r="B125" s="104">
        <v>61</v>
      </c>
      <c r="C125" s="105" t="s">
        <v>74</v>
      </c>
      <c r="D125" s="104">
        <v>310610</v>
      </c>
      <c r="E125" s="104">
        <v>61</v>
      </c>
      <c r="F125" s="105" t="s">
        <v>74</v>
      </c>
    </row>
    <row r="126" spans="1:6" hidden="1">
      <c r="A126" s="104">
        <v>310620</v>
      </c>
      <c r="B126" s="104">
        <v>62</v>
      </c>
      <c r="C126" s="105" t="s">
        <v>75</v>
      </c>
      <c r="D126" s="104">
        <v>310620</v>
      </c>
      <c r="E126" s="104">
        <v>62</v>
      </c>
      <c r="F126" s="105" t="s">
        <v>75</v>
      </c>
    </row>
    <row r="127" spans="1:6" hidden="1">
      <c r="A127" s="104">
        <v>310630</v>
      </c>
      <c r="B127" s="104">
        <v>63</v>
      </c>
      <c r="C127" s="105" t="s">
        <v>76</v>
      </c>
      <c r="D127" s="104">
        <v>310630</v>
      </c>
      <c r="E127" s="104">
        <v>63</v>
      </c>
      <c r="F127" s="105" t="s">
        <v>76</v>
      </c>
    </row>
    <row r="128" spans="1:6" hidden="1">
      <c r="A128" s="104">
        <v>310640</v>
      </c>
      <c r="B128" s="104">
        <v>64</v>
      </c>
      <c r="C128" s="105" t="s">
        <v>77</v>
      </c>
      <c r="D128" s="104">
        <v>310640</v>
      </c>
      <c r="E128" s="104">
        <v>64</v>
      </c>
      <c r="F128" s="105" t="s">
        <v>77</v>
      </c>
    </row>
    <row r="129" spans="1:6" hidden="1">
      <c r="A129" s="104">
        <v>310650</v>
      </c>
      <c r="B129" s="104">
        <v>65</v>
      </c>
      <c r="C129" s="105" t="s">
        <v>78</v>
      </c>
      <c r="D129" s="104">
        <v>310650</v>
      </c>
      <c r="E129" s="104">
        <v>65</v>
      </c>
      <c r="F129" s="105" t="s">
        <v>78</v>
      </c>
    </row>
    <row r="130" spans="1:6" hidden="1">
      <c r="A130" s="104">
        <v>310660</v>
      </c>
      <c r="B130" s="104">
        <v>66</v>
      </c>
      <c r="C130" s="105" t="s">
        <v>584</v>
      </c>
      <c r="D130" s="104">
        <v>310660</v>
      </c>
      <c r="E130" s="104">
        <v>66</v>
      </c>
      <c r="F130" s="105" t="s">
        <v>584</v>
      </c>
    </row>
    <row r="131" spans="1:6" hidden="1">
      <c r="A131" s="104">
        <v>310665</v>
      </c>
      <c r="B131" s="104">
        <v>772</v>
      </c>
      <c r="C131" s="105" t="s">
        <v>79</v>
      </c>
      <c r="D131" s="104">
        <v>310665</v>
      </c>
      <c r="E131" s="104">
        <v>772</v>
      </c>
      <c r="F131" s="105" t="s">
        <v>79</v>
      </c>
    </row>
    <row r="132" spans="1:6" hidden="1">
      <c r="A132" s="104">
        <v>310670</v>
      </c>
      <c r="B132" s="104">
        <v>67</v>
      </c>
      <c r="C132" s="105" t="s">
        <v>585</v>
      </c>
      <c r="D132" s="104">
        <v>310670</v>
      </c>
      <c r="E132" s="104">
        <v>67</v>
      </c>
      <c r="F132" s="105" t="s">
        <v>585</v>
      </c>
    </row>
    <row r="133" spans="1:6" hidden="1">
      <c r="A133" s="104">
        <v>310680</v>
      </c>
      <c r="B133" s="104">
        <v>68</v>
      </c>
      <c r="C133" s="105" t="s">
        <v>80</v>
      </c>
      <c r="D133" s="104">
        <v>310680</v>
      </c>
      <c r="E133" s="104">
        <v>68</v>
      </c>
      <c r="F133" s="105" t="s">
        <v>80</v>
      </c>
    </row>
    <row r="134" spans="1:6" hidden="1">
      <c r="A134" s="104">
        <v>310690</v>
      </c>
      <c r="B134" s="104">
        <v>69</v>
      </c>
      <c r="C134" s="105" t="s">
        <v>81</v>
      </c>
      <c r="D134" s="104">
        <v>310690</v>
      </c>
      <c r="E134" s="104">
        <v>69</v>
      </c>
      <c r="F134" s="105" t="s">
        <v>81</v>
      </c>
    </row>
    <row r="135" spans="1:6" hidden="1">
      <c r="A135" s="104">
        <v>310700</v>
      </c>
      <c r="B135" s="104">
        <v>70</v>
      </c>
      <c r="C135" s="105" t="s">
        <v>82</v>
      </c>
      <c r="D135" s="104">
        <v>310700</v>
      </c>
      <c r="E135" s="104">
        <v>70</v>
      </c>
      <c r="F135" s="105" t="s">
        <v>82</v>
      </c>
    </row>
    <row r="136" spans="1:6" hidden="1">
      <c r="A136" s="104">
        <v>310710</v>
      </c>
      <c r="B136" s="104">
        <v>71</v>
      </c>
      <c r="C136" s="105" t="s">
        <v>586</v>
      </c>
      <c r="D136" s="104">
        <v>310710</v>
      </c>
      <c r="E136" s="104">
        <v>71</v>
      </c>
      <c r="F136" s="105" t="s">
        <v>586</v>
      </c>
    </row>
    <row r="137" spans="1:6" hidden="1">
      <c r="A137" s="104">
        <v>310720</v>
      </c>
      <c r="B137" s="104">
        <v>72</v>
      </c>
      <c r="C137" s="105" t="s">
        <v>463</v>
      </c>
      <c r="D137" s="104">
        <v>310720</v>
      </c>
      <c r="E137" s="104">
        <v>72</v>
      </c>
      <c r="F137" s="105" t="s">
        <v>463</v>
      </c>
    </row>
    <row r="138" spans="1:6" hidden="1">
      <c r="A138" s="104">
        <v>310730</v>
      </c>
      <c r="B138" s="104">
        <v>73</v>
      </c>
      <c r="C138" s="105" t="s">
        <v>587</v>
      </c>
      <c r="D138" s="104">
        <v>310730</v>
      </c>
      <c r="E138" s="104">
        <v>73</v>
      </c>
      <c r="F138" s="105" t="s">
        <v>587</v>
      </c>
    </row>
    <row r="139" spans="1:6" hidden="1">
      <c r="A139" s="104">
        <v>310740</v>
      </c>
      <c r="B139" s="104">
        <v>74</v>
      </c>
      <c r="C139" s="105" t="s">
        <v>83</v>
      </c>
      <c r="D139" s="104">
        <v>310740</v>
      </c>
      <c r="E139" s="104">
        <v>74</v>
      </c>
      <c r="F139" s="105" t="s">
        <v>83</v>
      </c>
    </row>
    <row r="140" spans="1:6" hidden="1">
      <c r="A140" s="104">
        <v>310750</v>
      </c>
      <c r="B140" s="104">
        <v>75</v>
      </c>
      <c r="C140" s="105" t="s">
        <v>464</v>
      </c>
      <c r="D140" s="104">
        <v>310750</v>
      </c>
      <c r="E140" s="104">
        <v>75</v>
      </c>
      <c r="F140" s="105" t="s">
        <v>464</v>
      </c>
    </row>
    <row r="141" spans="1:6" hidden="1">
      <c r="A141" s="104">
        <v>310760</v>
      </c>
      <c r="B141" s="104">
        <v>76</v>
      </c>
      <c r="C141" s="105" t="s">
        <v>448</v>
      </c>
      <c r="D141" s="104">
        <v>310760</v>
      </c>
      <c r="E141" s="104">
        <v>76</v>
      </c>
      <c r="F141" s="105" t="s">
        <v>448</v>
      </c>
    </row>
    <row r="142" spans="1:6" hidden="1">
      <c r="A142" s="104">
        <v>310770</v>
      </c>
      <c r="B142" s="104">
        <v>77</v>
      </c>
      <c r="C142" s="105" t="s">
        <v>500</v>
      </c>
      <c r="D142" s="104">
        <v>310770</v>
      </c>
      <c r="E142" s="104">
        <v>77</v>
      </c>
      <c r="F142" s="105" t="s">
        <v>500</v>
      </c>
    </row>
    <row r="143" spans="1:6" hidden="1">
      <c r="A143" s="104">
        <v>310780</v>
      </c>
      <c r="B143" s="104">
        <v>78</v>
      </c>
      <c r="C143" s="105" t="s">
        <v>501</v>
      </c>
      <c r="D143" s="104">
        <v>310780</v>
      </c>
      <c r="E143" s="104">
        <v>78</v>
      </c>
      <c r="F143" s="105" t="s">
        <v>501</v>
      </c>
    </row>
    <row r="144" spans="1:6" hidden="1">
      <c r="A144" s="104">
        <v>310790</v>
      </c>
      <c r="B144" s="104">
        <v>79</v>
      </c>
      <c r="C144" s="105" t="s">
        <v>84</v>
      </c>
      <c r="D144" s="104">
        <v>310790</v>
      </c>
      <c r="E144" s="104">
        <v>79</v>
      </c>
      <c r="F144" s="105" t="s">
        <v>84</v>
      </c>
    </row>
    <row r="145" spans="1:6" hidden="1">
      <c r="A145" s="104">
        <v>310800</v>
      </c>
      <c r="B145" s="104">
        <v>80</v>
      </c>
      <c r="C145" s="105" t="s">
        <v>85</v>
      </c>
      <c r="D145" s="104">
        <v>310800</v>
      </c>
      <c r="E145" s="104">
        <v>80</v>
      </c>
      <c r="F145" s="105" t="s">
        <v>85</v>
      </c>
    </row>
    <row r="146" spans="1:6" hidden="1">
      <c r="A146" s="104">
        <v>310810</v>
      </c>
      <c r="B146" s="104">
        <v>81</v>
      </c>
      <c r="C146" s="105" t="s">
        <v>86</v>
      </c>
      <c r="D146" s="104">
        <v>310810</v>
      </c>
      <c r="E146" s="104">
        <v>81</v>
      </c>
      <c r="F146" s="105" t="s">
        <v>86</v>
      </c>
    </row>
    <row r="147" spans="1:6" hidden="1">
      <c r="A147" s="104">
        <v>310820</v>
      </c>
      <c r="B147" s="104">
        <v>82</v>
      </c>
      <c r="C147" s="105" t="s">
        <v>588</v>
      </c>
      <c r="D147" s="104">
        <v>310820</v>
      </c>
      <c r="E147" s="104">
        <v>82</v>
      </c>
      <c r="F147" s="105" t="s">
        <v>588</v>
      </c>
    </row>
    <row r="148" spans="1:6" hidden="1">
      <c r="A148" s="104">
        <v>310825</v>
      </c>
      <c r="B148" s="104">
        <v>773</v>
      </c>
      <c r="C148" s="105" t="s">
        <v>465</v>
      </c>
      <c r="D148" s="104">
        <v>310825</v>
      </c>
      <c r="E148" s="104">
        <v>773</v>
      </c>
      <c r="F148" s="105" t="s">
        <v>465</v>
      </c>
    </row>
    <row r="149" spans="1:6" hidden="1">
      <c r="A149" s="104">
        <v>310830</v>
      </c>
      <c r="B149" s="104">
        <v>83</v>
      </c>
      <c r="C149" s="105" t="s">
        <v>449</v>
      </c>
      <c r="D149" s="104">
        <v>310830</v>
      </c>
      <c r="E149" s="104">
        <v>83</v>
      </c>
      <c r="F149" s="105" t="s">
        <v>449</v>
      </c>
    </row>
    <row r="150" spans="1:6" hidden="1">
      <c r="A150" s="104">
        <v>310840</v>
      </c>
      <c r="B150" s="104">
        <v>84</v>
      </c>
      <c r="C150" s="105" t="s">
        <v>87</v>
      </c>
      <c r="D150" s="104">
        <v>310840</v>
      </c>
      <c r="E150" s="104">
        <v>84</v>
      </c>
      <c r="F150" s="105" t="s">
        <v>87</v>
      </c>
    </row>
    <row r="151" spans="1:6" hidden="1">
      <c r="A151" s="104">
        <v>310850</v>
      </c>
      <c r="B151" s="104">
        <v>85</v>
      </c>
      <c r="C151" s="105" t="s">
        <v>88</v>
      </c>
      <c r="D151" s="104">
        <v>310850</v>
      </c>
      <c r="E151" s="104">
        <v>85</v>
      </c>
      <c r="F151" s="105" t="s">
        <v>88</v>
      </c>
    </row>
    <row r="152" spans="1:6" hidden="1">
      <c r="A152" s="104">
        <v>310855</v>
      </c>
      <c r="B152" s="104">
        <v>774</v>
      </c>
      <c r="C152" s="105" t="s">
        <v>589</v>
      </c>
      <c r="D152" s="104">
        <v>310855</v>
      </c>
      <c r="E152" s="104">
        <v>774</v>
      </c>
      <c r="F152" s="105" t="s">
        <v>589</v>
      </c>
    </row>
    <row r="153" spans="1:6" hidden="1">
      <c r="A153" s="104">
        <v>310860</v>
      </c>
      <c r="B153" s="104">
        <v>86</v>
      </c>
      <c r="C153" s="105" t="s">
        <v>590</v>
      </c>
      <c r="D153" s="104">
        <v>310860</v>
      </c>
      <c r="E153" s="104">
        <v>86</v>
      </c>
      <c r="F153" s="105" t="s">
        <v>590</v>
      </c>
    </row>
    <row r="154" spans="1:6" hidden="1">
      <c r="A154" s="104">
        <v>310870</v>
      </c>
      <c r="B154" s="104">
        <v>87</v>
      </c>
      <c r="C154" s="105" t="s">
        <v>591</v>
      </c>
      <c r="D154" s="104">
        <v>310870</v>
      </c>
      <c r="E154" s="104">
        <v>87</v>
      </c>
      <c r="F154" s="105" t="s">
        <v>591</v>
      </c>
    </row>
    <row r="155" spans="1:6" hidden="1">
      <c r="A155" s="104">
        <v>310880</v>
      </c>
      <c r="B155" s="104">
        <v>88</v>
      </c>
      <c r="C155" s="105" t="s">
        <v>592</v>
      </c>
      <c r="D155" s="104">
        <v>310880</v>
      </c>
      <c r="E155" s="104">
        <v>88</v>
      </c>
      <c r="F155" s="105" t="s">
        <v>592</v>
      </c>
    </row>
    <row r="156" spans="1:6" hidden="1">
      <c r="A156" s="104">
        <v>310890</v>
      </c>
      <c r="B156" s="104">
        <v>89</v>
      </c>
      <c r="C156" s="105" t="s">
        <v>593</v>
      </c>
      <c r="D156" s="104">
        <v>310890</v>
      </c>
      <c r="E156" s="104">
        <v>89</v>
      </c>
      <c r="F156" s="105" t="s">
        <v>593</v>
      </c>
    </row>
    <row r="157" spans="1:6" hidden="1">
      <c r="A157" s="104">
        <v>310900</v>
      </c>
      <c r="B157" s="104">
        <v>90</v>
      </c>
      <c r="C157" s="105" t="s">
        <v>89</v>
      </c>
      <c r="D157" s="104">
        <v>310900</v>
      </c>
      <c r="E157" s="104">
        <v>90</v>
      </c>
      <c r="F157" s="105" t="s">
        <v>89</v>
      </c>
    </row>
    <row r="158" spans="1:6" hidden="1">
      <c r="A158" s="104">
        <v>310910</v>
      </c>
      <c r="B158" s="104">
        <v>91</v>
      </c>
      <c r="C158" s="105" t="s">
        <v>594</v>
      </c>
      <c r="D158" s="104">
        <v>310910</v>
      </c>
      <c r="E158" s="104">
        <v>91</v>
      </c>
      <c r="F158" s="105" t="s">
        <v>594</v>
      </c>
    </row>
    <row r="159" spans="1:6" hidden="1">
      <c r="A159" s="104">
        <v>310920</v>
      </c>
      <c r="B159" s="104">
        <v>92</v>
      </c>
      <c r="C159" s="105" t="s">
        <v>595</v>
      </c>
      <c r="D159" s="104">
        <v>310920</v>
      </c>
      <c r="E159" s="104">
        <v>92</v>
      </c>
      <c r="F159" s="105" t="s">
        <v>595</v>
      </c>
    </row>
    <row r="160" spans="1:6" hidden="1">
      <c r="A160" s="104">
        <v>310925</v>
      </c>
      <c r="B160" s="104">
        <v>775</v>
      </c>
      <c r="C160" s="105" t="s">
        <v>90</v>
      </c>
      <c r="D160" s="104">
        <v>310925</v>
      </c>
      <c r="E160" s="104">
        <v>775</v>
      </c>
      <c r="F160" s="105" t="s">
        <v>90</v>
      </c>
    </row>
    <row r="161" spans="1:6" hidden="1">
      <c r="A161" s="104">
        <v>310930</v>
      </c>
      <c r="B161" s="104">
        <v>93</v>
      </c>
      <c r="C161" s="105" t="s">
        <v>91</v>
      </c>
      <c r="D161" s="104">
        <v>310930</v>
      </c>
      <c r="E161" s="104">
        <v>93</v>
      </c>
      <c r="F161" s="105" t="s">
        <v>91</v>
      </c>
    </row>
    <row r="162" spans="1:6" hidden="1">
      <c r="A162" s="104">
        <v>310940</v>
      </c>
      <c r="B162" s="104">
        <v>94</v>
      </c>
      <c r="C162" s="105" t="s">
        <v>92</v>
      </c>
      <c r="D162" s="104">
        <v>310940</v>
      </c>
      <c r="E162" s="104">
        <v>94</v>
      </c>
      <c r="F162" s="105" t="s">
        <v>92</v>
      </c>
    </row>
    <row r="163" spans="1:6" hidden="1">
      <c r="A163" s="104">
        <v>310945</v>
      </c>
      <c r="B163" s="104">
        <v>776</v>
      </c>
      <c r="C163" s="105" t="s">
        <v>93</v>
      </c>
      <c r="D163" s="104">
        <v>310945</v>
      </c>
      <c r="E163" s="104">
        <v>776</v>
      </c>
      <c r="F163" s="105" t="s">
        <v>93</v>
      </c>
    </row>
    <row r="164" spans="1:6" hidden="1">
      <c r="A164" s="104">
        <v>310950</v>
      </c>
      <c r="B164" s="104">
        <v>95</v>
      </c>
      <c r="C164" s="105" t="s">
        <v>94</v>
      </c>
      <c r="D164" s="104">
        <v>310950</v>
      </c>
      <c r="E164" s="104">
        <v>95</v>
      </c>
      <c r="F164" s="105" t="s">
        <v>94</v>
      </c>
    </row>
    <row r="165" spans="1:6" hidden="1">
      <c r="A165" s="104">
        <v>310960</v>
      </c>
      <c r="B165" s="104">
        <v>96</v>
      </c>
      <c r="C165" s="105" t="s">
        <v>450</v>
      </c>
      <c r="D165" s="104">
        <v>310960</v>
      </c>
      <c r="E165" s="104">
        <v>96</v>
      </c>
      <c r="F165" s="105" t="s">
        <v>450</v>
      </c>
    </row>
    <row r="166" spans="1:6" hidden="1">
      <c r="A166" s="104">
        <v>310970</v>
      </c>
      <c r="B166" s="104">
        <v>97</v>
      </c>
      <c r="C166" s="105" t="s">
        <v>466</v>
      </c>
      <c r="D166" s="104">
        <v>310970</v>
      </c>
      <c r="E166" s="104">
        <v>97</v>
      </c>
      <c r="F166" s="105" t="s">
        <v>466</v>
      </c>
    </row>
    <row r="167" spans="1:6" hidden="1">
      <c r="A167" s="104">
        <v>310980</v>
      </c>
      <c r="B167" s="104">
        <v>98</v>
      </c>
      <c r="C167" s="105" t="s">
        <v>95</v>
      </c>
      <c r="D167" s="104">
        <v>310980</v>
      </c>
      <c r="E167" s="104">
        <v>98</v>
      </c>
      <c r="F167" s="105" t="s">
        <v>95</v>
      </c>
    </row>
    <row r="168" spans="1:6" hidden="1">
      <c r="A168" s="104">
        <v>310990</v>
      </c>
      <c r="B168" s="104">
        <v>99</v>
      </c>
      <c r="C168" s="105" t="s">
        <v>596</v>
      </c>
      <c r="D168" s="104">
        <v>310990</v>
      </c>
      <c r="E168" s="104">
        <v>99</v>
      </c>
      <c r="F168" s="105" t="s">
        <v>596</v>
      </c>
    </row>
    <row r="169" spans="1:6" hidden="1">
      <c r="A169" s="104">
        <v>311000</v>
      </c>
      <c r="B169" s="104">
        <v>100</v>
      </c>
      <c r="C169" s="105" t="s">
        <v>597</v>
      </c>
      <c r="D169" s="104">
        <v>311000</v>
      </c>
      <c r="E169" s="104">
        <v>100</v>
      </c>
      <c r="F169" s="105" t="s">
        <v>597</v>
      </c>
    </row>
    <row r="170" spans="1:6" hidden="1">
      <c r="A170" s="104">
        <v>311010</v>
      </c>
      <c r="B170" s="104">
        <v>101</v>
      </c>
      <c r="C170" s="105" t="s">
        <v>96</v>
      </c>
      <c r="D170" s="104">
        <v>311010</v>
      </c>
      <c r="E170" s="104">
        <v>101</v>
      </c>
      <c r="F170" s="105" t="s">
        <v>96</v>
      </c>
    </row>
    <row r="171" spans="1:6" hidden="1">
      <c r="A171" s="104">
        <v>311020</v>
      </c>
      <c r="B171" s="104">
        <v>102</v>
      </c>
      <c r="C171" s="105" t="s">
        <v>97</v>
      </c>
      <c r="D171" s="104">
        <v>311020</v>
      </c>
      <c r="E171" s="104">
        <v>102</v>
      </c>
      <c r="F171" s="105" t="s">
        <v>97</v>
      </c>
    </row>
    <row r="172" spans="1:6" hidden="1">
      <c r="A172" s="104">
        <v>311030</v>
      </c>
      <c r="B172" s="104">
        <v>103</v>
      </c>
      <c r="C172" s="105" t="s">
        <v>98</v>
      </c>
      <c r="D172" s="104">
        <v>311030</v>
      </c>
      <c r="E172" s="104">
        <v>103</v>
      </c>
      <c r="F172" s="105" t="s">
        <v>98</v>
      </c>
    </row>
    <row r="173" spans="1:6" hidden="1">
      <c r="A173" s="104">
        <v>311040</v>
      </c>
      <c r="B173" s="104">
        <v>104</v>
      </c>
      <c r="C173" s="105" t="s">
        <v>99</v>
      </c>
      <c r="D173" s="104">
        <v>311040</v>
      </c>
      <c r="E173" s="104">
        <v>104</v>
      </c>
      <c r="F173" s="105" t="s">
        <v>99</v>
      </c>
    </row>
    <row r="174" spans="1:6" hidden="1">
      <c r="A174" s="104">
        <v>311050</v>
      </c>
      <c r="B174" s="104">
        <v>105</v>
      </c>
      <c r="C174" s="105" t="s">
        <v>100</v>
      </c>
      <c r="D174" s="104">
        <v>311050</v>
      </c>
      <c r="E174" s="104">
        <v>105</v>
      </c>
      <c r="F174" s="105" t="s">
        <v>100</v>
      </c>
    </row>
    <row r="175" spans="1:6" hidden="1">
      <c r="A175" s="104">
        <v>311060</v>
      </c>
      <c r="B175" s="104">
        <v>106</v>
      </c>
      <c r="C175" s="105" t="s">
        <v>598</v>
      </c>
      <c r="D175" s="104">
        <v>311060</v>
      </c>
      <c r="E175" s="104">
        <v>106</v>
      </c>
      <c r="F175" s="105" t="s">
        <v>598</v>
      </c>
    </row>
    <row r="176" spans="1:6" hidden="1">
      <c r="A176" s="104">
        <v>311070</v>
      </c>
      <c r="B176" s="104">
        <v>107</v>
      </c>
      <c r="C176" s="105" t="s">
        <v>101</v>
      </c>
      <c r="D176" s="104">
        <v>311070</v>
      </c>
      <c r="E176" s="104">
        <v>107</v>
      </c>
      <c r="F176" s="105" t="s">
        <v>101</v>
      </c>
    </row>
    <row r="177" spans="1:6" hidden="1">
      <c r="A177" s="104">
        <v>311080</v>
      </c>
      <c r="B177" s="104">
        <v>108</v>
      </c>
      <c r="C177" s="105" t="s">
        <v>599</v>
      </c>
      <c r="D177" s="104">
        <v>311080</v>
      </c>
      <c r="E177" s="104">
        <v>108</v>
      </c>
      <c r="F177" s="105" t="s">
        <v>599</v>
      </c>
    </row>
    <row r="178" spans="1:6" hidden="1">
      <c r="A178" s="104">
        <v>311090</v>
      </c>
      <c r="B178" s="104">
        <v>109</v>
      </c>
      <c r="C178" s="105" t="s">
        <v>102</v>
      </c>
      <c r="D178" s="104">
        <v>311090</v>
      </c>
      <c r="E178" s="104">
        <v>109</v>
      </c>
      <c r="F178" s="105" t="s">
        <v>102</v>
      </c>
    </row>
    <row r="179" spans="1:6" hidden="1">
      <c r="A179" s="104">
        <v>311100</v>
      </c>
      <c r="B179" s="104">
        <v>110</v>
      </c>
      <c r="C179" s="105" t="s">
        <v>103</v>
      </c>
      <c r="D179" s="104">
        <v>311100</v>
      </c>
      <c r="E179" s="104">
        <v>110</v>
      </c>
      <c r="F179" s="105" t="s">
        <v>103</v>
      </c>
    </row>
    <row r="180" spans="1:6" hidden="1">
      <c r="A180" s="104">
        <v>311110</v>
      </c>
      <c r="B180" s="104">
        <v>111</v>
      </c>
      <c r="C180" s="105" t="s">
        <v>104</v>
      </c>
      <c r="D180" s="104">
        <v>311110</v>
      </c>
      <c r="E180" s="104">
        <v>111</v>
      </c>
      <c r="F180" s="105" t="s">
        <v>104</v>
      </c>
    </row>
    <row r="181" spans="1:6" hidden="1">
      <c r="A181" s="104">
        <v>311115</v>
      </c>
      <c r="B181" s="104">
        <v>777</v>
      </c>
      <c r="C181" s="105" t="s">
        <v>105</v>
      </c>
      <c r="D181" s="104">
        <v>311115</v>
      </c>
      <c r="E181" s="104">
        <v>777</v>
      </c>
      <c r="F181" s="105" t="s">
        <v>105</v>
      </c>
    </row>
    <row r="182" spans="1:6" hidden="1">
      <c r="A182" s="104">
        <v>311120</v>
      </c>
      <c r="B182" s="104">
        <v>112</v>
      </c>
      <c r="C182" s="105" t="s">
        <v>106</v>
      </c>
      <c r="D182" s="104">
        <v>311120</v>
      </c>
      <c r="E182" s="104">
        <v>112</v>
      </c>
      <c r="F182" s="105" t="s">
        <v>106</v>
      </c>
    </row>
    <row r="183" spans="1:6" hidden="1">
      <c r="A183" s="104">
        <v>311130</v>
      </c>
      <c r="B183" s="104">
        <v>113</v>
      </c>
      <c r="C183" s="105" t="s">
        <v>502</v>
      </c>
      <c r="D183" s="104">
        <v>311130</v>
      </c>
      <c r="E183" s="104">
        <v>113</v>
      </c>
      <c r="F183" s="105" t="s">
        <v>502</v>
      </c>
    </row>
    <row r="184" spans="1:6" hidden="1">
      <c r="A184" s="104">
        <v>311140</v>
      </c>
      <c r="B184" s="104">
        <v>114</v>
      </c>
      <c r="C184" s="105" t="s">
        <v>107</v>
      </c>
      <c r="D184" s="104">
        <v>311140</v>
      </c>
      <c r="E184" s="104">
        <v>114</v>
      </c>
      <c r="F184" s="105" t="s">
        <v>107</v>
      </c>
    </row>
    <row r="185" spans="1:6" hidden="1">
      <c r="A185" s="104">
        <v>311150</v>
      </c>
      <c r="B185" s="104">
        <v>115</v>
      </c>
      <c r="C185" s="105" t="s">
        <v>108</v>
      </c>
      <c r="D185" s="104">
        <v>311150</v>
      </c>
      <c r="E185" s="104">
        <v>115</v>
      </c>
      <c r="F185" s="105" t="s">
        <v>108</v>
      </c>
    </row>
    <row r="186" spans="1:6" hidden="1">
      <c r="A186" s="104">
        <v>311160</v>
      </c>
      <c r="B186" s="104">
        <v>116</v>
      </c>
      <c r="C186" s="105" t="s">
        <v>109</v>
      </c>
      <c r="D186" s="104">
        <v>311160</v>
      </c>
      <c r="E186" s="104">
        <v>116</v>
      </c>
      <c r="F186" s="105" t="s">
        <v>109</v>
      </c>
    </row>
    <row r="187" spans="1:6" hidden="1">
      <c r="A187" s="104">
        <v>311170</v>
      </c>
      <c r="B187" s="104">
        <v>117</v>
      </c>
      <c r="C187" s="105" t="s">
        <v>600</v>
      </c>
      <c r="D187" s="104">
        <v>311170</v>
      </c>
      <c r="E187" s="104">
        <v>117</v>
      </c>
      <c r="F187" s="105" t="s">
        <v>600</v>
      </c>
    </row>
    <row r="188" spans="1:6" hidden="1">
      <c r="A188" s="104">
        <v>311180</v>
      </c>
      <c r="B188" s="104">
        <v>118</v>
      </c>
      <c r="C188" s="105" t="s">
        <v>601</v>
      </c>
      <c r="D188" s="104">
        <v>311180</v>
      </c>
      <c r="E188" s="104">
        <v>118</v>
      </c>
      <c r="F188" s="105" t="s">
        <v>601</v>
      </c>
    </row>
    <row r="189" spans="1:6" hidden="1">
      <c r="A189" s="104">
        <v>311190</v>
      </c>
      <c r="B189" s="104">
        <v>119</v>
      </c>
      <c r="C189" s="105" t="s">
        <v>110</v>
      </c>
      <c r="D189" s="104">
        <v>311190</v>
      </c>
      <c r="E189" s="104">
        <v>119</v>
      </c>
      <c r="F189" s="105" t="s">
        <v>110</v>
      </c>
    </row>
    <row r="190" spans="1:6" hidden="1">
      <c r="A190" s="104">
        <v>311200</v>
      </c>
      <c r="B190" s="104">
        <v>120</v>
      </c>
      <c r="C190" s="105" t="s">
        <v>111</v>
      </c>
      <c r="D190" s="104">
        <v>311200</v>
      </c>
      <c r="E190" s="104">
        <v>120</v>
      </c>
      <c r="F190" s="105" t="s">
        <v>111</v>
      </c>
    </row>
    <row r="191" spans="1:6" hidden="1">
      <c r="A191" s="104">
        <v>311205</v>
      </c>
      <c r="B191" s="104">
        <v>778</v>
      </c>
      <c r="C191" s="105" t="s">
        <v>112</v>
      </c>
      <c r="D191" s="104">
        <v>311205</v>
      </c>
      <c r="E191" s="104">
        <v>778</v>
      </c>
      <c r="F191" s="105" t="s">
        <v>112</v>
      </c>
    </row>
    <row r="192" spans="1:6" hidden="1">
      <c r="A192" s="104">
        <v>311210</v>
      </c>
      <c r="B192" s="104">
        <v>121</v>
      </c>
      <c r="C192" s="105" t="s">
        <v>602</v>
      </c>
      <c r="D192" s="104">
        <v>311210</v>
      </c>
      <c r="E192" s="104">
        <v>121</v>
      </c>
      <c r="F192" s="105" t="s">
        <v>602</v>
      </c>
    </row>
    <row r="193" spans="1:6" hidden="1">
      <c r="A193" s="104">
        <v>311220</v>
      </c>
      <c r="B193" s="104">
        <v>122</v>
      </c>
      <c r="C193" s="105" t="s">
        <v>113</v>
      </c>
      <c r="D193" s="104">
        <v>311220</v>
      </c>
      <c r="E193" s="104">
        <v>122</v>
      </c>
      <c r="F193" s="105" t="s">
        <v>113</v>
      </c>
    </row>
    <row r="194" spans="1:6" hidden="1">
      <c r="A194" s="104">
        <v>311230</v>
      </c>
      <c r="B194" s="104">
        <v>123</v>
      </c>
      <c r="C194" s="105" t="s">
        <v>114</v>
      </c>
      <c r="D194" s="104">
        <v>311230</v>
      </c>
      <c r="E194" s="104">
        <v>123</v>
      </c>
      <c r="F194" s="105" t="s">
        <v>114</v>
      </c>
    </row>
    <row r="195" spans="1:6" hidden="1">
      <c r="A195" s="104">
        <v>311240</v>
      </c>
      <c r="B195" s="104">
        <v>124</v>
      </c>
      <c r="C195" s="105" t="s">
        <v>115</v>
      </c>
      <c r="D195" s="104">
        <v>311240</v>
      </c>
      <c r="E195" s="104">
        <v>124</v>
      </c>
      <c r="F195" s="105" t="s">
        <v>115</v>
      </c>
    </row>
    <row r="196" spans="1:6" hidden="1">
      <c r="A196" s="104">
        <v>311250</v>
      </c>
      <c r="B196" s="104">
        <v>125</v>
      </c>
      <c r="C196" s="105" t="s">
        <v>116</v>
      </c>
      <c r="D196" s="104">
        <v>311250</v>
      </c>
      <c r="E196" s="104">
        <v>125</v>
      </c>
      <c r="F196" s="105" t="s">
        <v>116</v>
      </c>
    </row>
    <row r="197" spans="1:6" hidden="1">
      <c r="A197" s="104">
        <v>311260</v>
      </c>
      <c r="B197" s="104">
        <v>126</v>
      </c>
      <c r="C197" s="105" t="s">
        <v>603</v>
      </c>
      <c r="D197" s="104">
        <v>311260</v>
      </c>
      <c r="E197" s="104">
        <v>126</v>
      </c>
      <c r="F197" s="105" t="s">
        <v>603</v>
      </c>
    </row>
    <row r="198" spans="1:6" hidden="1">
      <c r="A198" s="104">
        <v>311265</v>
      </c>
      <c r="B198" s="104">
        <v>727</v>
      </c>
      <c r="C198" s="105" t="s">
        <v>604</v>
      </c>
      <c r="D198" s="104">
        <v>311265</v>
      </c>
      <c r="E198" s="104">
        <v>727</v>
      </c>
      <c r="F198" s="105" t="s">
        <v>604</v>
      </c>
    </row>
    <row r="199" spans="1:6" hidden="1">
      <c r="A199" s="104">
        <v>311270</v>
      </c>
      <c r="B199" s="104">
        <v>127</v>
      </c>
      <c r="C199" s="105" t="s">
        <v>605</v>
      </c>
      <c r="D199" s="104">
        <v>311270</v>
      </c>
      <c r="E199" s="104">
        <v>127</v>
      </c>
      <c r="F199" s="105" t="s">
        <v>605</v>
      </c>
    </row>
    <row r="200" spans="1:6" hidden="1">
      <c r="A200" s="104">
        <v>311280</v>
      </c>
      <c r="B200" s="104">
        <v>128</v>
      </c>
      <c r="C200" s="105" t="s">
        <v>606</v>
      </c>
      <c r="D200" s="104">
        <v>311280</v>
      </c>
      <c r="E200" s="104">
        <v>128</v>
      </c>
      <c r="F200" s="105" t="s">
        <v>606</v>
      </c>
    </row>
    <row r="201" spans="1:6" hidden="1">
      <c r="A201" s="104">
        <v>311290</v>
      </c>
      <c r="B201" s="104">
        <v>129</v>
      </c>
      <c r="C201" s="105" t="s">
        <v>117</v>
      </c>
      <c r="D201" s="104">
        <v>311290</v>
      </c>
      <c r="E201" s="104">
        <v>129</v>
      </c>
      <c r="F201" s="105" t="s">
        <v>117</v>
      </c>
    </row>
    <row r="202" spans="1:6" hidden="1">
      <c r="A202" s="104">
        <v>311300</v>
      </c>
      <c r="B202" s="104">
        <v>130</v>
      </c>
      <c r="C202" s="105" t="s">
        <v>607</v>
      </c>
      <c r="D202" s="104">
        <v>311300</v>
      </c>
      <c r="E202" s="104">
        <v>130</v>
      </c>
      <c r="F202" s="105" t="s">
        <v>607</v>
      </c>
    </row>
    <row r="203" spans="1:6" hidden="1">
      <c r="A203" s="104">
        <v>311310</v>
      </c>
      <c r="B203" s="104">
        <v>131</v>
      </c>
      <c r="C203" s="105" t="s">
        <v>608</v>
      </c>
      <c r="D203" s="104">
        <v>311310</v>
      </c>
      <c r="E203" s="104">
        <v>131</v>
      </c>
      <c r="F203" s="105" t="s">
        <v>608</v>
      </c>
    </row>
    <row r="204" spans="1:6" hidden="1">
      <c r="A204" s="104">
        <v>311320</v>
      </c>
      <c r="B204" s="104">
        <v>132</v>
      </c>
      <c r="C204" s="105" t="s">
        <v>609</v>
      </c>
      <c r="D204" s="104">
        <v>311320</v>
      </c>
      <c r="E204" s="104">
        <v>132</v>
      </c>
      <c r="F204" s="105" t="s">
        <v>609</v>
      </c>
    </row>
    <row r="205" spans="1:6" hidden="1">
      <c r="A205" s="104">
        <v>311330</v>
      </c>
      <c r="B205" s="104">
        <v>133</v>
      </c>
      <c r="C205" s="105" t="s">
        <v>118</v>
      </c>
      <c r="D205" s="104">
        <v>311330</v>
      </c>
      <c r="E205" s="104">
        <v>133</v>
      </c>
      <c r="F205" s="105" t="s">
        <v>118</v>
      </c>
    </row>
    <row r="206" spans="1:6" hidden="1">
      <c r="A206" s="104">
        <v>311340</v>
      </c>
      <c r="B206" s="104">
        <v>134</v>
      </c>
      <c r="C206" s="105" t="s">
        <v>119</v>
      </c>
      <c r="D206" s="104">
        <v>311340</v>
      </c>
      <c r="E206" s="104">
        <v>134</v>
      </c>
      <c r="F206" s="105" t="s">
        <v>119</v>
      </c>
    </row>
    <row r="207" spans="1:6" hidden="1">
      <c r="A207" s="104">
        <v>311350</v>
      </c>
      <c r="B207" s="104">
        <v>135</v>
      </c>
      <c r="C207" s="105" t="s">
        <v>120</v>
      </c>
      <c r="D207" s="104">
        <v>311350</v>
      </c>
      <c r="E207" s="104">
        <v>135</v>
      </c>
      <c r="F207" s="105" t="s">
        <v>120</v>
      </c>
    </row>
    <row r="208" spans="1:6" hidden="1">
      <c r="A208" s="104">
        <v>311360</v>
      </c>
      <c r="B208" s="104">
        <v>136</v>
      </c>
      <c r="C208" s="105" t="s">
        <v>610</v>
      </c>
      <c r="D208" s="104">
        <v>311360</v>
      </c>
      <c r="E208" s="104">
        <v>136</v>
      </c>
      <c r="F208" s="105" t="s">
        <v>610</v>
      </c>
    </row>
    <row r="209" spans="1:6" hidden="1">
      <c r="A209" s="104">
        <v>311370</v>
      </c>
      <c r="B209" s="104">
        <v>137</v>
      </c>
      <c r="C209" s="105" t="s">
        <v>121</v>
      </c>
      <c r="D209" s="104">
        <v>311370</v>
      </c>
      <c r="E209" s="104">
        <v>137</v>
      </c>
      <c r="F209" s="105" t="s">
        <v>121</v>
      </c>
    </row>
    <row r="210" spans="1:6" hidden="1">
      <c r="A210" s="104">
        <v>311380</v>
      </c>
      <c r="B210" s="104">
        <v>138</v>
      </c>
      <c r="C210" s="105" t="s">
        <v>611</v>
      </c>
      <c r="D210" s="104">
        <v>311380</v>
      </c>
      <c r="E210" s="104">
        <v>138</v>
      </c>
      <c r="F210" s="105" t="s">
        <v>611</v>
      </c>
    </row>
    <row r="211" spans="1:6" hidden="1">
      <c r="A211" s="104">
        <v>311390</v>
      </c>
      <c r="B211" s="104">
        <v>139</v>
      </c>
      <c r="C211" s="105" t="s">
        <v>451</v>
      </c>
      <c r="D211" s="104">
        <v>311390</v>
      </c>
      <c r="E211" s="104">
        <v>139</v>
      </c>
      <c r="F211" s="105" t="s">
        <v>451</v>
      </c>
    </row>
    <row r="212" spans="1:6" hidden="1">
      <c r="A212" s="104">
        <v>311400</v>
      </c>
      <c r="B212" s="104">
        <v>140</v>
      </c>
      <c r="C212" s="105" t="s">
        <v>452</v>
      </c>
      <c r="D212" s="104">
        <v>311400</v>
      </c>
      <c r="E212" s="104">
        <v>140</v>
      </c>
      <c r="F212" s="105" t="s">
        <v>452</v>
      </c>
    </row>
    <row r="213" spans="1:6" hidden="1">
      <c r="A213" s="104">
        <v>311410</v>
      </c>
      <c r="B213" s="104">
        <v>141</v>
      </c>
      <c r="C213" s="105" t="s">
        <v>467</v>
      </c>
      <c r="D213" s="104">
        <v>311410</v>
      </c>
      <c r="E213" s="104">
        <v>141</v>
      </c>
      <c r="F213" s="105" t="s">
        <v>467</v>
      </c>
    </row>
    <row r="214" spans="1:6" hidden="1">
      <c r="A214" s="104">
        <v>311420</v>
      </c>
      <c r="B214" s="104">
        <v>142</v>
      </c>
      <c r="C214" s="105" t="s">
        <v>503</v>
      </c>
      <c r="D214" s="104">
        <v>311420</v>
      </c>
      <c r="E214" s="104">
        <v>142</v>
      </c>
      <c r="F214" s="105" t="s">
        <v>503</v>
      </c>
    </row>
    <row r="215" spans="1:6" hidden="1">
      <c r="A215" s="104">
        <v>311430</v>
      </c>
      <c r="B215" s="104">
        <v>143</v>
      </c>
      <c r="C215" s="105" t="s">
        <v>612</v>
      </c>
      <c r="D215" s="104">
        <v>311430</v>
      </c>
      <c r="E215" s="104">
        <v>143</v>
      </c>
      <c r="F215" s="105" t="s">
        <v>612</v>
      </c>
    </row>
    <row r="216" spans="1:6" hidden="1">
      <c r="A216" s="104">
        <v>311440</v>
      </c>
      <c r="B216" s="104">
        <v>144</v>
      </c>
      <c r="C216" s="105" t="s">
        <v>504</v>
      </c>
      <c r="D216" s="104">
        <v>311440</v>
      </c>
      <c r="E216" s="104">
        <v>144</v>
      </c>
      <c r="F216" s="105" t="s">
        <v>504</v>
      </c>
    </row>
    <row r="217" spans="1:6" hidden="1">
      <c r="A217" s="104">
        <v>311450</v>
      </c>
      <c r="B217" s="104">
        <v>145</v>
      </c>
      <c r="C217" s="105" t="s">
        <v>613</v>
      </c>
      <c r="D217" s="104">
        <v>311450</v>
      </c>
      <c r="E217" s="104">
        <v>145</v>
      </c>
      <c r="F217" s="105" t="s">
        <v>613</v>
      </c>
    </row>
    <row r="218" spans="1:6" hidden="1">
      <c r="A218" s="104">
        <v>311455</v>
      </c>
      <c r="B218" s="104">
        <v>728</v>
      </c>
      <c r="C218" s="105" t="s">
        <v>122</v>
      </c>
      <c r="D218" s="104">
        <v>311455</v>
      </c>
      <c r="E218" s="104">
        <v>728</v>
      </c>
      <c r="F218" s="105" t="s">
        <v>122</v>
      </c>
    </row>
    <row r="219" spans="1:6" hidden="1">
      <c r="A219" s="104">
        <v>311460</v>
      </c>
      <c r="B219" s="104">
        <v>146</v>
      </c>
      <c r="C219" s="105" t="s">
        <v>123</v>
      </c>
      <c r="D219" s="104">
        <v>311460</v>
      </c>
      <c r="E219" s="104">
        <v>146</v>
      </c>
      <c r="F219" s="105" t="s">
        <v>123</v>
      </c>
    </row>
    <row r="220" spans="1:6" hidden="1">
      <c r="A220" s="104">
        <v>311470</v>
      </c>
      <c r="B220" s="104">
        <v>147</v>
      </c>
      <c r="C220" s="105" t="s">
        <v>614</v>
      </c>
      <c r="D220" s="104">
        <v>311470</v>
      </c>
      <c r="E220" s="104">
        <v>147</v>
      </c>
      <c r="F220" s="105" t="s">
        <v>614</v>
      </c>
    </row>
    <row r="221" spans="1:6" hidden="1">
      <c r="A221" s="104">
        <v>311480</v>
      </c>
      <c r="B221" s="104">
        <v>148</v>
      </c>
      <c r="C221" s="105" t="s">
        <v>124</v>
      </c>
      <c r="D221" s="104">
        <v>311480</v>
      </c>
      <c r="E221" s="104">
        <v>148</v>
      </c>
      <c r="F221" s="105" t="s">
        <v>124</v>
      </c>
    </row>
    <row r="222" spans="1:6" hidden="1">
      <c r="A222" s="104">
        <v>311490</v>
      </c>
      <c r="B222" s="104">
        <v>149</v>
      </c>
      <c r="C222" s="105" t="s">
        <v>125</v>
      </c>
      <c r="D222" s="104">
        <v>311490</v>
      </c>
      <c r="E222" s="104">
        <v>149</v>
      </c>
      <c r="F222" s="105" t="s">
        <v>125</v>
      </c>
    </row>
    <row r="223" spans="1:6" hidden="1">
      <c r="A223" s="104">
        <v>311500</v>
      </c>
      <c r="B223" s="104">
        <v>150</v>
      </c>
      <c r="C223" s="105" t="s">
        <v>126</v>
      </c>
      <c r="D223" s="104">
        <v>311500</v>
      </c>
      <c r="E223" s="104">
        <v>150</v>
      </c>
      <c r="F223" s="105" t="s">
        <v>126</v>
      </c>
    </row>
    <row r="224" spans="1:6" hidden="1">
      <c r="A224" s="104">
        <v>311510</v>
      </c>
      <c r="B224" s="104">
        <v>151</v>
      </c>
      <c r="C224" s="105" t="s">
        <v>615</v>
      </c>
      <c r="D224" s="104">
        <v>311510</v>
      </c>
      <c r="E224" s="104">
        <v>151</v>
      </c>
      <c r="F224" s="105" t="s">
        <v>615</v>
      </c>
    </row>
    <row r="225" spans="1:6" hidden="1">
      <c r="A225" s="104">
        <v>311520</v>
      </c>
      <c r="B225" s="104">
        <v>152</v>
      </c>
      <c r="C225" s="105" t="s">
        <v>616</v>
      </c>
      <c r="D225" s="104">
        <v>311520</v>
      </c>
      <c r="E225" s="104">
        <v>152</v>
      </c>
      <c r="F225" s="105" t="s">
        <v>616</v>
      </c>
    </row>
    <row r="226" spans="1:6" hidden="1">
      <c r="A226" s="104">
        <v>311530</v>
      </c>
      <c r="B226" s="104">
        <v>153</v>
      </c>
      <c r="C226" s="105" t="s">
        <v>127</v>
      </c>
      <c r="D226" s="104">
        <v>311530</v>
      </c>
      <c r="E226" s="104">
        <v>153</v>
      </c>
      <c r="F226" s="105" t="s">
        <v>127</v>
      </c>
    </row>
    <row r="227" spans="1:6" hidden="1">
      <c r="A227" s="104">
        <v>311535</v>
      </c>
      <c r="B227" s="104">
        <v>779</v>
      </c>
      <c r="C227" s="105" t="s">
        <v>128</v>
      </c>
      <c r="D227" s="104">
        <v>311535</v>
      </c>
      <c r="E227" s="104">
        <v>779</v>
      </c>
      <c r="F227" s="105" t="s">
        <v>128</v>
      </c>
    </row>
    <row r="228" spans="1:6" hidden="1">
      <c r="A228" s="104">
        <v>311540</v>
      </c>
      <c r="B228" s="104">
        <v>154</v>
      </c>
      <c r="C228" s="105" t="s">
        <v>617</v>
      </c>
      <c r="D228" s="104">
        <v>311540</v>
      </c>
      <c r="E228" s="104">
        <v>154</v>
      </c>
      <c r="F228" s="105" t="s">
        <v>617</v>
      </c>
    </row>
    <row r="229" spans="1:6" hidden="1">
      <c r="A229" s="104">
        <v>311545</v>
      </c>
      <c r="B229" s="104">
        <v>729</v>
      </c>
      <c r="C229" s="105" t="s">
        <v>129</v>
      </c>
      <c r="D229" s="104">
        <v>311545</v>
      </c>
      <c r="E229" s="104">
        <v>729</v>
      </c>
      <c r="F229" s="105" t="s">
        <v>129</v>
      </c>
    </row>
    <row r="230" spans="1:6" hidden="1">
      <c r="A230" s="104">
        <v>311547</v>
      </c>
      <c r="B230" s="104">
        <v>780</v>
      </c>
      <c r="C230" s="105" t="s">
        <v>130</v>
      </c>
      <c r="D230" s="104">
        <v>311547</v>
      </c>
      <c r="E230" s="104">
        <v>780</v>
      </c>
      <c r="F230" s="105" t="s">
        <v>130</v>
      </c>
    </row>
    <row r="231" spans="1:6" hidden="1">
      <c r="A231" s="104">
        <v>311550</v>
      </c>
      <c r="B231" s="104">
        <v>155</v>
      </c>
      <c r="C231" s="105" t="s">
        <v>131</v>
      </c>
      <c r="D231" s="104">
        <v>311550</v>
      </c>
      <c r="E231" s="104">
        <v>155</v>
      </c>
      <c r="F231" s="105" t="s">
        <v>131</v>
      </c>
    </row>
    <row r="232" spans="1:6" hidden="1">
      <c r="A232" s="104">
        <v>311560</v>
      </c>
      <c r="B232" s="104">
        <v>156</v>
      </c>
      <c r="C232" s="105" t="s">
        <v>618</v>
      </c>
      <c r="D232" s="104">
        <v>311560</v>
      </c>
      <c r="E232" s="104">
        <v>156</v>
      </c>
      <c r="F232" s="105" t="s">
        <v>618</v>
      </c>
    </row>
    <row r="233" spans="1:6" hidden="1">
      <c r="A233" s="104">
        <v>311570</v>
      </c>
      <c r="B233" s="104">
        <v>157</v>
      </c>
      <c r="C233" s="105" t="s">
        <v>468</v>
      </c>
      <c r="D233" s="104">
        <v>311570</v>
      </c>
      <c r="E233" s="104">
        <v>157</v>
      </c>
      <c r="F233" s="105" t="s">
        <v>468</v>
      </c>
    </row>
    <row r="234" spans="1:6" hidden="1">
      <c r="A234" s="104">
        <v>311580</v>
      </c>
      <c r="B234" s="104">
        <v>158</v>
      </c>
      <c r="C234" s="105" t="s">
        <v>132</v>
      </c>
      <c r="D234" s="104">
        <v>311580</v>
      </c>
      <c r="E234" s="104">
        <v>158</v>
      </c>
      <c r="F234" s="105" t="s">
        <v>132</v>
      </c>
    </row>
    <row r="235" spans="1:6" hidden="1">
      <c r="A235" s="104">
        <v>311590</v>
      </c>
      <c r="B235" s="104">
        <v>159</v>
      </c>
      <c r="C235" s="105" t="s">
        <v>619</v>
      </c>
      <c r="D235" s="104">
        <v>311590</v>
      </c>
      <c r="E235" s="104">
        <v>159</v>
      </c>
      <c r="F235" s="105" t="s">
        <v>619</v>
      </c>
    </row>
    <row r="236" spans="1:6" hidden="1">
      <c r="A236" s="104">
        <v>311600</v>
      </c>
      <c r="B236" s="104">
        <v>160</v>
      </c>
      <c r="C236" s="105" t="s">
        <v>620</v>
      </c>
      <c r="D236" s="104">
        <v>311600</v>
      </c>
      <c r="E236" s="104">
        <v>160</v>
      </c>
      <c r="F236" s="105" t="s">
        <v>620</v>
      </c>
    </row>
    <row r="237" spans="1:6" hidden="1">
      <c r="A237" s="104">
        <v>311610</v>
      </c>
      <c r="B237" s="104">
        <v>161</v>
      </c>
      <c r="C237" s="105" t="s">
        <v>505</v>
      </c>
      <c r="D237" s="104">
        <v>311610</v>
      </c>
      <c r="E237" s="104">
        <v>161</v>
      </c>
      <c r="F237" s="105" t="s">
        <v>505</v>
      </c>
    </row>
    <row r="238" spans="1:6" hidden="1">
      <c r="A238" s="104">
        <v>311615</v>
      </c>
      <c r="B238" s="104">
        <v>781</v>
      </c>
      <c r="C238" s="105" t="s">
        <v>621</v>
      </c>
      <c r="D238" s="104">
        <v>311615</v>
      </c>
      <c r="E238" s="104">
        <v>781</v>
      </c>
      <c r="F238" s="105" t="s">
        <v>621</v>
      </c>
    </row>
    <row r="239" spans="1:6" hidden="1">
      <c r="A239" s="104">
        <v>311620</v>
      </c>
      <c r="B239" s="104">
        <v>162</v>
      </c>
      <c r="C239" s="105" t="s">
        <v>133</v>
      </c>
      <c r="D239" s="104">
        <v>311620</v>
      </c>
      <c r="E239" s="104">
        <v>162</v>
      </c>
      <c r="F239" s="105" t="s">
        <v>133</v>
      </c>
    </row>
    <row r="240" spans="1:6" hidden="1">
      <c r="A240" s="104">
        <v>311630</v>
      </c>
      <c r="B240" s="104">
        <v>163</v>
      </c>
      <c r="C240" s="105" t="s">
        <v>622</v>
      </c>
      <c r="D240" s="104">
        <v>311630</v>
      </c>
      <c r="E240" s="104">
        <v>163</v>
      </c>
      <c r="F240" s="105" t="s">
        <v>622</v>
      </c>
    </row>
    <row r="241" spans="1:6" hidden="1">
      <c r="A241" s="104">
        <v>311640</v>
      </c>
      <c r="B241" s="104">
        <v>164</v>
      </c>
      <c r="C241" s="105" t="s">
        <v>134</v>
      </c>
      <c r="D241" s="104">
        <v>311640</v>
      </c>
      <c r="E241" s="104">
        <v>164</v>
      </c>
      <c r="F241" s="105" t="s">
        <v>134</v>
      </c>
    </row>
    <row r="242" spans="1:6" hidden="1">
      <c r="A242" s="104">
        <v>311650</v>
      </c>
      <c r="B242" s="104">
        <v>165</v>
      </c>
      <c r="C242" s="105" t="s">
        <v>623</v>
      </c>
      <c r="D242" s="104">
        <v>311650</v>
      </c>
      <c r="E242" s="104">
        <v>165</v>
      </c>
      <c r="F242" s="105" t="s">
        <v>623</v>
      </c>
    </row>
    <row r="243" spans="1:6" hidden="1">
      <c r="A243" s="104">
        <v>311660</v>
      </c>
      <c r="B243" s="104">
        <v>166</v>
      </c>
      <c r="C243" s="105" t="s">
        <v>624</v>
      </c>
      <c r="D243" s="104">
        <v>311660</v>
      </c>
      <c r="E243" s="104">
        <v>166</v>
      </c>
      <c r="F243" s="105" t="s">
        <v>624</v>
      </c>
    </row>
    <row r="244" spans="1:6" hidden="1">
      <c r="A244" s="104">
        <v>311670</v>
      </c>
      <c r="B244" s="104">
        <v>167</v>
      </c>
      <c r="C244" s="105" t="s">
        <v>135</v>
      </c>
      <c r="D244" s="104">
        <v>311670</v>
      </c>
      <c r="E244" s="104">
        <v>167</v>
      </c>
      <c r="F244" s="105" t="s">
        <v>135</v>
      </c>
    </row>
    <row r="245" spans="1:6" hidden="1">
      <c r="A245" s="104">
        <v>311680</v>
      </c>
      <c r="B245" s="104">
        <v>168</v>
      </c>
      <c r="C245" s="105" t="s">
        <v>136</v>
      </c>
      <c r="D245" s="104">
        <v>311680</v>
      </c>
      <c r="E245" s="104">
        <v>168</v>
      </c>
      <c r="F245" s="105" t="s">
        <v>136</v>
      </c>
    </row>
    <row r="246" spans="1:6" hidden="1">
      <c r="A246" s="104">
        <v>311690</v>
      </c>
      <c r="B246" s="104">
        <v>169</v>
      </c>
      <c r="C246" s="105" t="s">
        <v>137</v>
      </c>
      <c r="D246" s="104">
        <v>311690</v>
      </c>
      <c r="E246" s="104">
        <v>169</v>
      </c>
      <c r="F246" s="105" t="s">
        <v>137</v>
      </c>
    </row>
    <row r="247" spans="1:6" hidden="1">
      <c r="A247" s="104">
        <v>311700</v>
      </c>
      <c r="B247" s="104">
        <v>170</v>
      </c>
      <c r="C247" s="105" t="s">
        <v>138</v>
      </c>
      <c r="D247" s="104">
        <v>311700</v>
      </c>
      <c r="E247" s="104">
        <v>170</v>
      </c>
      <c r="F247" s="105" t="s">
        <v>138</v>
      </c>
    </row>
    <row r="248" spans="1:6" hidden="1">
      <c r="A248" s="104">
        <v>311710</v>
      </c>
      <c r="B248" s="104">
        <v>171</v>
      </c>
      <c r="C248" s="105" t="s">
        <v>625</v>
      </c>
      <c r="D248" s="104">
        <v>311710</v>
      </c>
      <c r="E248" s="104">
        <v>171</v>
      </c>
      <c r="F248" s="105" t="s">
        <v>625</v>
      </c>
    </row>
    <row r="249" spans="1:6" hidden="1">
      <c r="A249" s="104">
        <v>311720</v>
      </c>
      <c r="B249" s="104">
        <v>173</v>
      </c>
      <c r="C249" s="105" t="s">
        <v>626</v>
      </c>
      <c r="D249" s="104">
        <v>311720</v>
      </c>
      <c r="E249" s="104">
        <v>173</v>
      </c>
      <c r="F249" s="105" t="s">
        <v>626</v>
      </c>
    </row>
    <row r="250" spans="1:6" hidden="1">
      <c r="A250" s="104">
        <v>311730</v>
      </c>
      <c r="B250" s="104">
        <v>172</v>
      </c>
      <c r="C250" s="105" t="s">
        <v>627</v>
      </c>
      <c r="D250" s="104">
        <v>311730</v>
      </c>
      <c r="E250" s="104">
        <v>172</v>
      </c>
      <c r="F250" s="105" t="s">
        <v>627</v>
      </c>
    </row>
    <row r="251" spans="1:6" hidden="1">
      <c r="A251" s="104">
        <v>311740</v>
      </c>
      <c r="B251" s="104">
        <v>174</v>
      </c>
      <c r="C251" s="105" t="s">
        <v>628</v>
      </c>
      <c r="D251" s="104">
        <v>311740</v>
      </c>
      <c r="E251" s="104">
        <v>174</v>
      </c>
      <c r="F251" s="105" t="s">
        <v>628</v>
      </c>
    </row>
    <row r="252" spans="1:6" hidden="1">
      <c r="A252" s="104">
        <v>311750</v>
      </c>
      <c r="B252" s="104">
        <v>175</v>
      </c>
      <c r="C252" s="105" t="s">
        <v>629</v>
      </c>
      <c r="D252" s="104">
        <v>311750</v>
      </c>
      <c r="E252" s="104">
        <v>175</v>
      </c>
      <c r="F252" s="105" t="s">
        <v>629</v>
      </c>
    </row>
    <row r="253" spans="1:6" hidden="1">
      <c r="A253" s="104">
        <v>311760</v>
      </c>
      <c r="B253" s="104">
        <v>176</v>
      </c>
      <c r="C253" s="105" t="s">
        <v>630</v>
      </c>
      <c r="D253" s="104">
        <v>311760</v>
      </c>
      <c r="E253" s="104">
        <v>176</v>
      </c>
      <c r="F253" s="105" t="s">
        <v>630</v>
      </c>
    </row>
    <row r="254" spans="1:6" hidden="1">
      <c r="A254" s="104">
        <v>311770</v>
      </c>
      <c r="B254" s="104">
        <v>177</v>
      </c>
      <c r="C254" s="105" t="s">
        <v>631</v>
      </c>
      <c r="D254" s="104">
        <v>311770</v>
      </c>
      <c r="E254" s="104">
        <v>177</v>
      </c>
      <c r="F254" s="105" t="s">
        <v>631</v>
      </c>
    </row>
    <row r="255" spans="1:6" hidden="1">
      <c r="A255" s="104">
        <v>311780</v>
      </c>
      <c r="B255" s="104">
        <v>178</v>
      </c>
      <c r="C255" s="105" t="s">
        <v>632</v>
      </c>
      <c r="D255" s="104">
        <v>311780</v>
      </c>
      <c r="E255" s="104">
        <v>178</v>
      </c>
      <c r="F255" s="105" t="s">
        <v>632</v>
      </c>
    </row>
    <row r="256" spans="1:6" hidden="1">
      <c r="A256" s="104">
        <v>311783</v>
      </c>
      <c r="B256" s="104">
        <v>782</v>
      </c>
      <c r="C256" s="105" t="s">
        <v>633</v>
      </c>
      <c r="D256" s="104">
        <v>311783</v>
      </c>
      <c r="E256" s="104">
        <v>782</v>
      </c>
      <c r="F256" s="105" t="s">
        <v>633</v>
      </c>
    </row>
    <row r="257" spans="1:6" hidden="1">
      <c r="A257" s="104">
        <v>311787</v>
      </c>
      <c r="B257" s="104">
        <v>783</v>
      </c>
      <c r="C257" s="105" t="s">
        <v>139</v>
      </c>
      <c r="D257" s="104">
        <v>311787</v>
      </c>
      <c r="E257" s="104">
        <v>783</v>
      </c>
      <c r="F257" s="105" t="s">
        <v>139</v>
      </c>
    </row>
    <row r="258" spans="1:6" hidden="1">
      <c r="A258" s="104">
        <v>311790</v>
      </c>
      <c r="B258" s="104">
        <v>179</v>
      </c>
      <c r="C258" s="105" t="s">
        <v>140</v>
      </c>
      <c r="D258" s="104">
        <v>311790</v>
      </c>
      <c r="E258" s="104">
        <v>179</v>
      </c>
      <c r="F258" s="105" t="s">
        <v>140</v>
      </c>
    </row>
    <row r="259" spans="1:6" hidden="1">
      <c r="A259" s="104">
        <v>311800</v>
      </c>
      <c r="B259" s="104">
        <v>180</v>
      </c>
      <c r="C259" s="105" t="s">
        <v>141</v>
      </c>
      <c r="D259" s="104">
        <v>311800</v>
      </c>
      <c r="E259" s="104">
        <v>180</v>
      </c>
      <c r="F259" s="105" t="s">
        <v>141</v>
      </c>
    </row>
    <row r="260" spans="1:6" hidden="1">
      <c r="A260" s="104">
        <v>311810</v>
      </c>
      <c r="B260" s="104">
        <v>181</v>
      </c>
      <c r="C260" s="105" t="s">
        <v>506</v>
      </c>
      <c r="D260" s="104">
        <v>311810</v>
      </c>
      <c r="E260" s="104">
        <v>181</v>
      </c>
      <c r="F260" s="105" t="s">
        <v>506</v>
      </c>
    </row>
    <row r="261" spans="1:6" hidden="1">
      <c r="A261" s="104">
        <v>311820</v>
      </c>
      <c r="B261" s="104">
        <v>182</v>
      </c>
      <c r="C261" s="105" t="s">
        <v>142</v>
      </c>
      <c r="D261" s="104">
        <v>311820</v>
      </c>
      <c r="E261" s="104">
        <v>182</v>
      </c>
      <c r="F261" s="105" t="s">
        <v>142</v>
      </c>
    </row>
    <row r="262" spans="1:6" hidden="1">
      <c r="A262" s="104">
        <v>311830</v>
      </c>
      <c r="B262" s="104">
        <v>183</v>
      </c>
      <c r="C262" s="105" t="s">
        <v>143</v>
      </c>
      <c r="D262" s="104">
        <v>311830</v>
      </c>
      <c r="E262" s="104">
        <v>183</v>
      </c>
      <c r="F262" s="105" t="s">
        <v>143</v>
      </c>
    </row>
    <row r="263" spans="1:6" hidden="1">
      <c r="A263" s="104">
        <v>311840</v>
      </c>
      <c r="B263" s="104">
        <v>184</v>
      </c>
      <c r="C263" s="105" t="s">
        <v>144</v>
      </c>
      <c r="D263" s="104">
        <v>311840</v>
      </c>
      <c r="E263" s="104">
        <v>184</v>
      </c>
      <c r="F263" s="105" t="s">
        <v>144</v>
      </c>
    </row>
    <row r="264" spans="1:6" hidden="1">
      <c r="A264" s="104">
        <v>311850</v>
      </c>
      <c r="B264" s="104">
        <v>185</v>
      </c>
      <c r="C264" s="105" t="s">
        <v>634</v>
      </c>
      <c r="D264" s="104">
        <v>311850</v>
      </c>
      <c r="E264" s="104">
        <v>185</v>
      </c>
      <c r="F264" s="105" t="s">
        <v>634</v>
      </c>
    </row>
    <row r="265" spans="1:6" hidden="1">
      <c r="A265" s="104">
        <v>311860</v>
      </c>
      <c r="B265" s="104">
        <v>186</v>
      </c>
      <c r="C265" s="105" t="s">
        <v>145</v>
      </c>
      <c r="D265" s="104">
        <v>311860</v>
      </c>
      <c r="E265" s="104">
        <v>186</v>
      </c>
      <c r="F265" s="105" t="s">
        <v>145</v>
      </c>
    </row>
    <row r="266" spans="1:6" hidden="1">
      <c r="A266" s="104">
        <v>311870</v>
      </c>
      <c r="B266" s="104">
        <v>187</v>
      </c>
      <c r="C266" s="105" t="s">
        <v>146</v>
      </c>
      <c r="D266" s="104">
        <v>311870</v>
      </c>
      <c r="E266" s="104">
        <v>187</v>
      </c>
      <c r="F266" s="105" t="s">
        <v>146</v>
      </c>
    </row>
    <row r="267" spans="1:6" hidden="1">
      <c r="A267" s="104">
        <v>311880</v>
      </c>
      <c r="B267" s="104">
        <v>188</v>
      </c>
      <c r="C267" s="105" t="s">
        <v>635</v>
      </c>
      <c r="D267" s="104">
        <v>311880</v>
      </c>
      <c r="E267" s="104">
        <v>188</v>
      </c>
      <c r="F267" s="105" t="s">
        <v>635</v>
      </c>
    </row>
    <row r="268" spans="1:6" hidden="1">
      <c r="A268" s="104">
        <v>311890</v>
      </c>
      <c r="B268" s="104">
        <v>189</v>
      </c>
      <c r="C268" s="105" t="s">
        <v>147</v>
      </c>
      <c r="D268" s="104">
        <v>311890</v>
      </c>
      <c r="E268" s="104">
        <v>189</v>
      </c>
      <c r="F268" s="105" t="s">
        <v>147</v>
      </c>
    </row>
    <row r="269" spans="1:6" hidden="1">
      <c r="A269" s="104">
        <v>311900</v>
      </c>
      <c r="B269" s="104">
        <v>190</v>
      </c>
      <c r="C269" s="105" t="s">
        <v>636</v>
      </c>
      <c r="D269" s="104">
        <v>311900</v>
      </c>
      <c r="E269" s="104">
        <v>190</v>
      </c>
      <c r="F269" s="105" t="s">
        <v>636</v>
      </c>
    </row>
    <row r="270" spans="1:6" hidden="1">
      <c r="A270" s="104">
        <v>311910</v>
      </c>
      <c r="B270" s="104">
        <v>191</v>
      </c>
      <c r="C270" s="105" t="s">
        <v>148</v>
      </c>
      <c r="D270" s="104">
        <v>311910</v>
      </c>
      <c r="E270" s="104">
        <v>191</v>
      </c>
      <c r="F270" s="105" t="s">
        <v>148</v>
      </c>
    </row>
    <row r="271" spans="1:6" hidden="1">
      <c r="A271" s="104">
        <v>311920</v>
      </c>
      <c r="B271" s="104">
        <v>192</v>
      </c>
      <c r="C271" s="105" t="s">
        <v>149</v>
      </c>
      <c r="D271" s="104">
        <v>311920</v>
      </c>
      <c r="E271" s="104">
        <v>192</v>
      </c>
      <c r="F271" s="105" t="s">
        <v>149</v>
      </c>
    </row>
    <row r="272" spans="1:6" hidden="1">
      <c r="A272" s="104">
        <v>311930</v>
      </c>
      <c r="B272" s="104">
        <v>193</v>
      </c>
      <c r="C272" s="105" t="s">
        <v>150</v>
      </c>
      <c r="D272" s="104">
        <v>311930</v>
      </c>
      <c r="E272" s="104">
        <v>193</v>
      </c>
      <c r="F272" s="105" t="s">
        <v>150</v>
      </c>
    </row>
    <row r="273" spans="1:6" hidden="1">
      <c r="A273" s="104">
        <v>311940</v>
      </c>
      <c r="B273" s="104">
        <v>194</v>
      </c>
      <c r="C273" s="105" t="s">
        <v>151</v>
      </c>
      <c r="D273" s="104">
        <v>311940</v>
      </c>
      <c r="E273" s="104">
        <v>194</v>
      </c>
      <c r="F273" s="105" t="s">
        <v>151</v>
      </c>
    </row>
    <row r="274" spans="1:6" hidden="1">
      <c r="A274" s="104">
        <v>311950</v>
      </c>
      <c r="B274" s="104">
        <v>195</v>
      </c>
      <c r="C274" s="105" t="s">
        <v>152</v>
      </c>
      <c r="D274" s="104">
        <v>311950</v>
      </c>
      <c r="E274" s="104">
        <v>195</v>
      </c>
      <c r="F274" s="105" t="s">
        <v>152</v>
      </c>
    </row>
    <row r="275" spans="1:6" hidden="1">
      <c r="A275" s="104">
        <v>311960</v>
      </c>
      <c r="B275" s="104">
        <v>196</v>
      </c>
      <c r="C275" s="105" t="s">
        <v>153</v>
      </c>
      <c r="D275" s="104">
        <v>311960</v>
      </c>
      <c r="E275" s="104">
        <v>196</v>
      </c>
      <c r="F275" s="105" t="s">
        <v>153</v>
      </c>
    </row>
    <row r="276" spans="1:6" hidden="1">
      <c r="A276" s="104">
        <v>311970</v>
      </c>
      <c r="B276" s="104">
        <v>197</v>
      </c>
      <c r="C276" s="105" t="s">
        <v>154</v>
      </c>
      <c r="D276" s="104">
        <v>311970</v>
      </c>
      <c r="E276" s="104">
        <v>197</v>
      </c>
      <c r="F276" s="105" t="s">
        <v>154</v>
      </c>
    </row>
    <row r="277" spans="1:6" hidden="1">
      <c r="A277" s="104">
        <v>311980</v>
      </c>
      <c r="B277" s="104">
        <v>198</v>
      </c>
      <c r="C277" s="105" t="s">
        <v>637</v>
      </c>
      <c r="D277" s="104">
        <v>311980</v>
      </c>
      <c r="E277" s="104">
        <v>198</v>
      </c>
      <c r="F277" s="105" t="s">
        <v>637</v>
      </c>
    </row>
    <row r="278" spans="1:6" hidden="1">
      <c r="A278" s="104">
        <v>311990</v>
      </c>
      <c r="B278" s="104">
        <v>199</v>
      </c>
      <c r="C278" s="105" t="s">
        <v>638</v>
      </c>
      <c r="D278" s="104">
        <v>311990</v>
      </c>
      <c r="E278" s="104">
        <v>199</v>
      </c>
      <c r="F278" s="105" t="s">
        <v>638</v>
      </c>
    </row>
    <row r="279" spans="1:6" hidden="1">
      <c r="A279" s="104">
        <v>311995</v>
      </c>
      <c r="B279" s="104">
        <v>784</v>
      </c>
      <c r="C279" s="105" t="s">
        <v>639</v>
      </c>
      <c r="D279" s="104">
        <v>311995</v>
      </c>
      <c r="E279" s="104">
        <v>784</v>
      </c>
      <c r="F279" s="105" t="s">
        <v>639</v>
      </c>
    </row>
    <row r="280" spans="1:6" hidden="1">
      <c r="A280" s="104">
        <v>312000</v>
      </c>
      <c r="B280" s="104">
        <v>200</v>
      </c>
      <c r="C280" s="105" t="s">
        <v>640</v>
      </c>
      <c r="D280" s="104">
        <v>312000</v>
      </c>
      <c r="E280" s="104">
        <v>200</v>
      </c>
      <c r="F280" s="105" t="s">
        <v>640</v>
      </c>
    </row>
    <row r="281" spans="1:6" hidden="1">
      <c r="A281" s="104">
        <v>312010</v>
      </c>
      <c r="B281" s="104">
        <v>201</v>
      </c>
      <c r="C281" s="105" t="s">
        <v>641</v>
      </c>
      <c r="D281" s="104">
        <v>312010</v>
      </c>
      <c r="E281" s="104">
        <v>201</v>
      </c>
      <c r="F281" s="105" t="s">
        <v>641</v>
      </c>
    </row>
    <row r="282" spans="1:6" hidden="1">
      <c r="A282" s="104">
        <v>312015</v>
      </c>
      <c r="B282" s="104">
        <v>785</v>
      </c>
      <c r="C282" s="105" t="s">
        <v>642</v>
      </c>
      <c r="D282" s="104">
        <v>312015</v>
      </c>
      <c r="E282" s="104">
        <v>785</v>
      </c>
      <c r="F282" s="105" t="s">
        <v>642</v>
      </c>
    </row>
    <row r="283" spans="1:6" hidden="1">
      <c r="A283" s="104">
        <v>312020</v>
      </c>
      <c r="B283" s="104">
        <v>202</v>
      </c>
      <c r="C283" s="105" t="s">
        <v>155</v>
      </c>
      <c r="D283" s="104">
        <v>312020</v>
      </c>
      <c r="E283" s="104">
        <v>202</v>
      </c>
      <c r="F283" s="105" t="s">
        <v>155</v>
      </c>
    </row>
    <row r="284" spans="1:6" hidden="1">
      <c r="A284" s="104">
        <v>312030</v>
      </c>
      <c r="B284" s="104">
        <v>203</v>
      </c>
      <c r="C284" s="105" t="s">
        <v>643</v>
      </c>
      <c r="D284" s="104">
        <v>312030</v>
      </c>
      <c r="E284" s="104">
        <v>203</v>
      </c>
      <c r="F284" s="105" t="s">
        <v>643</v>
      </c>
    </row>
    <row r="285" spans="1:6" hidden="1">
      <c r="A285" s="104">
        <v>312040</v>
      </c>
      <c r="B285" s="104">
        <v>204</v>
      </c>
      <c r="C285" s="105" t="s">
        <v>156</v>
      </c>
      <c r="D285" s="104">
        <v>312040</v>
      </c>
      <c r="E285" s="104">
        <v>204</v>
      </c>
      <c r="F285" s="105" t="s">
        <v>156</v>
      </c>
    </row>
    <row r="286" spans="1:6" hidden="1">
      <c r="A286" s="104">
        <v>312050</v>
      </c>
      <c r="B286" s="104">
        <v>205</v>
      </c>
      <c r="C286" s="105" t="s">
        <v>157</v>
      </c>
      <c r="D286" s="104">
        <v>312050</v>
      </c>
      <c r="E286" s="104">
        <v>205</v>
      </c>
      <c r="F286" s="105" t="s">
        <v>157</v>
      </c>
    </row>
    <row r="287" spans="1:6" hidden="1">
      <c r="A287" s="104">
        <v>312060</v>
      </c>
      <c r="B287" s="104">
        <v>206</v>
      </c>
      <c r="C287" s="105" t="s">
        <v>644</v>
      </c>
      <c r="D287" s="104">
        <v>312060</v>
      </c>
      <c r="E287" s="104">
        <v>206</v>
      </c>
      <c r="F287" s="105" t="s">
        <v>644</v>
      </c>
    </row>
    <row r="288" spans="1:6" hidden="1">
      <c r="A288" s="104">
        <v>312070</v>
      </c>
      <c r="B288" s="104">
        <v>207</v>
      </c>
      <c r="C288" s="105" t="s">
        <v>453</v>
      </c>
      <c r="D288" s="104">
        <v>312070</v>
      </c>
      <c r="E288" s="104">
        <v>207</v>
      </c>
      <c r="F288" s="105" t="s">
        <v>453</v>
      </c>
    </row>
    <row r="289" spans="1:6" hidden="1">
      <c r="A289" s="104">
        <v>312080</v>
      </c>
      <c r="B289" s="104">
        <v>208</v>
      </c>
      <c r="C289" s="105" t="s">
        <v>645</v>
      </c>
      <c r="D289" s="104">
        <v>312080</v>
      </c>
      <c r="E289" s="104">
        <v>208</v>
      </c>
      <c r="F289" s="105" t="s">
        <v>645</v>
      </c>
    </row>
    <row r="290" spans="1:6" hidden="1">
      <c r="A290" s="104">
        <v>312083</v>
      </c>
      <c r="B290" s="104">
        <v>786</v>
      </c>
      <c r="C290" s="105" t="s">
        <v>158</v>
      </c>
      <c r="D290" s="104">
        <v>312083</v>
      </c>
      <c r="E290" s="104">
        <v>786</v>
      </c>
      <c r="F290" s="105" t="s">
        <v>158</v>
      </c>
    </row>
    <row r="291" spans="1:6" hidden="1">
      <c r="A291" s="104">
        <v>312087</v>
      </c>
      <c r="B291" s="104">
        <v>787</v>
      </c>
      <c r="C291" s="105" t="s">
        <v>469</v>
      </c>
      <c r="D291" s="104">
        <v>312087</v>
      </c>
      <c r="E291" s="104">
        <v>787</v>
      </c>
      <c r="F291" s="105" t="s">
        <v>469</v>
      </c>
    </row>
    <row r="292" spans="1:6" hidden="1">
      <c r="A292" s="104">
        <v>312090</v>
      </c>
      <c r="B292" s="104">
        <v>209</v>
      </c>
      <c r="C292" s="105" t="s">
        <v>159</v>
      </c>
      <c r="D292" s="104">
        <v>312090</v>
      </c>
      <c r="E292" s="104">
        <v>209</v>
      </c>
      <c r="F292" s="105" t="s">
        <v>159</v>
      </c>
    </row>
    <row r="293" spans="1:6" hidden="1">
      <c r="A293" s="104">
        <v>312100</v>
      </c>
      <c r="B293" s="104">
        <v>210</v>
      </c>
      <c r="C293" s="105" t="s">
        <v>160</v>
      </c>
      <c r="D293" s="104">
        <v>312100</v>
      </c>
      <c r="E293" s="104">
        <v>210</v>
      </c>
      <c r="F293" s="105" t="s">
        <v>160</v>
      </c>
    </row>
    <row r="294" spans="1:6" hidden="1">
      <c r="A294" s="104">
        <v>312110</v>
      </c>
      <c r="B294" s="104">
        <v>211</v>
      </c>
      <c r="C294" s="105" t="s">
        <v>161</v>
      </c>
      <c r="D294" s="104">
        <v>312110</v>
      </c>
      <c r="E294" s="104">
        <v>211</v>
      </c>
      <c r="F294" s="105" t="s">
        <v>161</v>
      </c>
    </row>
    <row r="295" spans="1:6" hidden="1">
      <c r="A295" s="104">
        <v>312120</v>
      </c>
      <c r="B295" s="104">
        <v>212</v>
      </c>
      <c r="C295" s="105" t="s">
        <v>646</v>
      </c>
      <c r="D295" s="104">
        <v>312120</v>
      </c>
      <c r="E295" s="104">
        <v>212</v>
      </c>
      <c r="F295" s="105" t="s">
        <v>646</v>
      </c>
    </row>
    <row r="296" spans="1:6" hidden="1">
      <c r="A296" s="104">
        <v>312125</v>
      </c>
      <c r="B296" s="104">
        <v>864</v>
      </c>
      <c r="C296" s="105" t="s">
        <v>162</v>
      </c>
      <c r="D296" s="104">
        <v>312125</v>
      </c>
      <c r="E296" s="104">
        <v>864</v>
      </c>
      <c r="F296" s="105" t="s">
        <v>162</v>
      </c>
    </row>
    <row r="297" spans="1:6" hidden="1">
      <c r="A297" s="104">
        <v>312130</v>
      </c>
      <c r="B297" s="104">
        <v>213</v>
      </c>
      <c r="C297" s="105" t="s">
        <v>163</v>
      </c>
      <c r="D297" s="104">
        <v>312130</v>
      </c>
      <c r="E297" s="104">
        <v>213</v>
      </c>
      <c r="F297" s="105" t="s">
        <v>163</v>
      </c>
    </row>
    <row r="298" spans="1:6" hidden="1">
      <c r="A298" s="104">
        <v>312140</v>
      </c>
      <c r="B298" s="104">
        <v>214</v>
      </c>
      <c r="C298" s="105" t="s">
        <v>470</v>
      </c>
      <c r="D298" s="104">
        <v>312140</v>
      </c>
      <c r="E298" s="104">
        <v>214</v>
      </c>
      <c r="F298" s="105" t="s">
        <v>470</v>
      </c>
    </row>
    <row r="299" spans="1:6" hidden="1">
      <c r="A299" s="104">
        <v>312150</v>
      </c>
      <c r="B299" s="104">
        <v>215</v>
      </c>
      <c r="C299" s="105" t="s">
        <v>507</v>
      </c>
      <c r="D299" s="104">
        <v>312150</v>
      </c>
      <c r="E299" s="104">
        <v>215</v>
      </c>
      <c r="F299" s="105" t="s">
        <v>507</v>
      </c>
    </row>
    <row r="300" spans="1:6" hidden="1">
      <c r="A300" s="104">
        <v>312160</v>
      </c>
      <c r="B300" s="104">
        <v>216</v>
      </c>
      <c r="C300" s="105" t="s">
        <v>164</v>
      </c>
      <c r="D300" s="104">
        <v>312160</v>
      </c>
      <c r="E300" s="104">
        <v>216</v>
      </c>
      <c r="F300" s="105" t="s">
        <v>164</v>
      </c>
    </row>
    <row r="301" spans="1:6" hidden="1">
      <c r="A301" s="104">
        <v>312170</v>
      </c>
      <c r="B301" s="104">
        <v>217</v>
      </c>
      <c r="C301" s="105" t="s">
        <v>471</v>
      </c>
      <c r="D301" s="104">
        <v>312170</v>
      </c>
      <c r="E301" s="104">
        <v>217</v>
      </c>
      <c r="F301" s="105" t="s">
        <v>471</v>
      </c>
    </row>
    <row r="302" spans="1:6" hidden="1">
      <c r="A302" s="104">
        <v>312180</v>
      </c>
      <c r="B302" s="104">
        <v>218</v>
      </c>
      <c r="C302" s="105" t="s">
        <v>647</v>
      </c>
      <c r="D302" s="104">
        <v>312180</v>
      </c>
      <c r="E302" s="104">
        <v>218</v>
      </c>
      <c r="F302" s="105" t="s">
        <v>647</v>
      </c>
    </row>
    <row r="303" spans="1:6" hidden="1">
      <c r="A303" s="104">
        <v>312190</v>
      </c>
      <c r="B303" s="104">
        <v>219</v>
      </c>
      <c r="C303" s="105" t="s">
        <v>648</v>
      </c>
      <c r="D303" s="104">
        <v>312190</v>
      </c>
      <c r="E303" s="104">
        <v>219</v>
      </c>
      <c r="F303" s="105" t="s">
        <v>648</v>
      </c>
    </row>
    <row r="304" spans="1:6" hidden="1">
      <c r="A304" s="104">
        <v>312200</v>
      </c>
      <c r="B304" s="104">
        <v>220</v>
      </c>
      <c r="C304" s="105" t="s">
        <v>165</v>
      </c>
      <c r="D304" s="104">
        <v>312200</v>
      </c>
      <c r="E304" s="104">
        <v>220</v>
      </c>
      <c r="F304" s="105" t="s">
        <v>165</v>
      </c>
    </row>
    <row r="305" spans="1:6" hidden="1">
      <c r="A305" s="104">
        <v>312210</v>
      </c>
      <c r="B305" s="104">
        <v>221</v>
      </c>
      <c r="C305" s="105" t="s">
        <v>459</v>
      </c>
      <c r="D305" s="104">
        <v>312210</v>
      </c>
      <c r="E305" s="104">
        <v>221</v>
      </c>
      <c r="F305" s="105" t="s">
        <v>459</v>
      </c>
    </row>
    <row r="306" spans="1:6" hidden="1">
      <c r="A306" s="104">
        <v>312220</v>
      </c>
      <c r="B306" s="104">
        <v>222</v>
      </c>
      <c r="C306" s="105" t="s">
        <v>649</v>
      </c>
      <c r="D306" s="104">
        <v>312220</v>
      </c>
      <c r="E306" s="104">
        <v>222</v>
      </c>
      <c r="F306" s="105" t="s">
        <v>649</v>
      </c>
    </row>
    <row r="307" spans="1:6" hidden="1">
      <c r="A307" s="104">
        <v>312230</v>
      </c>
      <c r="B307" s="104">
        <v>223</v>
      </c>
      <c r="C307" s="105" t="s">
        <v>650</v>
      </c>
      <c r="D307" s="104">
        <v>312230</v>
      </c>
      <c r="E307" s="104">
        <v>223</v>
      </c>
      <c r="F307" s="105" t="s">
        <v>650</v>
      </c>
    </row>
    <row r="308" spans="1:6" hidden="1">
      <c r="A308" s="104">
        <v>312235</v>
      </c>
      <c r="B308" s="104">
        <v>788</v>
      </c>
      <c r="C308" s="105" t="s">
        <v>166</v>
      </c>
      <c r="D308" s="104">
        <v>312235</v>
      </c>
      <c r="E308" s="104">
        <v>788</v>
      </c>
      <c r="F308" s="105" t="s">
        <v>166</v>
      </c>
    </row>
    <row r="309" spans="1:6" hidden="1">
      <c r="A309" s="104">
        <v>312240</v>
      </c>
      <c r="B309" s="104">
        <v>224</v>
      </c>
      <c r="C309" s="105" t="s">
        <v>167</v>
      </c>
      <c r="D309" s="104">
        <v>312240</v>
      </c>
      <c r="E309" s="104">
        <v>224</v>
      </c>
      <c r="F309" s="105" t="s">
        <v>167</v>
      </c>
    </row>
    <row r="310" spans="1:6" hidden="1">
      <c r="A310" s="104">
        <v>312245</v>
      </c>
      <c r="B310" s="104">
        <v>731</v>
      </c>
      <c r="C310" s="105" t="s">
        <v>651</v>
      </c>
      <c r="D310" s="104">
        <v>312245</v>
      </c>
      <c r="E310" s="104">
        <v>731</v>
      </c>
      <c r="F310" s="105" t="s">
        <v>651</v>
      </c>
    </row>
    <row r="311" spans="1:6" hidden="1">
      <c r="A311" s="104">
        <v>312247</v>
      </c>
      <c r="B311" s="104">
        <v>789</v>
      </c>
      <c r="C311" s="105" t="s">
        <v>168</v>
      </c>
      <c r="D311" s="104">
        <v>312247</v>
      </c>
      <c r="E311" s="104">
        <v>789</v>
      </c>
      <c r="F311" s="105" t="s">
        <v>168</v>
      </c>
    </row>
    <row r="312" spans="1:6" hidden="1">
      <c r="A312" s="104">
        <v>312250</v>
      </c>
      <c r="B312" s="104">
        <v>225</v>
      </c>
      <c r="C312" s="105" t="s">
        <v>169</v>
      </c>
      <c r="D312" s="104">
        <v>312250</v>
      </c>
      <c r="E312" s="104">
        <v>225</v>
      </c>
      <c r="F312" s="105" t="s">
        <v>169</v>
      </c>
    </row>
    <row r="313" spans="1:6" hidden="1">
      <c r="A313" s="104">
        <v>312260</v>
      </c>
      <c r="B313" s="104">
        <v>226</v>
      </c>
      <c r="C313" s="105" t="s">
        <v>170</v>
      </c>
      <c r="D313" s="104">
        <v>312260</v>
      </c>
      <c r="E313" s="104">
        <v>226</v>
      </c>
      <c r="F313" s="105" t="s">
        <v>170</v>
      </c>
    </row>
    <row r="314" spans="1:6" hidden="1">
      <c r="A314" s="104">
        <v>312270</v>
      </c>
      <c r="B314" s="104">
        <v>227</v>
      </c>
      <c r="C314" s="105" t="s">
        <v>652</v>
      </c>
      <c r="D314" s="104">
        <v>312270</v>
      </c>
      <c r="E314" s="104">
        <v>227</v>
      </c>
      <c r="F314" s="105" t="s">
        <v>652</v>
      </c>
    </row>
    <row r="315" spans="1:6" hidden="1">
      <c r="A315" s="104">
        <v>312280</v>
      </c>
      <c r="B315" s="104">
        <v>228</v>
      </c>
      <c r="C315" s="105" t="s">
        <v>653</v>
      </c>
      <c r="D315" s="104">
        <v>312280</v>
      </c>
      <c r="E315" s="104">
        <v>228</v>
      </c>
      <c r="F315" s="105" t="s">
        <v>653</v>
      </c>
    </row>
    <row r="316" spans="1:6" hidden="1">
      <c r="A316" s="104">
        <v>312290</v>
      </c>
      <c r="B316" s="104">
        <v>229</v>
      </c>
      <c r="C316" s="105" t="s">
        <v>654</v>
      </c>
      <c r="D316" s="104">
        <v>312290</v>
      </c>
      <c r="E316" s="104">
        <v>229</v>
      </c>
      <c r="F316" s="105" t="s">
        <v>654</v>
      </c>
    </row>
    <row r="317" spans="1:6" hidden="1">
      <c r="A317" s="104">
        <v>312300</v>
      </c>
      <c r="B317" s="104">
        <v>230</v>
      </c>
      <c r="C317" s="105" t="s">
        <v>472</v>
      </c>
      <c r="D317" s="104">
        <v>312300</v>
      </c>
      <c r="E317" s="104">
        <v>230</v>
      </c>
      <c r="F317" s="105" t="s">
        <v>472</v>
      </c>
    </row>
    <row r="318" spans="1:6" hidden="1">
      <c r="A318" s="104">
        <v>312310</v>
      </c>
      <c r="B318" s="104">
        <v>231</v>
      </c>
      <c r="C318" s="105" t="s">
        <v>655</v>
      </c>
      <c r="D318" s="104">
        <v>312310</v>
      </c>
      <c r="E318" s="104">
        <v>231</v>
      </c>
      <c r="F318" s="105" t="s">
        <v>655</v>
      </c>
    </row>
    <row r="319" spans="1:6" hidden="1">
      <c r="A319" s="104">
        <v>312320</v>
      </c>
      <c r="B319" s="104">
        <v>232</v>
      </c>
      <c r="C319" s="105" t="s">
        <v>656</v>
      </c>
      <c r="D319" s="104">
        <v>312320</v>
      </c>
      <c r="E319" s="104">
        <v>232</v>
      </c>
      <c r="F319" s="105" t="s">
        <v>656</v>
      </c>
    </row>
    <row r="320" spans="1:6" hidden="1">
      <c r="A320" s="104">
        <v>312330</v>
      </c>
      <c r="B320" s="104">
        <v>233</v>
      </c>
      <c r="C320" s="105" t="s">
        <v>508</v>
      </c>
      <c r="D320" s="104">
        <v>312330</v>
      </c>
      <c r="E320" s="104">
        <v>233</v>
      </c>
      <c r="F320" s="105" t="s">
        <v>508</v>
      </c>
    </row>
    <row r="321" spans="1:6" hidden="1">
      <c r="A321" s="104">
        <v>312340</v>
      </c>
      <c r="B321" s="104">
        <v>234</v>
      </c>
      <c r="C321" s="105" t="s">
        <v>657</v>
      </c>
      <c r="D321" s="104">
        <v>312340</v>
      </c>
      <c r="E321" s="104">
        <v>234</v>
      </c>
      <c r="F321" s="105" t="s">
        <v>657</v>
      </c>
    </row>
    <row r="322" spans="1:6" hidden="1">
      <c r="A322" s="104">
        <v>312350</v>
      </c>
      <c r="B322" s="104">
        <v>235</v>
      </c>
      <c r="C322" s="105" t="s">
        <v>171</v>
      </c>
      <c r="D322" s="104">
        <v>312350</v>
      </c>
      <c r="E322" s="104">
        <v>235</v>
      </c>
      <c r="F322" s="105" t="s">
        <v>171</v>
      </c>
    </row>
    <row r="323" spans="1:6" hidden="1">
      <c r="A323" s="104">
        <v>312352</v>
      </c>
      <c r="B323" s="104">
        <v>732</v>
      </c>
      <c r="C323" s="105" t="s">
        <v>658</v>
      </c>
      <c r="D323" s="104">
        <v>312352</v>
      </c>
      <c r="E323" s="104">
        <v>732</v>
      </c>
      <c r="F323" s="105" t="s">
        <v>658</v>
      </c>
    </row>
    <row r="324" spans="1:6" hidden="1">
      <c r="A324" s="104">
        <v>312360</v>
      </c>
      <c r="B324" s="104">
        <v>236</v>
      </c>
      <c r="C324" s="105" t="s">
        <v>659</v>
      </c>
      <c r="D324" s="104">
        <v>312360</v>
      </c>
      <c r="E324" s="104">
        <v>236</v>
      </c>
      <c r="F324" s="105" t="s">
        <v>659</v>
      </c>
    </row>
    <row r="325" spans="1:6" hidden="1">
      <c r="A325" s="104">
        <v>312370</v>
      </c>
      <c r="B325" s="104">
        <v>237</v>
      </c>
      <c r="C325" s="105" t="s">
        <v>172</v>
      </c>
      <c r="D325" s="104">
        <v>312370</v>
      </c>
      <c r="E325" s="104">
        <v>237</v>
      </c>
      <c r="F325" s="105" t="s">
        <v>172</v>
      </c>
    </row>
    <row r="326" spans="1:6" hidden="1">
      <c r="A326" s="104">
        <v>312380</v>
      </c>
      <c r="B326" s="104">
        <v>238</v>
      </c>
      <c r="C326" s="105" t="s">
        <v>173</v>
      </c>
      <c r="D326" s="104">
        <v>312380</v>
      </c>
      <c r="E326" s="104">
        <v>238</v>
      </c>
      <c r="F326" s="105" t="s">
        <v>173</v>
      </c>
    </row>
    <row r="327" spans="1:6" hidden="1">
      <c r="A327" s="104">
        <v>312385</v>
      </c>
      <c r="B327" s="104">
        <v>733</v>
      </c>
      <c r="C327" s="105" t="s">
        <v>174</v>
      </c>
      <c r="D327" s="104">
        <v>312385</v>
      </c>
      <c r="E327" s="104">
        <v>733</v>
      </c>
      <c r="F327" s="105" t="s">
        <v>174</v>
      </c>
    </row>
    <row r="328" spans="1:6" hidden="1">
      <c r="A328" s="104">
        <v>312390</v>
      </c>
      <c r="B328" s="104">
        <v>239</v>
      </c>
      <c r="C328" s="105" t="s">
        <v>473</v>
      </c>
      <c r="D328" s="104">
        <v>312390</v>
      </c>
      <c r="E328" s="104">
        <v>239</v>
      </c>
      <c r="F328" s="105" t="s">
        <v>473</v>
      </c>
    </row>
    <row r="329" spans="1:6" hidden="1">
      <c r="A329" s="104">
        <v>312400</v>
      </c>
      <c r="B329" s="104">
        <v>240</v>
      </c>
      <c r="C329" s="105" t="s">
        <v>660</v>
      </c>
      <c r="D329" s="104">
        <v>312400</v>
      </c>
      <c r="E329" s="104">
        <v>240</v>
      </c>
      <c r="F329" s="105" t="s">
        <v>660</v>
      </c>
    </row>
    <row r="330" spans="1:6" hidden="1">
      <c r="A330" s="104">
        <v>312410</v>
      </c>
      <c r="B330" s="104">
        <v>241</v>
      </c>
      <c r="C330" s="105" t="s">
        <v>175</v>
      </c>
      <c r="D330" s="104">
        <v>312410</v>
      </c>
      <c r="E330" s="104">
        <v>241</v>
      </c>
      <c r="F330" s="105" t="s">
        <v>175</v>
      </c>
    </row>
    <row r="331" spans="1:6" hidden="1">
      <c r="A331" s="104">
        <v>312420</v>
      </c>
      <c r="B331" s="104">
        <v>242</v>
      </c>
      <c r="C331" s="105" t="s">
        <v>176</v>
      </c>
      <c r="D331" s="104">
        <v>312420</v>
      </c>
      <c r="E331" s="104">
        <v>242</v>
      </c>
      <c r="F331" s="105" t="s">
        <v>176</v>
      </c>
    </row>
    <row r="332" spans="1:6" hidden="1">
      <c r="A332" s="104">
        <v>312430</v>
      </c>
      <c r="B332" s="104">
        <v>243</v>
      </c>
      <c r="C332" s="105" t="s">
        <v>177</v>
      </c>
      <c r="D332" s="104">
        <v>312430</v>
      </c>
      <c r="E332" s="104">
        <v>243</v>
      </c>
      <c r="F332" s="105" t="s">
        <v>177</v>
      </c>
    </row>
    <row r="333" spans="1:6" hidden="1">
      <c r="A333" s="104">
        <v>312440</v>
      </c>
      <c r="B333" s="104">
        <v>244</v>
      </c>
      <c r="C333" s="105" t="s">
        <v>661</v>
      </c>
      <c r="D333" s="104">
        <v>312440</v>
      </c>
      <c r="E333" s="104">
        <v>244</v>
      </c>
      <c r="F333" s="105" t="s">
        <v>661</v>
      </c>
    </row>
    <row r="334" spans="1:6" hidden="1">
      <c r="A334" s="104">
        <v>312450</v>
      </c>
      <c r="B334" s="104">
        <v>245</v>
      </c>
      <c r="C334" s="105" t="s">
        <v>178</v>
      </c>
      <c r="D334" s="104">
        <v>312450</v>
      </c>
      <c r="E334" s="104">
        <v>245</v>
      </c>
      <c r="F334" s="105" t="s">
        <v>178</v>
      </c>
    </row>
    <row r="335" spans="1:6" hidden="1">
      <c r="A335" s="104">
        <v>312460</v>
      </c>
      <c r="B335" s="104">
        <v>246</v>
      </c>
      <c r="C335" s="105" t="s">
        <v>179</v>
      </c>
      <c r="D335" s="104">
        <v>312460</v>
      </c>
      <c r="E335" s="104">
        <v>246</v>
      </c>
      <c r="F335" s="105" t="s">
        <v>179</v>
      </c>
    </row>
    <row r="336" spans="1:6" hidden="1">
      <c r="A336" s="104">
        <v>312470</v>
      </c>
      <c r="B336" s="104">
        <v>247</v>
      </c>
      <c r="C336" s="105" t="s">
        <v>662</v>
      </c>
      <c r="D336" s="104">
        <v>312470</v>
      </c>
      <c r="E336" s="104">
        <v>247</v>
      </c>
      <c r="F336" s="105" t="s">
        <v>662</v>
      </c>
    </row>
    <row r="337" spans="1:6" hidden="1">
      <c r="A337" s="104">
        <v>312480</v>
      </c>
      <c r="B337" s="104">
        <v>248</v>
      </c>
      <c r="C337" s="105" t="s">
        <v>509</v>
      </c>
      <c r="D337" s="104">
        <v>312480</v>
      </c>
      <c r="E337" s="104">
        <v>248</v>
      </c>
      <c r="F337" s="105" t="s">
        <v>509</v>
      </c>
    </row>
    <row r="338" spans="1:6" hidden="1">
      <c r="A338" s="104">
        <v>312490</v>
      </c>
      <c r="B338" s="104">
        <v>249</v>
      </c>
      <c r="C338" s="105" t="s">
        <v>663</v>
      </c>
      <c r="D338" s="104">
        <v>312490</v>
      </c>
      <c r="E338" s="104">
        <v>249</v>
      </c>
      <c r="F338" s="105" t="s">
        <v>663</v>
      </c>
    </row>
    <row r="339" spans="1:6" hidden="1">
      <c r="A339" s="104">
        <v>312500</v>
      </c>
      <c r="B339" s="104">
        <v>250</v>
      </c>
      <c r="C339" s="105" t="s">
        <v>664</v>
      </c>
      <c r="D339" s="104">
        <v>312500</v>
      </c>
      <c r="E339" s="104">
        <v>250</v>
      </c>
      <c r="F339" s="105" t="s">
        <v>664</v>
      </c>
    </row>
    <row r="340" spans="1:6" hidden="1">
      <c r="A340" s="104">
        <v>312510</v>
      </c>
      <c r="B340" s="104">
        <v>251</v>
      </c>
      <c r="C340" s="105" t="s">
        <v>180</v>
      </c>
      <c r="D340" s="104">
        <v>312510</v>
      </c>
      <c r="E340" s="104">
        <v>251</v>
      </c>
      <c r="F340" s="105" t="s">
        <v>180</v>
      </c>
    </row>
    <row r="341" spans="1:6" hidden="1">
      <c r="A341" s="104">
        <v>312520</v>
      </c>
      <c r="B341" s="104">
        <v>252</v>
      </c>
      <c r="C341" s="105" t="s">
        <v>181</v>
      </c>
      <c r="D341" s="104">
        <v>312520</v>
      </c>
      <c r="E341" s="104">
        <v>252</v>
      </c>
      <c r="F341" s="105" t="s">
        <v>181</v>
      </c>
    </row>
    <row r="342" spans="1:6" hidden="1">
      <c r="A342" s="104">
        <v>312530</v>
      </c>
      <c r="B342" s="104">
        <v>253</v>
      </c>
      <c r="C342" s="105" t="s">
        <v>182</v>
      </c>
      <c r="D342" s="104">
        <v>312530</v>
      </c>
      <c r="E342" s="104">
        <v>253</v>
      </c>
      <c r="F342" s="105" t="s">
        <v>182</v>
      </c>
    </row>
    <row r="343" spans="1:6" hidden="1">
      <c r="A343" s="104">
        <v>312540</v>
      </c>
      <c r="B343" s="104">
        <v>254</v>
      </c>
      <c r="C343" s="105" t="s">
        <v>665</v>
      </c>
      <c r="D343" s="104">
        <v>312540</v>
      </c>
      <c r="E343" s="104">
        <v>254</v>
      </c>
      <c r="F343" s="105" t="s">
        <v>665</v>
      </c>
    </row>
    <row r="344" spans="1:6" hidden="1">
      <c r="A344" s="104">
        <v>312550</v>
      </c>
      <c r="B344" s="104">
        <v>255</v>
      </c>
      <c r="C344" s="105" t="s">
        <v>666</v>
      </c>
      <c r="D344" s="104">
        <v>312550</v>
      </c>
      <c r="E344" s="104">
        <v>255</v>
      </c>
      <c r="F344" s="105" t="s">
        <v>666</v>
      </c>
    </row>
    <row r="345" spans="1:6" hidden="1">
      <c r="A345" s="104">
        <v>312560</v>
      </c>
      <c r="B345" s="104">
        <v>256</v>
      </c>
      <c r="C345" s="105" t="s">
        <v>183</v>
      </c>
      <c r="D345" s="104">
        <v>312560</v>
      </c>
      <c r="E345" s="104">
        <v>256</v>
      </c>
      <c r="F345" s="105" t="s">
        <v>183</v>
      </c>
    </row>
    <row r="346" spans="1:6" hidden="1">
      <c r="A346" s="104">
        <v>312570</v>
      </c>
      <c r="B346" s="104">
        <v>257</v>
      </c>
      <c r="C346" s="105" t="s">
        <v>667</v>
      </c>
      <c r="D346" s="104">
        <v>312570</v>
      </c>
      <c r="E346" s="104">
        <v>257</v>
      </c>
      <c r="F346" s="105" t="s">
        <v>667</v>
      </c>
    </row>
    <row r="347" spans="1:6" hidden="1">
      <c r="A347" s="104">
        <v>312580</v>
      </c>
      <c r="B347" s="104">
        <v>258</v>
      </c>
      <c r="C347" s="105" t="s">
        <v>184</v>
      </c>
      <c r="D347" s="104">
        <v>312580</v>
      </c>
      <c r="E347" s="104">
        <v>258</v>
      </c>
      <c r="F347" s="105" t="s">
        <v>184</v>
      </c>
    </row>
    <row r="348" spans="1:6" hidden="1">
      <c r="A348" s="104">
        <v>312590</v>
      </c>
      <c r="B348" s="104">
        <v>259</v>
      </c>
      <c r="C348" s="105" t="s">
        <v>185</v>
      </c>
      <c r="D348" s="104">
        <v>312590</v>
      </c>
      <c r="E348" s="104">
        <v>259</v>
      </c>
      <c r="F348" s="105" t="s">
        <v>185</v>
      </c>
    </row>
    <row r="349" spans="1:6" hidden="1">
      <c r="A349" s="104">
        <v>312595</v>
      </c>
      <c r="B349" s="104">
        <v>734</v>
      </c>
      <c r="C349" s="105" t="s">
        <v>186</v>
      </c>
      <c r="D349" s="104">
        <v>312595</v>
      </c>
      <c r="E349" s="104">
        <v>734</v>
      </c>
      <c r="F349" s="105" t="s">
        <v>186</v>
      </c>
    </row>
    <row r="350" spans="1:6" hidden="1">
      <c r="A350" s="104">
        <v>312600</v>
      </c>
      <c r="B350" s="104">
        <v>260</v>
      </c>
      <c r="C350" s="105" t="s">
        <v>187</v>
      </c>
      <c r="D350" s="104">
        <v>312600</v>
      </c>
      <c r="E350" s="104">
        <v>260</v>
      </c>
      <c r="F350" s="105" t="s">
        <v>187</v>
      </c>
    </row>
    <row r="351" spans="1:6" hidden="1">
      <c r="A351" s="104">
        <v>312610</v>
      </c>
      <c r="B351" s="104">
        <v>261</v>
      </c>
      <c r="C351" s="105" t="s">
        <v>188</v>
      </c>
      <c r="D351" s="104">
        <v>312610</v>
      </c>
      <c r="E351" s="104">
        <v>261</v>
      </c>
      <c r="F351" s="105" t="s">
        <v>188</v>
      </c>
    </row>
    <row r="352" spans="1:6" hidden="1">
      <c r="A352" s="104">
        <v>312620</v>
      </c>
      <c r="B352" s="104">
        <v>262</v>
      </c>
      <c r="C352" s="105" t="s">
        <v>189</v>
      </c>
      <c r="D352" s="104">
        <v>312620</v>
      </c>
      <c r="E352" s="104">
        <v>262</v>
      </c>
      <c r="F352" s="105" t="s">
        <v>189</v>
      </c>
    </row>
    <row r="353" spans="1:6" hidden="1">
      <c r="A353" s="104">
        <v>312630</v>
      </c>
      <c r="B353" s="104">
        <v>263</v>
      </c>
      <c r="C353" s="105" t="s">
        <v>474</v>
      </c>
      <c r="D353" s="104">
        <v>312630</v>
      </c>
      <c r="E353" s="104">
        <v>263</v>
      </c>
      <c r="F353" s="105" t="s">
        <v>474</v>
      </c>
    </row>
    <row r="354" spans="1:6" hidden="1">
      <c r="A354" s="104">
        <v>312640</v>
      </c>
      <c r="B354" s="104">
        <v>264</v>
      </c>
      <c r="C354" s="105" t="s">
        <v>475</v>
      </c>
      <c r="D354" s="104">
        <v>312640</v>
      </c>
      <c r="E354" s="104">
        <v>264</v>
      </c>
      <c r="F354" s="105" t="s">
        <v>475</v>
      </c>
    </row>
    <row r="355" spans="1:6" hidden="1">
      <c r="A355" s="104">
        <v>312650</v>
      </c>
      <c r="B355" s="104">
        <v>265</v>
      </c>
      <c r="C355" s="105" t="s">
        <v>668</v>
      </c>
      <c r="D355" s="104">
        <v>312650</v>
      </c>
      <c r="E355" s="104">
        <v>265</v>
      </c>
      <c r="F355" s="105" t="s">
        <v>668</v>
      </c>
    </row>
    <row r="356" spans="1:6" hidden="1">
      <c r="A356" s="104">
        <v>312660</v>
      </c>
      <c r="B356" s="104">
        <v>266</v>
      </c>
      <c r="C356" s="105" t="s">
        <v>190</v>
      </c>
      <c r="D356" s="104">
        <v>312660</v>
      </c>
      <c r="E356" s="104">
        <v>266</v>
      </c>
      <c r="F356" s="105" t="s">
        <v>190</v>
      </c>
    </row>
    <row r="357" spans="1:6" hidden="1">
      <c r="A357" s="104">
        <v>312670</v>
      </c>
      <c r="B357" s="104">
        <v>267</v>
      </c>
      <c r="C357" s="105" t="s">
        <v>669</v>
      </c>
      <c r="D357" s="104">
        <v>312670</v>
      </c>
      <c r="E357" s="104">
        <v>267</v>
      </c>
      <c r="F357" s="105" t="s">
        <v>669</v>
      </c>
    </row>
    <row r="358" spans="1:6" hidden="1">
      <c r="A358" s="104">
        <v>312675</v>
      </c>
      <c r="B358" s="104">
        <v>790</v>
      </c>
      <c r="C358" s="105" t="s">
        <v>670</v>
      </c>
      <c r="D358" s="104">
        <v>312675</v>
      </c>
      <c r="E358" s="104">
        <v>790</v>
      </c>
      <c r="F358" s="105" t="s">
        <v>670</v>
      </c>
    </row>
    <row r="359" spans="1:6" hidden="1">
      <c r="A359" s="104">
        <v>312680</v>
      </c>
      <c r="B359" s="104">
        <v>268</v>
      </c>
      <c r="C359" s="105" t="s">
        <v>191</v>
      </c>
      <c r="D359" s="104">
        <v>312680</v>
      </c>
      <c r="E359" s="104">
        <v>268</v>
      </c>
      <c r="F359" s="105" t="s">
        <v>191</v>
      </c>
    </row>
    <row r="360" spans="1:6" hidden="1">
      <c r="A360" s="104">
        <v>312690</v>
      </c>
      <c r="B360" s="104">
        <v>269</v>
      </c>
      <c r="C360" s="105" t="s">
        <v>671</v>
      </c>
      <c r="D360" s="104">
        <v>312690</v>
      </c>
      <c r="E360" s="104">
        <v>269</v>
      </c>
      <c r="F360" s="105" t="s">
        <v>671</v>
      </c>
    </row>
    <row r="361" spans="1:6" hidden="1">
      <c r="A361" s="104">
        <v>312695</v>
      </c>
      <c r="B361" s="104">
        <v>791</v>
      </c>
      <c r="C361" s="105" t="s">
        <v>192</v>
      </c>
      <c r="D361" s="104">
        <v>312695</v>
      </c>
      <c r="E361" s="104">
        <v>791</v>
      </c>
      <c r="F361" s="105" t="s">
        <v>192</v>
      </c>
    </row>
    <row r="362" spans="1:6" hidden="1">
      <c r="A362" s="104">
        <v>312700</v>
      </c>
      <c r="B362" s="104">
        <v>270</v>
      </c>
      <c r="C362" s="105" t="s">
        <v>193</v>
      </c>
      <c r="D362" s="104">
        <v>312700</v>
      </c>
      <c r="E362" s="104">
        <v>270</v>
      </c>
      <c r="F362" s="105" t="s">
        <v>193</v>
      </c>
    </row>
    <row r="363" spans="1:6" hidden="1">
      <c r="A363" s="104">
        <v>312705</v>
      </c>
      <c r="B363" s="104">
        <v>468</v>
      </c>
      <c r="C363" s="105" t="s">
        <v>522</v>
      </c>
      <c r="D363" s="104">
        <v>312705</v>
      </c>
      <c r="E363" s="104">
        <v>468</v>
      </c>
      <c r="F363" s="105" t="s">
        <v>522</v>
      </c>
    </row>
    <row r="364" spans="1:6" hidden="1">
      <c r="A364" s="104">
        <v>312707</v>
      </c>
      <c r="B364" s="104">
        <v>792</v>
      </c>
      <c r="C364" s="105" t="s">
        <v>476</v>
      </c>
      <c r="D364" s="104">
        <v>312707</v>
      </c>
      <c r="E364" s="104">
        <v>792</v>
      </c>
      <c r="F364" s="105" t="s">
        <v>476</v>
      </c>
    </row>
    <row r="365" spans="1:6" hidden="1">
      <c r="A365" s="104">
        <v>312710</v>
      </c>
      <c r="B365" s="104">
        <v>271</v>
      </c>
      <c r="C365" s="105" t="s">
        <v>194</v>
      </c>
      <c r="D365" s="104">
        <v>312710</v>
      </c>
      <c r="E365" s="104">
        <v>271</v>
      </c>
      <c r="F365" s="105" t="s">
        <v>194</v>
      </c>
    </row>
    <row r="366" spans="1:6" hidden="1">
      <c r="A366" s="104">
        <v>312720</v>
      </c>
      <c r="B366" s="104">
        <v>272</v>
      </c>
      <c r="C366" s="105" t="s">
        <v>672</v>
      </c>
      <c r="D366" s="104">
        <v>312720</v>
      </c>
      <c r="E366" s="104">
        <v>272</v>
      </c>
      <c r="F366" s="105" t="s">
        <v>672</v>
      </c>
    </row>
    <row r="367" spans="1:6" hidden="1">
      <c r="A367" s="104">
        <v>312730</v>
      </c>
      <c r="B367" s="104">
        <v>273</v>
      </c>
      <c r="C367" s="105" t="s">
        <v>673</v>
      </c>
      <c r="D367" s="104">
        <v>312730</v>
      </c>
      <c r="E367" s="104">
        <v>273</v>
      </c>
      <c r="F367" s="105" t="s">
        <v>673</v>
      </c>
    </row>
    <row r="368" spans="1:6" hidden="1">
      <c r="A368" s="104">
        <v>312733</v>
      </c>
      <c r="B368" s="104">
        <v>793</v>
      </c>
      <c r="C368" s="105" t="s">
        <v>195</v>
      </c>
      <c r="D368" s="104">
        <v>312733</v>
      </c>
      <c r="E368" s="104">
        <v>793</v>
      </c>
      <c r="F368" s="105" t="s">
        <v>195</v>
      </c>
    </row>
    <row r="369" spans="1:6" hidden="1">
      <c r="A369" s="104">
        <v>312735</v>
      </c>
      <c r="B369" s="104">
        <v>794</v>
      </c>
      <c r="C369" s="105" t="s">
        <v>674</v>
      </c>
      <c r="D369" s="104">
        <v>312735</v>
      </c>
      <c r="E369" s="104">
        <v>794</v>
      </c>
      <c r="F369" s="105" t="s">
        <v>674</v>
      </c>
    </row>
    <row r="370" spans="1:6" hidden="1">
      <c r="A370" s="104">
        <v>312737</v>
      </c>
      <c r="B370" s="104">
        <v>795</v>
      </c>
      <c r="C370" s="105" t="s">
        <v>196</v>
      </c>
      <c r="D370" s="104">
        <v>312737</v>
      </c>
      <c r="E370" s="104">
        <v>795</v>
      </c>
      <c r="F370" s="105" t="s">
        <v>196</v>
      </c>
    </row>
    <row r="371" spans="1:6" hidden="1">
      <c r="A371" s="104">
        <v>312738</v>
      </c>
      <c r="B371" s="104">
        <v>796</v>
      </c>
      <c r="C371" s="105" t="s">
        <v>675</v>
      </c>
      <c r="D371" s="104">
        <v>312738</v>
      </c>
      <c r="E371" s="104">
        <v>796</v>
      </c>
      <c r="F371" s="105" t="s">
        <v>675</v>
      </c>
    </row>
    <row r="372" spans="1:6" hidden="1">
      <c r="A372" s="104">
        <v>312740</v>
      </c>
      <c r="B372" s="104">
        <v>274</v>
      </c>
      <c r="C372" s="105" t="s">
        <v>676</v>
      </c>
      <c r="D372" s="104">
        <v>312740</v>
      </c>
      <c r="E372" s="104">
        <v>274</v>
      </c>
      <c r="F372" s="105" t="s">
        <v>676</v>
      </c>
    </row>
    <row r="373" spans="1:6" hidden="1">
      <c r="A373" s="104">
        <v>312750</v>
      </c>
      <c r="B373" s="104">
        <v>275</v>
      </c>
      <c r="C373" s="105" t="s">
        <v>197</v>
      </c>
      <c r="D373" s="104">
        <v>312750</v>
      </c>
      <c r="E373" s="104">
        <v>275</v>
      </c>
      <c r="F373" s="105" t="s">
        <v>197</v>
      </c>
    </row>
    <row r="374" spans="1:6" hidden="1">
      <c r="A374" s="104">
        <v>312760</v>
      </c>
      <c r="B374" s="104">
        <v>276</v>
      </c>
      <c r="C374" s="105" t="s">
        <v>198</v>
      </c>
      <c r="D374" s="104">
        <v>312760</v>
      </c>
      <c r="E374" s="104">
        <v>276</v>
      </c>
      <c r="F374" s="105" t="s">
        <v>198</v>
      </c>
    </row>
    <row r="375" spans="1:6" hidden="1">
      <c r="A375" s="104">
        <v>312770</v>
      </c>
      <c r="B375" s="104">
        <v>277</v>
      </c>
      <c r="C375" s="105" t="s">
        <v>199</v>
      </c>
      <c r="D375" s="104">
        <v>312770</v>
      </c>
      <c r="E375" s="104">
        <v>277</v>
      </c>
      <c r="F375" s="105" t="s">
        <v>199</v>
      </c>
    </row>
    <row r="376" spans="1:6" hidden="1">
      <c r="A376" s="104">
        <v>312780</v>
      </c>
      <c r="B376" s="104">
        <v>278</v>
      </c>
      <c r="C376" s="105" t="s">
        <v>677</v>
      </c>
      <c r="D376" s="104">
        <v>312780</v>
      </c>
      <c r="E376" s="104">
        <v>278</v>
      </c>
      <c r="F376" s="105" t="s">
        <v>677</v>
      </c>
    </row>
    <row r="377" spans="1:6" hidden="1">
      <c r="A377" s="104">
        <v>312790</v>
      </c>
      <c r="B377" s="104">
        <v>279</v>
      </c>
      <c r="C377" s="105" t="s">
        <v>200</v>
      </c>
      <c r="D377" s="104">
        <v>312790</v>
      </c>
      <c r="E377" s="104">
        <v>279</v>
      </c>
      <c r="F377" s="105" t="s">
        <v>200</v>
      </c>
    </row>
    <row r="378" spans="1:6" hidden="1">
      <c r="A378" s="104">
        <v>312800</v>
      </c>
      <c r="B378" s="104">
        <v>280</v>
      </c>
      <c r="C378" s="105" t="s">
        <v>678</v>
      </c>
      <c r="D378" s="104">
        <v>312800</v>
      </c>
      <c r="E378" s="104">
        <v>280</v>
      </c>
      <c r="F378" s="105" t="s">
        <v>678</v>
      </c>
    </row>
    <row r="379" spans="1:6" hidden="1">
      <c r="A379" s="104">
        <v>312810</v>
      </c>
      <c r="B379" s="104">
        <v>281</v>
      </c>
      <c r="C379" s="105" t="s">
        <v>679</v>
      </c>
      <c r="D379" s="104">
        <v>312810</v>
      </c>
      <c r="E379" s="104">
        <v>281</v>
      </c>
      <c r="F379" s="105" t="s">
        <v>679</v>
      </c>
    </row>
    <row r="380" spans="1:6" hidden="1">
      <c r="A380" s="104">
        <v>312820</v>
      </c>
      <c r="B380" s="104">
        <v>282</v>
      </c>
      <c r="C380" s="105" t="s">
        <v>201</v>
      </c>
      <c r="D380" s="104">
        <v>312820</v>
      </c>
      <c r="E380" s="104">
        <v>282</v>
      </c>
      <c r="F380" s="105" t="s">
        <v>201</v>
      </c>
    </row>
    <row r="381" spans="1:6" hidden="1">
      <c r="A381" s="104">
        <v>312825</v>
      </c>
      <c r="B381" s="104">
        <v>797</v>
      </c>
      <c r="C381" s="105" t="s">
        <v>202</v>
      </c>
      <c r="D381" s="104">
        <v>312825</v>
      </c>
      <c r="E381" s="104">
        <v>797</v>
      </c>
      <c r="F381" s="105" t="s">
        <v>202</v>
      </c>
    </row>
    <row r="382" spans="1:6" hidden="1">
      <c r="A382" s="104">
        <v>312830</v>
      </c>
      <c r="B382" s="104">
        <v>283</v>
      </c>
      <c r="C382" s="105" t="s">
        <v>680</v>
      </c>
      <c r="D382" s="104">
        <v>312830</v>
      </c>
      <c r="E382" s="104">
        <v>283</v>
      </c>
      <c r="F382" s="105" t="s">
        <v>680</v>
      </c>
    </row>
    <row r="383" spans="1:6" hidden="1">
      <c r="A383" s="104">
        <v>312840</v>
      </c>
      <c r="B383" s="104">
        <v>284</v>
      </c>
      <c r="C383" s="105" t="s">
        <v>203</v>
      </c>
      <c r="D383" s="104">
        <v>312840</v>
      </c>
      <c r="E383" s="104">
        <v>284</v>
      </c>
      <c r="F383" s="105" t="s">
        <v>203</v>
      </c>
    </row>
    <row r="384" spans="1:6" hidden="1">
      <c r="A384" s="104">
        <v>312850</v>
      </c>
      <c r="B384" s="104">
        <v>285</v>
      </c>
      <c r="C384" s="105" t="s">
        <v>681</v>
      </c>
      <c r="D384" s="104">
        <v>312850</v>
      </c>
      <c r="E384" s="104">
        <v>285</v>
      </c>
      <c r="F384" s="105" t="s">
        <v>681</v>
      </c>
    </row>
    <row r="385" spans="1:6" hidden="1">
      <c r="A385" s="104">
        <v>312860</v>
      </c>
      <c r="B385" s="104">
        <v>286</v>
      </c>
      <c r="C385" s="105" t="s">
        <v>204</v>
      </c>
      <c r="D385" s="104">
        <v>312860</v>
      </c>
      <c r="E385" s="104">
        <v>286</v>
      </c>
      <c r="F385" s="105" t="s">
        <v>204</v>
      </c>
    </row>
    <row r="386" spans="1:6" hidden="1">
      <c r="A386" s="104">
        <v>312870</v>
      </c>
      <c r="B386" s="104">
        <v>287</v>
      </c>
      <c r="C386" s="105" t="s">
        <v>682</v>
      </c>
      <c r="D386" s="104">
        <v>312870</v>
      </c>
      <c r="E386" s="104">
        <v>287</v>
      </c>
      <c r="F386" s="105" t="s">
        <v>682</v>
      </c>
    </row>
    <row r="387" spans="1:6" hidden="1">
      <c r="A387" s="104">
        <v>312880</v>
      </c>
      <c r="B387" s="104">
        <v>288</v>
      </c>
      <c r="C387" s="105" t="s">
        <v>205</v>
      </c>
      <c r="D387" s="104">
        <v>312880</v>
      </c>
      <c r="E387" s="104">
        <v>288</v>
      </c>
      <c r="F387" s="105" t="s">
        <v>205</v>
      </c>
    </row>
    <row r="388" spans="1:6" hidden="1">
      <c r="A388" s="104">
        <v>312890</v>
      </c>
      <c r="B388" s="104">
        <v>289</v>
      </c>
      <c r="C388" s="105" t="s">
        <v>683</v>
      </c>
      <c r="D388" s="104">
        <v>312890</v>
      </c>
      <c r="E388" s="104">
        <v>289</v>
      </c>
      <c r="F388" s="105" t="s">
        <v>683</v>
      </c>
    </row>
    <row r="389" spans="1:6" hidden="1">
      <c r="A389" s="104">
        <v>312900</v>
      </c>
      <c r="B389" s="104">
        <v>290</v>
      </c>
      <c r="C389" s="105" t="s">
        <v>206</v>
      </c>
      <c r="D389" s="104">
        <v>312900</v>
      </c>
      <c r="E389" s="104">
        <v>290</v>
      </c>
      <c r="F389" s="105" t="s">
        <v>206</v>
      </c>
    </row>
    <row r="390" spans="1:6" hidden="1">
      <c r="A390" s="104">
        <v>312910</v>
      </c>
      <c r="B390" s="104">
        <v>291</v>
      </c>
      <c r="C390" s="105" t="s">
        <v>684</v>
      </c>
      <c r="D390" s="104">
        <v>312910</v>
      </c>
      <c r="E390" s="104">
        <v>291</v>
      </c>
      <c r="F390" s="105" t="s">
        <v>684</v>
      </c>
    </row>
    <row r="391" spans="1:6" hidden="1">
      <c r="A391" s="104">
        <v>312920</v>
      </c>
      <c r="B391" s="104">
        <v>292</v>
      </c>
      <c r="C391" s="105" t="s">
        <v>207</v>
      </c>
      <c r="D391" s="104">
        <v>312920</v>
      </c>
      <c r="E391" s="104">
        <v>292</v>
      </c>
      <c r="F391" s="105" t="s">
        <v>207</v>
      </c>
    </row>
    <row r="392" spans="1:6" hidden="1">
      <c r="A392" s="104">
        <v>312930</v>
      </c>
      <c r="B392" s="104">
        <v>293</v>
      </c>
      <c r="C392" s="105" t="s">
        <v>208</v>
      </c>
      <c r="D392" s="104">
        <v>312930</v>
      </c>
      <c r="E392" s="104">
        <v>293</v>
      </c>
      <c r="F392" s="105" t="s">
        <v>208</v>
      </c>
    </row>
    <row r="393" spans="1:6" hidden="1">
      <c r="A393" s="104">
        <v>312940</v>
      </c>
      <c r="B393" s="104">
        <v>294</v>
      </c>
      <c r="C393" s="105" t="s">
        <v>209</v>
      </c>
      <c r="D393" s="104">
        <v>312940</v>
      </c>
      <c r="E393" s="104">
        <v>294</v>
      </c>
      <c r="F393" s="105" t="s">
        <v>209</v>
      </c>
    </row>
    <row r="394" spans="1:6" hidden="1">
      <c r="A394" s="104">
        <v>312950</v>
      </c>
      <c r="B394" s="104">
        <v>295</v>
      </c>
      <c r="C394" s="105" t="s">
        <v>685</v>
      </c>
      <c r="D394" s="104">
        <v>312950</v>
      </c>
      <c r="E394" s="104">
        <v>295</v>
      </c>
      <c r="F394" s="105" t="s">
        <v>685</v>
      </c>
    </row>
    <row r="395" spans="1:6" hidden="1">
      <c r="A395" s="104">
        <v>312960</v>
      </c>
      <c r="B395" s="104">
        <v>296</v>
      </c>
      <c r="C395" s="105" t="s">
        <v>686</v>
      </c>
      <c r="D395" s="104">
        <v>312960</v>
      </c>
      <c r="E395" s="104">
        <v>296</v>
      </c>
      <c r="F395" s="105" t="s">
        <v>686</v>
      </c>
    </row>
    <row r="396" spans="1:6" hidden="1">
      <c r="A396" s="104">
        <v>312965</v>
      </c>
      <c r="B396" s="104">
        <v>798</v>
      </c>
      <c r="C396" s="105" t="s">
        <v>210</v>
      </c>
      <c r="D396" s="104">
        <v>312965</v>
      </c>
      <c r="E396" s="104">
        <v>798</v>
      </c>
      <c r="F396" s="105" t="s">
        <v>210</v>
      </c>
    </row>
    <row r="397" spans="1:6" hidden="1">
      <c r="A397" s="104">
        <v>312970</v>
      </c>
      <c r="B397" s="104">
        <v>297</v>
      </c>
      <c r="C397" s="105" t="s">
        <v>211</v>
      </c>
      <c r="D397" s="104">
        <v>312970</v>
      </c>
      <c r="E397" s="104">
        <v>297</v>
      </c>
      <c r="F397" s="105" t="s">
        <v>211</v>
      </c>
    </row>
    <row r="398" spans="1:6" hidden="1">
      <c r="A398" s="104">
        <v>312980</v>
      </c>
      <c r="B398" s="104">
        <v>298</v>
      </c>
      <c r="C398" s="105" t="s">
        <v>687</v>
      </c>
      <c r="D398" s="104">
        <v>312980</v>
      </c>
      <c r="E398" s="104">
        <v>298</v>
      </c>
      <c r="F398" s="105" t="s">
        <v>687</v>
      </c>
    </row>
    <row r="399" spans="1:6" hidden="1">
      <c r="A399" s="104">
        <v>312990</v>
      </c>
      <c r="B399" s="104">
        <v>299</v>
      </c>
      <c r="C399" s="105" t="s">
        <v>688</v>
      </c>
      <c r="D399" s="104">
        <v>312990</v>
      </c>
      <c r="E399" s="104">
        <v>299</v>
      </c>
      <c r="F399" s="105" t="s">
        <v>688</v>
      </c>
    </row>
    <row r="400" spans="1:6" hidden="1">
      <c r="A400" s="104">
        <v>313000</v>
      </c>
      <c r="B400" s="104">
        <v>300</v>
      </c>
      <c r="C400" s="105" t="s">
        <v>212</v>
      </c>
      <c r="D400" s="104">
        <v>313000</v>
      </c>
      <c r="E400" s="104">
        <v>300</v>
      </c>
      <c r="F400" s="105" t="s">
        <v>212</v>
      </c>
    </row>
    <row r="401" spans="1:6" hidden="1">
      <c r="A401" s="104">
        <v>313005</v>
      </c>
      <c r="B401" s="104">
        <v>736</v>
      </c>
      <c r="C401" s="105" t="s">
        <v>689</v>
      </c>
      <c r="D401" s="104">
        <v>313005</v>
      </c>
      <c r="E401" s="104">
        <v>736</v>
      </c>
      <c r="F401" s="105" t="s">
        <v>689</v>
      </c>
    </row>
    <row r="402" spans="1:6" hidden="1">
      <c r="A402" s="104">
        <v>313010</v>
      </c>
      <c r="B402" s="104">
        <v>301</v>
      </c>
      <c r="C402" s="105" t="s">
        <v>690</v>
      </c>
      <c r="D402" s="104">
        <v>313010</v>
      </c>
      <c r="E402" s="104">
        <v>301</v>
      </c>
      <c r="F402" s="105" t="s">
        <v>690</v>
      </c>
    </row>
    <row r="403" spans="1:6" hidden="1">
      <c r="A403" s="104">
        <v>313020</v>
      </c>
      <c r="B403" s="104">
        <v>302</v>
      </c>
      <c r="C403" s="105" t="s">
        <v>213</v>
      </c>
      <c r="D403" s="104">
        <v>313020</v>
      </c>
      <c r="E403" s="104">
        <v>302</v>
      </c>
      <c r="F403" s="105" t="s">
        <v>213</v>
      </c>
    </row>
    <row r="404" spans="1:6" hidden="1">
      <c r="A404" s="104">
        <v>313030</v>
      </c>
      <c r="B404" s="104">
        <v>303</v>
      </c>
      <c r="C404" s="105" t="s">
        <v>214</v>
      </c>
      <c r="D404" s="104">
        <v>313030</v>
      </c>
      <c r="E404" s="104">
        <v>303</v>
      </c>
      <c r="F404" s="105" t="s">
        <v>214</v>
      </c>
    </row>
    <row r="405" spans="1:6" hidden="1">
      <c r="A405" s="104">
        <v>313040</v>
      </c>
      <c r="B405" s="104">
        <v>304</v>
      </c>
      <c r="C405" s="105" t="s">
        <v>215</v>
      </c>
      <c r="D405" s="104">
        <v>313040</v>
      </c>
      <c r="E405" s="104">
        <v>304</v>
      </c>
      <c r="F405" s="105" t="s">
        <v>215</v>
      </c>
    </row>
    <row r="406" spans="1:6" hidden="1">
      <c r="A406" s="104">
        <v>313050</v>
      </c>
      <c r="B406" s="104">
        <v>305</v>
      </c>
      <c r="C406" s="105" t="s">
        <v>691</v>
      </c>
      <c r="D406" s="104">
        <v>313050</v>
      </c>
      <c r="E406" s="104">
        <v>305</v>
      </c>
      <c r="F406" s="105" t="s">
        <v>691</v>
      </c>
    </row>
    <row r="407" spans="1:6" hidden="1">
      <c r="A407" s="104">
        <v>313055</v>
      </c>
      <c r="B407" s="104">
        <v>799</v>
      </c>
      <c r="C407" s="105" t="s">
        <v>692</v>
      </c>
      <c r="D407" s="104">
        <v>313055</v>
      </c>
      <c r="E407" s="104">
        <v>799</v>
      </c>
      <c r="F407" s="105" t="s">
        <v>692</v>
      </c>
    </row>
    <row r="408" spans="1:6" hidden="1">
      <c r="A408" s="104">
        <v>313060</v>
      </c>
      <c r="B408" s="104">
        <v>306</v>
      </c>
      <c r="C408" s="105" t="s">
        <v>216</v>
      </c>
      <c r="D408" s="104">
        <v>313060</v>
      </c>
      <c r="E408" s="104">
        <v>306</v>
      </c>
      <c r="F408" s="105" t="s">
        <v>216</v>
      </c>
    </row>
    <row r="409" spans="1:6" hidden="1">
      <c r="A409" s="104">
        <v>313065</v>
      </c>
      <c r="B409" s="104">
        <v>800</v>
      </c>
      <c r="C409" s="105" t="s">
        <v>217</v>
      </c>
      <c r="D409" s="104">
        <v>313065</v>
      </c>
      <c r="E409" s="104">
        <v>800</v>
      </c>
      <c r="F409" s="105" t="s">
        <v>217</v>
      </c>
    </row>
    <row r="410" spans="1:6" hidden="1">
      <c r="A410" s="104">
        <v>313070</v>
      </c>
      <c r="B410" s="104">
        <v>307</v>
      </c>
      <c r="C410" s="105" t="s">
        <v>693</v>
      </c>
      <c r="D410" s="104">
        <v>313070</v>
      </c>
      <c r="E410" s="104">
        <v>307</v>
      </c>
      <c r="F410" s="105" t="s">
        <v>693</v>
      </c>
    </row>
    <row r="411" spans="1:6" hidden="1">
      <c r="A411" s="104">
        <v>313080</v>
      </c>
      <c r="B411" s="104">
        <v>308</v>
      </c>
      <c r="C411" s="105" t="s">
        <v>694</v>
      </c>
      <c r="D411" s="104">
        <v>313080</v>
      </c>
      <c r="E411" s="104">
        <v>308</v>
      </c>
      <c r="F411" s="105" t="s">
        <v>694</v>
      </c>
    </row>
    <row r="412" spans="1:6" hidden="1">
      <c r="A412" s="104">
        <v>313090</v>
      </c>
      <c r="B412" s="104">
        <v>309</v>
      </c>
      <c r="C412" s="105" t="s">
        <v>218</v>
      </c>
      <c r="D412" s="104">
        <v>313090</v>
      </c>
      <c r="E412" s="104">
        <v>309</v>
      </c>
      <c r="F412" s="105" t="s">
        <v>218</v>
      </c>
    </row>
    <row r="413" spans="1:6" hidden="1">
      <c r="A413" s="104">
        <v>313100</v>
      </c>
      <c r="B413" s="104">
        <v>310</v>
      </c>
      <c r="C413" s="105" t="s">
        <v>695</v>
      </c>
      <c r="D413" s="104">
        <v>313100</v>
      </c>
      <c r="E413" s="104">
        <v>310</v>
      </c>
      <c r="F413" s="105" t="s">
        <v>695</v>
      </c>
    </row>
    <row r="414" spans="1:6" hidden="1">
      <c r="A414" s="104">
        <v>313110</v>
      </c>
      <c r="B414" s="104">
        <v>311</v>
      </c>
      <c r="C414" s="105" t="s">
        <v>219</v>
      </c>
      <c r="D414" s="104">
        <v>313110</v>
      </c>
      <c r="E414" s="104">
        <v>311</v>
      </c>
      <c r="F414" s="105" t="s">
        <v>219</v>
      </c>
    </row>
    <row r="415" spans="1:6" hidden="1">
      <c r="A415" s="104">
        <v>313115</v>
      </c>
      <c r="B415" s="104">
        <v>737</v>
      </c>
      <c r="C415" s="105" t="s">
        <v>220</v>
      </c>
      <c r="D415" s="104">
        <v>313115</v>
      </c>
      <c r="E415" s="104">
        <v>737</v>
      </c>
      <c r="F415" s="105" t="s">
        <v>220</v>
      </c>
    </row>
    <row r="416" spans="1:6" hidden="1">
      <c r="A416" s="104">
        <v>313120</v>
      </c>
      <c r="B416" s="104">
        <v>312</v>
      </c>
      <c r="C416" s="105" t="s">
        <v>221</v>
      </c>
      <c r="D416" s="104">
        <v>313120</v>
      </c>
      <c r="E416" s="104">
        <v>312</v>
      </c>
      <c r="F416" s="105" t="s">
        <v>221</v>
      </c>
    </row>
    <row r="417" spans="1:6" hidden="1">
      <c r="A417" s="104">
        <v>313130</v>
      </c>
      <c r="B417" s="104">
        <v>313</v>
      </c>
      <c r="C417" s="105" t="s">
        <v>222</v>
      </c>
      <c r="D417" s="104">
        <v>313130</v>
      </c>
      <c r="E417" s="104">
        <v>313</v>
      </c>
      <c r="F417" s="105" t="s">
        <v>222</v>
      </c>
    </row>
    <row r="418" spans="1:6" hidden="1">
      <c r="A418" s="104">
        <v>313140</v>
      </c>
      <c r="B418" s="104">
        <v>314</v>
      </c>
      <c r="C418" s="105" t="s">
        <v>696</v>
      </c>
      <c r="D418" s="104">
        <v>313140</v>
      </c>
      <c r="E418" s="104">
        <v>314</v>
      </c>
      <c r="F418" s="105" t="s">
        <v>696</v>
      </c>
    </row>
    <row r="419" spans="1:6" hidden="1">
      <c r="A419" s="104">
        <v>313150</v>
      </c>
      <c r="B419" s="104">
        <v>315</v>
      </c>
      <c r="C419" s="105" t="s">
        <v>697</v>
      </c>
      <c r="D419" s="104">
        <v>313150</v>
      </c>
      <c r="E419" s="104">
        <v>315</v>
      </c>
      <c r="F419" s="105" t="s">
        <v>697</v>
      </c>
    </row>
    <row r="420" spans="1:6" hidden="1">
      <c r="A420" s="104">
        <v>313160</v>
      </c>
      <c r="B420" s="104">
        <v>316</v>
      </c>
      <c r="C420" s="105" t="s">
        <v>698</v>
      </c>
      <c r="D420" s="104">
        <v>313160</v>
      </c>
      <c r="E420" s="104">
        <v>316</v>
      </c>
      <c r="F420" s="105" t="s">
        <v>698</v>
      </c>
    </row>
    <row r="421" spans="1:6" hidden="1">
      <c r="A421" s="104">
        <v>313170</v>
      </c>
      <c r="B421" s="104">
        <v>317</v>
      </c>
      <c r="C421" s="105" t="s">
        <v>223</v>
      </c>
      <c r="D421" s="104">
        <v>313170</v>
      </c>
      <c r="E421" s="104">
        <v>317</v>
      </c>
      <c r="F421" s="105" t="s">
        <v>223</v>
      </c>
    </row>
    <row r="422" spans="1:6" hidden="1">
      <c r="A422" s="104">
        <v>313180</v>
      </c>
      <c r="B422" s="104">
        <v>318</v>
      </c>
      <c r="C422" s="105" t="s">
        <v>699</v>
      </c>
      <c r="D422" s="104">
        <v>313180</v>
      </c>
      <c r="E422" s="104">
        <v>318</v>
      </c>
      <c r="F422" s="105" t="s">
        <v>699</v>
      </c>
    </row>
    <row r="423" spans="1:6" hidden="1">
      <c r="A423" s="104">
        <v>313190</v>
      </c>
      <c r="B423" s="104">
        <v>319</v>
      </c>
      <c r="C423" s="105" t="s">
        <v>224</v>
      </c>
      <c r="D423" s="104">
        <v>313190</v>
      </c>
      <c r="E423" s="104">
        <v>319</v>
      </c>
      <c r="F423" s="105" t="s">
        <v>224</v>
      </c>
    </row>
    <row r="424" spans="1:6" hidden="1">
      <c r="A424" s="104">
        <v>313200</v>
      </c>
      <c r="B424" s="104">
        <v>320</v>
      </c>
      <c r="C424" s="105" t="s">
        <v>225</v>
      </c>
      <c r="D424" s="104">
        <v>313200</v>
      </c>
      <c r="E424" s="104">
        <v>320</v>
      </c>
      <c r="F424" s="105" t="s">
        <v>225</v>
      </c>
    </row>
    <row r="425" spans="1:6" hidden="1">
      <c r="A425" s="104">
        <v>313210</v>
      </c>
      <c r="B425" s="104">
        <v>321</v>
      </c>
      <c r="C425" s="105" t="s">
        <v>226</v>
      </c>
      <c r="D425" s="104">
        <v>313210</v>
      </c>
      <c r="E425" s="104">
        <v>321</v>
      </c>
      <c r="F425" s="105" t="s">
        <v>226</v>
      </c>
    </row>
    <row r="426" spans="1:6" hidden="1">
      <c r="A426" s="104">
        <v>313220</v>
      </c>
      <c r="B426" s="104">
        <v>322</v>
      </c>
      <c r="C426" s="105" t="s">
        <v>227</v>
      </c>
      <c r="D426" s="104">
        <v>313220</v>
      </c>
      <c r="E426" s="104">
        <v>322</v>
      </c>
      <c r="F426" s="105" t="s">
        <v>227</v>
      </c>
    </row>
    <row r="427" spans="1:6" hidden="1">
      <c r="A427" s="104">
        <v>313230</v>
      </c>
      <c r="B427" s="104">
        <v>323</v>
      </c>
      <c r="C427" s="105" t="s">
        <v>700</v>
      </c>
      <c r="D427" s="104">
        <v>313230</v>
      </c>
      <c r="E427" s="104">
        <v>323</v>
      </c>
      <c r="F427" s="105" t="s">
        <v>700</v>
      </c>
    </row>
    <row r="428" spans="1:6" hidden="1">
      <c r="A428" s="104">
        <v>313240</v>
      </c>
      <c r="B428" s="104">
        <v>324</v>
      </c>
      <c r="C428" s="105" t="s">
        <v>701</v>
      </c>
      <c r="D428" s="104">
        <v>313240</v>
      </c>
      <c r="E428" s="104">
        <v>324</v>
      </c>
      <c r="F428" s="105" t="s">
        <v>701</v>
      </c>
    </row>
    <row r="429" spans="1:6" hidden="1">
      <c r="A429" s="104">
        <v>313250</v>
      </c>
      <c r="B429" s="104">
        <v>325</v>
      </c>
      <c r="C429" s="105" t="s">
        <v>228</v>
      </c>
      <c r="D429" s="104">
        <v>313250</v>
      </c>
      <c r="E429" s="104">
        <v>325</v>
      </c>
      <c r="F429" s="105" t="s">
        <v>228</v>
      </c>
    </row>
    <row r="430" spans="1:6" hidden="1">
      <c r="A430" s="104">
        <v>313260</v>
      </c>
      <c r="B430" s="104">
        <v>326</v>
      </c>
      <c r="C430" s="105" t="s">
        <v>477</v>
      </c>
      <c r="D430" s="104">
        <v>313260</v>
      </c>
      <c r="E430" s="104">
        <v>326</v>
      </c>
      <c r="F430" s="105" t="s">
        <v>477</v>
      </c>
    </row>
    <row r="431" spans="1:6" hidden="1">
      <c r="A431" s="104">
        <v>313270</v>
      </c>
      <c r="B431" s="104">
        <v>327</v>
      </c>
      <c r="C431" s="105" t="s">
        <v>229</v>
      </c>
      <c r="D431" s="104">
        <v>313270</v>
      </c>
      <c r="E431" s="104">
        <v>327</v>
      </c>
      <c r="F431" s="105" t="s">
        <v>229</v>
      </c>
    </row>
    <row r="432" spans="1:6" hidden="1">
      <c r="A432" s="104">
        <v>313280</v>
      </c>
      <c r="B432" s="104">
        <v>328</v>
      </c>
      <c r="C432" s="105" t="s">
        <v>702</v>
      </c>
      <c r="D432" s="104">
        <v>313280</v>
      </c>
      <c r="E432" s="104">
        <v>328</v>
      </c>
      <c r="F432" s="105" t="s">
        <v>702</v>
      </c>
    </row>
    <row r="433" spans="1:6" hidden="1">
      <c r="A433" s="104">
        <v>313290</v>
      </c>
      <c r="B433" s="104">
        <v>329</v>
      </c>
      <c r="C433" s="105" t="s">
        <v>230</v>
      </c>
      <c r="D433" s="104">
        <v>313290</v>
      </c>
      <c r="E433" s="104">
        <v>329</v>
      </c>
      <c r="F433" s="105" t="s">
        <v>230</v>
      </c>
    </row>
    <row r="434" spans="1:6" hidden="1">
      <c r="A434" s="104">
        <v>313300</v>
      </c>
      <c r="B434" s="104">
        <v>330</v>
      </c>
      <c r="C434" s="105" t="s">
        <v>231</v>
      </c>
      <c r="D434" s="104">
        <v>313300</v>
      </c>
      <c r="E434" s="104">
        <v>330</v>
      </c>
      <c r="F434" s="105" t="s">
        <v>231</v>
      </c>
    </row>
    <row r="435" spans="1:6" hidden="1">
      <c r="A435" s="104">
        <v>313310</v>
      </c>
      <c r="B435" s="104">
        <v>331</v>
      </c>
      <c r="C435" s="105" t="s">
        <v>232</v>
      </c>
      <c r="D435" s="104">
        <v>313310</v>
      </c>
      <c r="E435" s="104">
        <v>331</v>
      </c>
      <c r="F435" s="105" t="s">
        <v>232</v>
      </c>
    </row>
    <row r="436" spans="1:6" hidden="1">
      <c r="A436" s="104">
        <v>313320</v>
      </c>
      <c r="B436" s="104">
        <v>332</v>
      </c>
      <c r="C436" s="105" t="s">
        <v>233</v>
      </c>
      <c r="D436" s="104">
        <v>313320</v>
      </c>
      <c r="E436" s="104">
        <v>332</v>
      </c>
      <c r="F436" s="105" t="s">
        <v>233</v>
      </c>
    </row>
    <row r="437" spans="1:6" hidden="1">
      <c r="A437" s="104">
        <v>313330</v>
      </c>
      <c r="B437" s="104">
        <v>333</v>
      </c>
      <c r="C437" s="105" t="s">
        <v>234</v>
      </c>
      <c r="D437" s="104">
        <v>313330</v>
      </c>
      <c r="E437" s="104">
        <v>333</v>
      </c>
      <c r="F437" s="105" t="s">
        <v>234</v>
      </c>
    </row>
    <row r="438" spans="1:6" hidden="1">
      <c r="A438" s="104">
        <v>313340</v>
      </c>
      <c r="B438" s="104">
        <v>334</v>
      </c>
      <c r="C438" s="105" t="s">
        <v>235</v>
      </c>
      <c r="D438" s="104">
        <v>313340</v>
      </c>
      <c r="E438" s="104">
        <v>334</v>
      </c>
      <c r="F438" s="105" t="s">
        <v>235</v>
      </c>
    </row>
    <row r="439" spans="1:6" hidden="1">
      <c r="A439" s="104">
        <v>313350</v>
      </c>
      <c r="B439" s="104">
        <v>335</v>
      </c>
      <c r="C439" s="105" t="s">
        <v>236</v>
      </c>
      <c r="D439" s="104">
        <v>313350</v>
      </c>
      <c r="E439" s="104">
        <v>335</v>
      </c>
      <c r="F439" s="105" t="s">
        <v>236</v>
      </c>
    </row>
    <row r="440" spans="1:6" hidden="1">
      <c r="A440" s="104">
        <v>313360</v>
      </c>
      <c r="B440" s="104">
        <v>336</v>
      </c>
      <c r="C440" s="105" t="s">
        <v>237</v>
      </c>
      <c r="D440" s="104">
        <v>313360</v>
      </c>
      <c r="E440" s="104">
        <v>336</v>
      </c>
      <c r="F440" s="105" t="s">
        <v>237</v>
      </c>
    </row>
    <row r="441" spans="1:6" hidden="1">
      <c r="A441" s="104">
        <v>313370</v>
      </c>
      <c r="B441" s="104">
        <v>337</v>
      </c>
      <c r="C441" s="105" t="s">
        <v>703</v>
      </c>
      <c r="D441" s="104">
        <v>313370</v>
      </c>
      <c r="E441" s="104">
        <v>337</v>
      </c>
      <c r="F441" s="105" t="s">
        <v>703</v>
      </c>
    </row>
    <row r="442" spans="1:6" hidden="1">
      <c r="A442" s="104">
        <v>313375</v>
      </c>
      <c r="B442" s="104">
        <v>723</v>
      </c>
      <c r="C442" s="105" t="s">
        <v>704</v>
      </c>
      <c r="D442" s="104">
        <v>313375</v>
      </c>
      <c r="E442" s="104">
        <v>723</v>
      </c>
      <c r="F442" s="105" t="s">
        <v>704</v>
      </c>
    </row>
    <row r="443" spans="1:6" hidden="1">
      <c r="A443" s="104">
        <v>313380</v>
      </c>
      <c r="B443" s="104">
        <v>338</v>
      </c>
      <c r="C443" s="105" t="s">
        <v>705</v>
      </c>
      <c r="D443" s="104">
        <v>313380</v>
      </c>
      <c r="E443" s="104">
        <v>338</v>
      </c>
      <c r="F443" s="105" t="s">
        <v>705</v>
      </c>
    </row>
    <row r="444" spans="1:6" hidden="1">
      <c r="A444" s="104">
        <v>313390</v>
      </c>
      <c r="B444" s="104">
        <v>339</v>
      </c>
      <c r="C444" s="105" t="s">
        <v>238</v>
      </c>
      <c r="D444" s="104">
        <v>313390</v>
      </c>
      <c r="E444" s="104">
        <v>339</v>
      </c>
      <c r="F444" s="105" t="s">
        <v>238</v>
      </c>
    </row>
    <row r="445" spans="1:6" hidden="1">
      <c r="A445" s="104">
        <v>313400</v>
      </c>
      <c r="B445" s="104">
        <v>340</v>
      </c>
      <c r="C445" s="105" t="s">
        <v>239</v>
      </c>
      <c r="D445" s="104">
        <v>313400</v>
      </c>
      <c r="E445" s="104">
        <v>340</v>
      </c>
      <c r="F445" s="105" t="s">
        <v>239</v>
      </c>
    </row>
    <row r="446" spans="1:6" hidden="1">
      <c r="A446" s="104">
        <v>313410</v>
      </c>
      <c r="B446" s="104">
        <v>341</v>
      </c>
      <c r="C446" s="105" t="s">
        <v>240</v>
      </c>
      <c r="D446" s="104">
        <v>313410</v>
      </c>
      <c r="E446" s="104">
        <v>341</v>
      </c>
      <c r="F446" s="105" t="s">
        <v>240</v>
      </c>
    </row>
    <row r="447" spans="1:6" hidden="1">
      <c r="A447" s="104">
        <v>313420</v>
      </c>
      <c r="B447" s="104">
        <v>342</v>
      </c>
      <c r="C447" s="105" t="s">
        <v>241</v>
      </c>
      <c r="D447" s="104">
        <v>313420</v>
      </c>
      <c r="E447" s="104">
        <v>342</v>
      </c>
      <c r="F447" s="105" t="s">
        <v>241</v>
      </c>
    </row>
    <row r="448" spans="1:6" hidden="1">
      <c r="A448" s="104">
        <v>313430</v>
      </c>
      <c r="B448" s="104">
        <v>343</v>
      </c>
      <c r="C448" s="105" t="s">
        <v>242</v>
      </c>
      <c r="D448" s="104">
        <v>313430</v>
      </c>
      <c r="E448" s="104">
        <v>343</v>
      </c>
      <c r="F448" s="105" t="s">
        <v>242</v>
      </c>
    </row>
    <row r="449" spans="1:6" hidden="1">
      <c r="A449" s="104">
        <v>313440</v>
      </c>
      <c r="B449" s="104">
        <v>344</v>
      </c>
      <c r="C449" s="105" t="s">
        <v>243</v>
      </c>
      <c r="D449" s="104">
        <v>313440</v>
      </c>
      <c r="E449" s="104">
        <v>344</v>
      </c>
      <c r="F449" s="105" t="s">
        <v>243</v>
      </c>
    </row>
    <row r="450" spans="1:6" hidden="1">
      <c r="A450" s="104">
        <v>313450</v>
      </c>
      <c r="B450" s="104">
        <v>345</v>
      </c>
      <c r="C450" s="105" t="s">
        <v>244</v>
      </c>
      <c r="D450" s="104">
        <v>313450</v>
      </c>
      <c r="E450" s="104">
        <v>345</v>
      </c>
      <c r="F450" s="105" t="s">
        <v>244</v>
      </c>
    </row>
    <row r="451" spans="1:6" hidden="1">
      <c r="A451" s="104">
        <v>313460</v>
      </c>
      <c r="B451" s="104">
        <v>346</v>
      </c>
      <c r="C451" s="105" t="s">
        <v>245</v>
      </c>
      <c r="D451" s="104">
        <v>313460</v>
      </c>
      <c r="E451" s="104">
        <v>346</v>
      </c>
      <c r="F451" s="105" t="s">
        <v>245</v>
      </c>
    </row>
    <row r="452" spans="1:6" hidden="1">
      <c r="A452" s="104">
        <v>313470</v>
      </c>
      <c r="B452" s="104">
        <v>347</v>
      </c>
      <c r="C452" s="105" t="s">
        <v>246</v>
      </c>
      <c r="D452" s="104">
        <v>313470</v>
      </c>
      <c r="E452" s="104">
        <v>347</v>
      </c>
      <c r="F452" s="105" t="s">
        <v>246</v>
      </c>
    </row>
    <row r="453" spans="1:6" hidden="1">
      <c r="A453" s="104">
        <v>313480</v>
      </c>
      <c r="B453" s="104">
        <v>348</v>
      </c>
      <c r="C453" s="105" t="s">
        <v>706</v>
      </c>
      <c r="D453" s="104">
        <v>313480</v>
      </c>
      <c r="E453" s="104">
        <v>348</v>
      </c>
      <c r="F453" s="105" t="s">
        <v>706</v>
      </c>
    </row>
    <row r="454" spans="1:6" hidden="1">
      <c r="A454" s="104">
        <v>313490</v>
      </c>
      <c r="B454" s="104">
        <v>349</v>
      </c>
      <c r="C454" s="105" t="s">
        <v>247</v>
      </c>
      <c r="D454" s="104">
        <v>313490</v>
      </c>
      <c r="E454" s="104">
        <v>349</v>
      </c>
      <c r="F454" s="105" t="s">
        <v>247</v>
      </c>
    </row>
    <row r="455" spans="1:6" hidden="1">
      <c r="A455" s="104">
        <v>313500</v>
      </c>
      <c r="B455" s="104">
        <v>350</v>
      </c>
      <c r="C455" s="105" t="s">
        <v>707</v>
      </c>
      <c r="D455" s="104">
        <v>313500</v>
      </c>
      <c r="E455" s="104">
        <v>350</v>
      </c>
      <c r="F455" s="105" t="s">
        <v>707</v>
      </c>
    </row>
    <row r="456" spans="1:6" hidden="1">
      <c r="A456" s="104">
        <v>313505</v>
      </c>
      <c r="B456" s="104">
        <v>738</v>
      </c>
      <c r="C456" s="105" t="s">
        <v>708</v>
      </c>
      <c r="D456" s="104">
        <v>313505</v>
      </c>
      <c r="E456" s="104">
        <v>738</v>
      </c>
      <c r="F456" s="105" t="s">
        <v>708</v>
      </c>
    </row>
    <row r="457" spans="1:6" hidden="1">
      <c r="A457" s="104">
        <v>313507</v>
      </c>
      <c r="B457" s="104">
        <v>739</v>
      </c>
      <c r="C457" s="105" t="s">
        <v>248</v>
      </c>
      <c r="D457" s="104">
        <v>313507</v>
      </c>
      <c r="E457" s="104">
        <v>739</v>
      </c>
      <c r="F457" s="105" t="s">
        <v>248</v>
      </c>
    </row>
    <row r="458" spans="1:6" hidden="1">
      <c r="A458" s="104">
        <v>313510</v>
      </c>
      <c r="B458" s="104">
        <v>351</v>
      </c>
      <c r="C458" s="105" t="s">
        <v>709</v>
      </c>
      <c r="D458" s="104">
        <v>313510</v>
      </c>
      <c r="E458" s="104">
        <v>351</v>
      </c>
      <c r="F458" s="105" t="s">
        <v>709</v>
      </c>
    </row>
    <row r="459" spans="1:6" hidden="1">
      <c r="A459" s="104">
        <v>313520</v>
      </c>
      <c r="B459" s="104">
        <v>352</v>
      </c>
      <c r="C459" s="105" t="s">
        <v>710</v>
      </c>
      <c r="D459" s="104">
        <v>313520</v>
      </c>
      <c r="E459" s="104">
        <v>352</v>
      </c>
      <c r="F459" s="105" t="s">
        <v>710</v>
      </c>
    </row>
    <row r="460" spans="1:6" hidden="1">
      <c r="A460" s="104">
        <v>313530</v>
      </c>
      <c r="B460" s="104">
        <v>353</v>
      </c>
      <c r="C460" s="105" t="s">
        <v>711</v>
      </c>
      <c r="D460" s="104">
        <v>313530</v>
      </c>
      <c r="E460" s="104">
        <v>353</v>
      </c>
      <c r="F460" s="105" t="s">
        <v>711</v>
      </c>
    </row>
    <row r="461" spans="1:6" hidden="1">
      <c r="A461" s="104">
        <v>313535</v>
      </c>
      <c r="B461" s="104">
        <v>865</v>
      </c>
      <c r="C461" s="105" t="s">
        <v>249</v>
      </c>
      <c r="D461" s="104">
        <v>313535</v>
      </c>
      <c r="E461" s="104">
        <v>865</v>
      </c>
      <c r="F461" s="105" t="s">
        <v>249</v>
      </c>
    </row>
    <row r="462" spans="1:6" hidden="1">
      <c r="A462" s="104">
        <v>313540</v>
      </c>
      <c r="B462" s="104">
        <v>354</v>
      </c>
      <c r="C462" s="105" t="s">
        <v>250</v>
      </c>
      <c r="D462" s="104">
        <v>313540</v>
      </c>
      <c r="E462" s="104">
        <v>354</v>
      </c>
      <c r="F462" s="105" t="s">
        <v>250</v>
      </c>
    </row>
    <row r="463" spans="1:6" hidden="1">
      <c r="A463" s="104">
        <v>313545</v>
      </c>
      <c r="B463" s="104">
        <v>801</v>
      </c>
      <c r="C463" s="105" t="s">
        <v>478</v>
      </c>
      <c r="D463" s="104">
        <v>313545</v>
      </c>
      <c r="E463" s="104">
        <v>801</v>
      </c>
      <c r="F463" s="105" t="s">
        <v>478</v>
      </c>
    </row>
    <row r="464" spans="1:6" hidden="1">
      <c r="A464" s="104">
        <v>313550</v>
      </c>
      <c r="B464" s="104">
        <v>355</v>
      </c>
      <c r="C464" s="105" t="s">
        <v>251</v>
      </c>
      <c r="D464" s="104">
        <v>313550</v>
      </c>
      <c r="E464" s="104">
        <v>355</v>
      </c>
      <c r="F464" s="105" t="s">
        <v>251</v>
      </c>
    </row>
    <row r="465" spans="1:6" hidden="1">
      <c r="A465" s="104">
        <v>313560</v>
      </c>
      <c r="B465" s="104">
        <v>356</v>
      </c>
      <c r="C465" s="105" t="s">
        <v>712</v>
      </c>
      <c r="D465" s="104">
        <v>313560</v>
      </c>
      <c r="E465" s="104">
        <v>356</v>
      </c>
      <c r="F465" s="105" t="s">
        <v>712</v>
      </c>
    </row>
    <row r="466" spans="1:6" hidden="1">
      <c r="A466" s="104">
        <v>313570</v>
      </c>
      <c r="B466" s="104">
        <v>357</v>
      </c>
      <c r="C466" s="105" t="s">
        <v>713</v>
      </c>
      <c r="D466" s="104">
        <v>313570</v>
      </c>
      <c r="E466" s="104">
        <v>357</v>
      </c>
      <c r="F466" s="105" t="s">
        <v>713</v>
      </c>
    </row>
    <row r="467" spans="1:6" hidden="1">
      <c r="A467" s="104">
        <v>313580</v>
      </c>
      <c r="B467" s="104">
        <v>358</v>
      </c>
      <c r="C467" s="105" t="s">
        <v>252</v>
      </c>
      <c r="D467" s="104">
        <v>313580</v>
      </c>
      <c r="E467" s="104">
        <v>358</v>
      </c>
      <c r="F467" s="105" t="s">
        <v>252</v>
      </c>
    </row>
    <row r="468" spans="1:6" hidden="1">
      <c r="A468" s="104">
        <v>313590</v>
      </c>
      <c r="B468" s="104">
        <v>359</v>
      </c>
      <c r="C468" s="105" t="s">
        <v>714</v>
      </c>
      <c r="D468" s="104">
        <v>313590</v>
      </c>
      <c r="E468" s="104">
        <v>359</v>
      </c>
      <c r="F468" s="105" t="s">
        <v>714</v>
      </c>
    </row>
    <row r="469" spans="1:6" hidden="1">
      <c r="A469" s="104">
        <v>313600</v>
      </c>
      <c r="B469" s="104">
        <v>360</v>
      </c>
      <c r="C469" s="105" t="s">
        <v>715</v>
      </c>
      <c r="D469" s="104">
        <v>313600</v>
      </c>
      <c r="E469" s="104">
        <v>360</v>
      </c>
      <c r="F469" s="105" t="s">
        <v>715</v>
      </c>
    </row>
    <row r="470" spans="1:6" hidden="1">
      <c r="A470" s="104">
        <v>313610</v>
      </c>
      <c r="B470" s="104">
        <v>361</v>
      </c>
      <c r="C470" s="105" t="s">
        <v>716</v>
      </c>
      <c r="D470" s="104">
        <v>313610</v>
      </c>
      <c r="E470" s="104">
        <v>361</v>
      </c>
      <c r="F470" s="105" t="s">
        <v>716</v>
      </c>
    </row>
    <row r="471" spans="1:6" hidden="1">
      <c r="A471" s="104">
        <v>313620</v>
      </c>
      <c r="B471" s="104">
        <v>362</v>
      </c>
      <c r="C471" s="105" t="s">
        <v>717</v>
      </c>
      <c r="D471" s="104">
        <v>313620</v>
      </c>
      <c r="E471" s="104">
        <v>362</v>
      </c>
      <c r="F471" s="105" t="s">
        <v>717</v>
      </c>
    </row>
    <row r="472" spans="1:6" hidden="1">
      <c r="A472" s="104">
        <v>313630</v>
      </c>
      <c r="B472" s="104">
        <v>363</v>
      </c>
      <c r="C472" s="105" t="s">
        <v>718</v>
      </c>
      <c r="D472" s="104">
        <v>313630</v>
      </c>
      <c r="E472" s="104">
        <v>363</v>
      </c>
      <c r="F472" s="105" t="s">
        <v>718</v>
      </c>
    </row>
    <row r="473" spans="1:6" hidden="1">
      <c r="A473" s="104">
        <v>313640</v>
      </c>
      <c r="B473" s="104">
        <v>364</v>
      </c>
      <c r="C473" s="105" t="s">
        <v>719</v>
      </c>
      <c r="D473" s="104">
        <v>313640</v>
      </c>
      <c r="E473" s="104">
        <v>364</v>
      </c>
      <c r="F473" s="105" t="s">
        <v>719</v>
      </c>
    </row>
    <row r="474" spans="1:6" hidden="1">
      <c r="A474" s="104">
        <v>313650</v>
      </c>
      <c r="B474" s="104">
        <v>365</v>
      </c>
      <c r="C474" s="105" t="s">
        <v>720</v>
      </c>
      <c r="D474" s="104">
        <v>313650</v>
      </c>
      <c r="E474" s="104">
        <v>365</v>
      </c>
      <c r="F474" s="105" t="s">
        <v>720</v>
      </c>
    </row>
    <row r="475" spans="1:6" hidden="1">
      <c r="A475" s="104">
        <v>313652</v>
      </c>
      <c r="B475" s="104">
        <v>802</v>
      </c>
      <c r="C475" s="105" t="s">
        <v>721</v>
      </c>
      <c r="D475" s="104">
        <v>313652</v>
      </c>
      <c r="E475" s="104">
        <v>802</v>
      </c>
      <c r="F475" s="105" t="s">
        <v>721</v>
      </c>
    </row>
    <row r="476" spans="1:6" hidden="1">
      <c r="A476" s="104">
        <v>313655</v>
      </c>
      <c r="B476" s="104">
        <v>803</v>
      </c>
      <c r="C476" s="105" t="s">
        <v>722</v>
      </c>
      <c r="D476" s="104">
        <v>313655</v>
      </c>
      <c r="E476" s="104">
        <v>803</v>
      </c>
      <c r="F476" s="105" t="s">
        <v>722</v>
      </c>
    </row>
    <row r="477" spans="1:6" hidden="1">
      <c r="A477" s="104">
        <v>313657</v>
      </c>
      <c r="B477" s="104">
        <v>804</v>
      </c>
      <c r="C477" s="105" t="s">
        <v>723</v>
      </c>
      <c r="D477" s="104">
        <v>313657</v>
      </c>
      <c r="E477" s="104">
        <v>804</v>
      </c>
      <c r="F477" s="105" t="s">
        <v>723</v>
      </c>
    </row>
    <row r="478" spans="1:6" hidden="1">
      <c r="A478" s="104">
        <v>313660</v>
      </c>
      <c r="B478" s="104">
        <v>366</v>
      </c>
      <c r="C478" s="105" t="s">
        <v>724</v>
      </c>
      <c r="D478" s="104">
        <v>313660</v>
      </c>
      <c r="E478" s="104">
        <v>366</v>
      </c>
      <c r="F478" s="105" t="s">
        <v>724</v>
      </c>
    </row>
    <row r="479" spans="1:6" hidden="1">
      <c r="A479" s="104">
        <v>313665</v>
      </c>
      <c r="B479" s="104">
        <v>740</v>
      </c>
      <c r="C479" s="105" t="s">
        <v>253</v>
      </c>
      <c r="D479" s="104">
        <v>313665</v>
      </c>
      <c r="E479" s="104">
        <v>740</v>
      </c>
      <c r="F479" s="105" t="s">
        <v>253</v>
      </c>
    </row>
    <row r="480" spans="1:6" hidden="1">
      <c r="A480" s="104">
        <v>313670</v>
      </c>
      <c r="B480" s="104">
        <v>367</v>
      </c>
      <c r="C480" s="105" t="s">
        <v>479</v>
      </c>
      <c r="D480" s="104">
        <v>313670</v>
      </c>
      <c r="E480" s="104">
        <v>367</v>
      </c>
      <c r="F480" s="105" t="s">
        <v>479</v>
      </c>
    </row>
    <row r="481" spans="1:6" hidden="1">
      <c r="A481" s="104">
        <v>313680</v>
      </c>
      <c r="B481" s="104">
        <v>368</v>
      </c>
      <c r="C481" s="105" t="s">
        <v>254</v>
      </c>
      <c r="D481" s="104">
        <v>313680</v>
      </c>
      <c r="E481" s="104">
        <v>368</v>
      </c>
      <c r="F481" s="105" t="s">
        <v>254</v>
      </c>
    </row>
    <row r="482" spans="1:6" hidden="1">
      <c r="A482" s="104">
        <v>313690</v>
      </c>
      <c r="B482" s="104">
        <v>369</v>
      </c>
      <c r="C482" s="105" t="s">
        <v>255</v>
      </c>
      <c r="D482" s="104">
        <v>313690</v>
      </c>
      <c r="E482" s="104">
        <v>369</v>
      </c>
      <c r="F482" s="105" t="s">
        <v>255</v>
      </c>
    </row>
    <row r="483" spans="1:6" hidden="1">
      <c r="A483" s="104">
        <v>313695</v>
      </c>
      <c r="B483" s="104">
        <v>805</v>
      </c>
      <c r="C483" s="105" t="s">
        <v>725</v>
      </c>
      <c r="D483" s="104">
        <v>313695</v>
      </c>
      <c r="E483" s="104">
        <v>805</v>
      </c>
      <c r="F483" s="105" t="s">
        <v>725</v>
      </c>
    </row>
    <row r="484" spans="1:6" hidden="1">
      <c r="A484" s="104">
        <v>313700</v>
      </c>
      <c r="B484" s="104">
        <v>370</v>
      </c>
      <c r="C484" s="105" t="s">
        <v>256</v>
      </c>
      <c r="D484" s="104">
        <v>313700</v>
      </c>
      <c r="E484" s="104">
        <v>370</v>
      </c>
      <c r="F484" s="105" t="s">
        <v>256</v>
      </c>
    </row>
    <row r="485" spans="1:6" hidden="1">
      <c r="A485" s="104">
        <v>313710</v>
      </c>
      <c r="B485" s="104">
        <v>371</v>
      </c>
      <c r="C485" s="105" t="s">
        <v>257</v>
      </c>
      <c r="D485" s="104">
        <v>313710</v>
      </c>
      <c r="E485" s="104">
        <v>371</v>
      </c>
      <c r="F485" s="105" t="s">
        <v>257</v>
      </c>
    </row>
    <row r="486" spans="1:6" hidden="1">
      <c r="A486" s="104">
        <v>313720</v>
      </c>
      <c r="B486" s="104">
        <v>372</v>
      </c>
      <c r="C486" s="105" t="s">
        <v>454</v>
      </c>
      <c r="D486" s="104">
        <v>313720</v>
      </c>
      <c r="E486" s="104">
        <v>372</v>
      </c>
      <c r="F486" s="105" t="s">
        <v>454</v>
      </c>
    </row>
    <row r="487" spans="1:6" hidden="1">
      <c r="A487" s="104">
        <v>313730</v>
      </c>
      <c r="B487" s="104">
        <v>373</v>
      </c>
      <c r="C487" s="105" t="s">
        <v>523</v>
      </c>
      <c r="D487" s="104">
        <v>313730</v>
      </c>
      <c r="E487" s="104">
        <v>373</v>
      </c>
      <c r="F487" s="105" t="s">
        <v>523</v>
      </c>
    </row>
    <row r="488" spans="1:6" hidden="1">
      <c r="A488" s="104">
        <v>313740</v>
      </c>
      <c r="B488" s="104">
        <v>374</v>
      </c>
      <c r="C488" s="105" t="s">
        <v>258</v>
      </c>
      <c r="D488" s="104">
        <v>313740</v>
      </c>
      <c r="E488" s="104">
        <v>374</v>
      </c>
      <c r="F488" s="105" t="s">
        <v>258</v>
      </c>
    </row>
    <row r="489" spans="1:6" hidden="1">
      <c r="A489" s="104">
        <v>313750</v>
      </c>
      <c r="B489" s="104">
        <v>375</v>
      </c>
      <c r="C489" s="105" t="s">
        <v>259</v>
      </c>
      <c r="D489" s="104">
        <v>313750</v>
      </c>
      <c r="E489" s="104">
        <v>375</v>
      </c>
      <c r="F489" s="105" t="s">
        <v>259</v>
      </c>
    </row>
    <row r="490" spans="1:6" hidden="1">
      <c r="A490" s="104">
        <v>313753</v>
      </c>
      <c r="B490" s="104">
        <v>741</v>
      </c>
      <c r="C490" s="105" t="s">
        <v>260</v>
      </c>
      <c r="D490" s="104">
        <v>313753</v>
      </c>
      <c r="E490" s="104">
        <v>741</v>
      </c>
      <c r="F490" s="105" t="s">
        <v>260</v>
      </c>
    </row>
    <row r="491" spans="1:6" hidden="1">
      <c r="A491" s="104">
        <v>313760</v>
      </c>
      <c r="B491" s="104">
        <v>376</v>
      </c>
      <c r="C491" s="105" t="s">
        <v>261</v>
      </c>
      <c r="D491" s="104">
        <v>313760</v>
      </c>
      <c r="E491" s="104">
        <v>376</v>
      </c>
      <c r="F491" s="105" t="s">
        <v>261</v>
      </c>
    </row>
    <row r="492" spans="1:6" hidden="1">
      <c r="A492" s="104">
        <v>313770</v>
      </c>
      <c r="B492" s="104">
        <v>377</v>
      </c>
      <c r="C492" s="105" t="s">
        <v>262</v>
      </c>
      <c r="D492" s="104">
        <v>313770</v>
      </c>
      <c r="E492" s="104">
        <v>377</v>
      </c>
      <c r="F492" s="105" t="s">
        <v>262</v>
      </c>
    </row>
    <row r="493" spans="1:6" hidden="1">
      <c r="A493" s="104">
        <v>313780</v>
      </c>
      <c r="B493" s="104">
        <v>378</v>
      </c>
      <c r="C493" s="105" t="s">
        <v>263</v>
      </c>
      <c r="D493" s="104">
        <v>313780</v>
      </c>
      <c r="E493" s="104">
        <v>378</v>
      </c>
      <c r="F493" s="105" t="s">
        <v>263</v>
      </c>
    </row>
    <row r="494" spans="1:6" hidden="1">
      <c r="A494" s="104">
        <v>313790</v>
      </c>
      <c r="B494" s="104">
        <v>379</v>
      </c>
      <c r="C494" s="105" t="s">
        <v>264</v>
      </c>
      <c r="D494" s="104">
        <v>313790</v>
      </c>
      <c r="E494" s="104">
        <v>379</v>
      </c>
      <c r="F494" s="105" t="s">
        <v>264</v>
      </c>
    </row>
    <row r="495" spans="1:6" hidden="1">
      <c r="A495" s="104">
        <v>313800</v>
      </c>
      <c r="B495" s="104">
        <v>380</v>
      </c>
      <c r="C495" s="105" t="s">
        <v>265</v>
      </c>
      <c r="D495" s="104">
        <v>313800</v>
      </c>
      <c r="E495" s="104">
        <v>380</v>
      </c>
      <c r="F495" s="105" t="s">
        <v>265</v>
      </c>
    </row>
    <row r="496" spans="1:6" hidden="1">
      <c r="A496" s="104">
        <v>313810</v>
      </c>
      <c r="B496" s="104">
        <v>381</v>
      </c>
      <c r="C496" s="105" t="s">
        <v>266</v>
      </c>
      <c r="D496" s="104">
        <v>313810</v>
      </c>
      <c r="E496" s="104">
        <v>381</v>
      </c>
      <c r="F496" s="105" t="s">
        <v>266</v>
      </c>
    </row>
    <row r="497" spans="1:6" hidden="1">
      <c r="A497" s="104">
        <v>313820</v>
      </c>
      <c r="B497" s="104">
        <v>382</v>
      </c>
      <c r="C497" s="105" t="s">
        <v>267</v>
      </c>
      <c r="D497" s="104">
        <v>313820</v>
      </c>
      <c r="E497" s="104">
        <v>382</v>
      </c>
      <c r="F497" s="105" t="s">
        <v>267</v>
      </c>
    </row>
    <row r="498" spans="1:6" hidden="1">
      <c r="A498" s="104">
        <v>313830</v>
      </c>
      <c r="B498" s="104">
        <v>383</v>
      </c>
      <c r="C498" s="105" t="s">
        <v>268</v>
      </c>
      <c r="D498" s="104">
        <v>313830</v>
      </c>
      <c r="E498" s="104">
        <v>383</v>
      </c>
      <c r="F498" s="105" t="s">
        <v>268</v>
      </c>
    </row>
    <row r="499" spans="1:6" hidden="1">
      <c r="A499" s="104">
        <v>313835</v>
      </c>
      <c r="B499" s="104">
        <v>806</v>
      </c>
      <c r="C499" s="105" t="s">
        <v>510</v>
      </c>
      <c r="D499" s="104">
        <v>313835</v>
      </c>
      <c r="E499" s="104">
        <v>806</v>
      </c>
      <c r="F499" s="105" t="s">
        <v>510</v>
      </c>
    </row>
    <row r="500" spans="1:6" hidden="1">
      <c r="A500" s="104">
        <v>313840</v>
      </c>
      <c r="B500" s="104">
        <v>384</v>
      </c>
      <c r="C500" s="105" t="s">
        <v>269</v>
      </c>
      <c r="D500" s="104">
        <v>313840</v>
      </c>
      <c r="E500" s="104">
        <v>384</v>
      </c>
      <c r="F500" s="105" t="s">
        <v>269</v>
      </c>
    </row>
    <row r="501" spans="1:6" hidden="1">
      <c r="A501" s="104">
        <v>313850</v>
      </c>
      <c r="B501" s="104">
        <v>385</v>
      </c>
      <c r="C501" s="105" t="s">
        <v>270</v>
      </c>
      <c r="D501" s="104">
        <v>313850</v>
      </c>
      <c r="E501" s="104">
        <v>385</v>
      </c>
      <c r="F501" s="105" t="s">
        <v>270</v>
      </c>
    </row>
    <row r="502" spans="1:6" hidden="1">
      <c r="A502" s="104">
        <v>313860</v>
      </c>
      <c r="B502" s="104">
        <v>386</v>
      </c>
      <c r="C502" s="105" t="s">
        <v>271</v>
      </c>
      <c r="D502" s="104">
        <v>313860</v>
      </c>
      <c r="E502" s="104">
        <v>386</v>
      </c>
      <c r="F502" s="105" t="s">
        <v>271</v>
      </c>
    </row>
    <row r="503" spans="1:6" hidden="1">
      <c r="A503" s="104">
        <v>313862</v>
      </c>
      <c r="B503" s="104">
        <v>742</v>
      </c>
      <c r="C503" s="105" t="s">
        <v>511</v>
      </c>
      <c r="D503" s="104">
        <v>313862</v>
      </c>
      <c r="E503" s="104">
        <v>742</v>
      </c>
      <c r="F503" s="105" t="s">
        <v>511</v>
      </c>
    </row>
    <row r="504" spans="1:6" hidden="1">
      <c r="A504" s="104">
        <v>313865</v>
      </c>
      <c r="B504" s="104">
        <v>743</v>
      </c>
      <c r="C504" s="105" t="s">
        <v>272</v>
      </c>
      <c r="D504" s="104">
        <v>313865</v>
      </c>
      <c r="E504" s="104">
        <v>743</v>
      </c>
      <c r="F504" s="105" t="s">
        <v>272</v>
      </c>
    </row>
    <row r="505" spans="1:6" hidden="1">
      <c r="A505" s="104">
        <v>313867</v>
      </c>
      <c r="B505" s="104">
        <v>807</v>
      </c>
      <c r="C505" s="105" t="s">
        <v>273</v>
      </c>
      <c r="D505" s="104">
        <v>313867</v>
      </c>
      <c r="E505" s="104">
        <v>807</v>
      </c>
      <c r="F505" s="105" t="s">
        <v>273</v>
      </c>
    </row>
    <row r="506" spans="1:6" hidden="1">
      <c r="A506" s="104">
        <v>313868</v>
      </c>
      <c r="B506" s="104">
        <v>808</v>
      </c>
      <c r="C506" s="105" t="s">
        <v>726</v>
      </c>
      <c r="D506" s="104">
        <v>313868</v>
      </c>
      <c r="E506" s="104">
        <v>808</v>
      </c>
      <c r="F506" s="105" t="s">
        <v>726</v>
      </c>
    </row>
    <row r="507" spans="1:6" hidden="1">
      <c r="A507" s="104">
        <v>313870</v>
      </c>
      <c r="B507" s="104">
        <v>387</v>
      </c>
      <c r="C507" s="105" t="s">
        <v>727</v>
      </c>
      <c r="D507" s="104">
        <v>313870</v>
      </c>
      <c r="E507" s="104">
        <v>387</v>
      </c>
      <c r="F507" s="105" t="s">
        <v>727</v>
      </c>
    </row>
    <row r="508" spans="1:6" hidden="1">
      <c r="A508" s="104">
        <v>313880</v>
      </c>
      <c r="B508" s="104">
        <v>388</v>
      </c>
      <c r="C508" s="105" t="s">
        <v>274</v>
      </c>
      <c r="D508" s="104">
        <v>313880</v>
      </c>
      <c r="E508" s="104">
        <v>388</v>
      </c>
      <c r="F508" s="105" t="s">
        <v>274</v>
      </c>
    </row>
    <row r="509" spans="1:6" hidden="1">
      <c r="A509" s="104">
        <v>313890</v>
      </c>
      <c r="B509" s="104">
        <v>389</v>
      </c>
      <c r="C509" s="105" t="s">
        <v>275</v>
      </c>
      <c r="D509" s="104">
        <v>313890</v>
      </c>
      <c r="E509" s="104">
        <v>389</v>
      </c>
      <c r="F509" s="105" t="s">
        <v>275</v>
      </c>
    </row>
    <row r="510" spans="1:6" hidden="1">
      <c r="A510" s="104">
        <v>313900</v>
      </c>
      <c r="B510" s="104">
        <v>390</v>
      </c>
      <c r="C510" s="105" t="s">
        <v>276</v>
      </c>
      <c r="D510" s="104">
        <v>313900</v>
      </c>
      <c r="E510" s="104">
        <v>390</v>
      </c>
      <c r="F510" s="105" t="s">
        <v>276</v>
      </c>
    </row>
    <row r="511" spans="1:6" hidden="1">
      <c r="A511" s="104">
        <v>313910</v>
      </c>
      <c r="B511" s="104">
        <v>391</v>
      </c>
      <c r="C511" s="105" t="s">
        <v>480</v>
      </c>
      <c r="D511" s="104">
        <v>313910</v>
      </c>
      <c r="E511" s="104">
        <v>391</v>
      </c>
      <c r="F511" s="105" t="s">
        <v>480</v>
      </c>
    </row>
    <row r="512" spans="1:6" hidden="1">
      <c r="A512" s="104">
        <v>313920</v>
      </c>
      <c r="B512" s="104">
        <v>392</v>
      </c>
      <c r="C512" s="105" t="s">
        <v>277</v>
      </c>
      <c r="D512" s="104">
        <v>313920</v>
      </c>
      <c r="E512" s="104">
        <v>392</v>
      </c>
      <c r="F512" s="105" t="s">
        <v>277</v>
      </c>
    </row>
    <row r="513" spans="1:6" hidden="1">
      <c r="A513" s="104">
        <v>313925</v>
      </c>
      <c r="B513" s="104">
        <v>744</v>
      </c>
      <c r="C513" s="105" t="s">
        <v>278</v>
      </c>
      <c r="D513" s="104">
        <v>313925</v>
      </c>
      <c r="E513" s="104">
        <v>744</v>
      </c>
      <c r="F513" s="105" t="s">
        <v>278</v>
      </c>
    </row>
    <row r="514" spans="1:6" hidden="1">
      <c r="A514" s="104">
        <v>313930</v>
      </c>
      <c r="B514" s="104">
        <v>393</v>
      </c>
      <c r="C514" s="105" t="s">
        <v>279</v>
      </c>
      <c r="D514" s="104">
        <v>313930</v>
      </c>
      <c r="E514" s="104">
        <v>393</v>
      </c>
      <c r="F514" s="105" t="s">
        <v>279</v>
      </c>
    </row>
    <row r="515" spans="1:6" hidden="1">
      <c r="A515" s="104">
        <v>313940</v>
      </c>
      <c r="B515" s="104">
        <v>394</v>
      </c>
      <c r="C515" s="105" t="s">
        <v>728</v>
      </c>
      <c r="D515" s="104">
        <v>313940</v>
      </c>
      <c r="E515" s="104">
        <v>394</v>
      </c>
      <c r="F515" s="105" t="s">
        <v>728</v>
      </c>
    </row>
    <row r="516" spans="1:6" hidden="1">
      <c r="A516" s="104">
        <v>313950</v>
      </c>
      <c r="B516" s="104">
        <v>395</v>
      </c>
      <c r="C516" s="105" t="s">
        <v>280</v>
      </c>
      <c r="D516" s="104">
        <v>313950</v>
      </c>
      <c r="E516" s="104">
        <v>395</v>
      </c>
      <c r="F516" s="105" t="s">
        <v>280</v>
      </c>
    </row>
    <row r="517" spans="1:6" hidden="1">
      <c r="A517" s="104">
        <v>313960</v>
      </c>
      <c r="B517" s="104">
        <v>396</v>
      </c>
      <c r="C517" s="105" t="s">
        <v>281</v>
      </c>
      <c r="D517" s="104">
        <v>313960</v>
      </c>
      <c r="E517" s="104">
        <v>396</v>
      </c>
      <c r="F517" s="105" t="s">
        <v>281</v>
      </c>
    </row>
    <row r="518" spans="1:6" hidden="1">
      <c r="A518" s="104">
        <v>313970</v>
      </c>
      <c r="B518" s="104">
        <v>397</v>
      </c>
      <c r="C518" s="105" t="s">
        <v>282</v>
      </c>
      <c r="D518" s="104">
        <v>313970</v>
      </c>
      <c r="E518" s="104">
        <v>397</v>
      </c>
      <c r="F518" s="105" t="s">
        <v>282</v>
      </c>
    </row>
    <row r="519" spans="1:6" hidden="1">
      <c r="A519" s="104">
        <v>313980</v>
      </c>
      <c r="B519" s="104">
        <v>398</v>
      </c>
      <c r="C519" s="105" t="s">
        <v>481</v>
      </c>
      <c r="D519" s="104">
        <v>313980</v>
      </c>
      <c r="E519" s="104">
        <v>398</v>
      </c>
      <c r="F519" s="105" t="s">
        <v>481</v>
      </c>
    </row>
    <row r="520" spans="1:6" hidden="1">
      <c r="A520" s="104">
        <v>313990</v>
      </c>
      <c r="B520" s="104">
        <v>399</v>
      </c>
      <c r="C520" s="105" t="s">
        <v>729</v>
      </c>
      <c r="D520" s="104">
        <v>313990</v>
      </c>
      <c r="E520" s="104">
        <v>399</v>
      </c>
      <c r="F520" s="105" t="s">
        <v>729</v>
      </c>
    </row>
    <row r="521" spans="1:6" hidden="1">
      <c r="A521" s="104">
        <v>314000</v>
      </c>
      <c r="B521" s="104">
        <v>400</v>
      </c>
      <c r="C521" s="105" t="s">
        <v>283</v>
      </c>
      <c r="D521" s="104">
        <v>314000</v>
      </c>
      <c r="E521" s="104">
        <v>400</v>
      </c>
      <c r="F521" s="105" t="s">
        <v>283</v>
      </c>
    </row>
    <row r="522" spans="1:6" hidden="1">
      <c r="A522" s="104">
        <v>314010</v>
      </c>
      <c r="B522" s="104">
        <v>401</v>
      </c>
      <c r="C522" s="105" t="s">
        <v>284</v>
      </c>
      <c r="D522" s="104">
        <v>314010</v>
      </c>
      <c r="E522" s="104">
        <v>401</v>
      </c>
      <c r="F522" s="105" t="s">
        <v>284</v>
      </c>
    </row>
    <row r="523" spans="1:6" hidden="1">
      <c r="A523" s="104">
        <v>314015</v>
      </c>
      <c r="B523" s="104">
        <v>809</v>
      </c>
      <c r="C523" s="105" t="s">
        <v>730</v>
      </c>
      <c r="D523" s="104">
        <v>314015</v>
      </c>
      <c r="E523" s="104">
        <v>809</v>
      </c>
      <c r="F523" s="105" t="s">
        <v>730</v>
      </c>
    </row>
    <row r="524" spans="1:6" hidden="1">
      <c r="A524" s="104">
        <v>314020</v>
      </c>
      <c r="B524" s="104">
        <v>402</v>
      </c>
      <c r="C524" s="105" t="s">
        <v>731</v>
      </c>
      <c r="D524" s="104">
        <v>314020</v>
      </c>
      <c r="E524" s="104">
        <v>402</v>
      </c>
      <c r="F524" s="105" t="s">
        <v>731</v>
      </c>
    </row>
    <row r="525" spans="1:6" hidden="1">
      <c r="A525" s="104">
        <v>314030</v>
      </c>
      <c r="B525" s="104">
        <v>403</v>
      </c>
      <c r="C525" s="105" t="s">
        <v>732</v>
      </c>
      <c r="D525" s="104">
        <v>314030</v>
      </c>
      <c r="E525" s="104">
        <v>403</v>
      </c>
      <c r="F525" s="105" t="s">
        <v>732</v>
      </c>
    </row>
    <row r="526" spans="1:6" hidden="1">
      <c r="A526" s="104">
        <v>314040</v>
      </c>
      <c r="B526" s="104">
        <v>404</v>
      </c>
      <c r="C526" s="105" t="s">
        <v>733</v>
      </c>
      <c r="D526" s="104">
        <v>314040</v>
      </c>
      <c r="E526" s="104">
        <v>404</v>
      </c>
      <c r="F526" s="105" t="s">
        <v>733</v>
      </c>
    </row>
    <row r="527" spans="1:6" hidden="1">
      <c r="A527" s="104">
        <v>314050</v>
      </c>
      <c r="B527" s="104">
        <v>405</v>
      </c>
      <c r="C527" s="105" t="s">
        <v>285</v>
      </c>
      <c r="D527" s="104">
        <v>314050</v>
      </c>
      <c r="E527" s="104">
        <v>405</v>
      </c>
      <c r="F527" s="105" t="s">
        <v>285</v>
      </c>
    </row>
    <row r="528" spans="1:6" hidden="1">
      <c r="A528" s="104">
        <v>314053</v>
      </c>
      <c r="B528" s="104">
        <v>810</v>
      </c>
      <c r="C528" s="105" t="s">
        <v>286</v>
      </c>
      <c r="D528" s="104">
        <v>314053</v>
      </c>
      <c r="E528" s="104">
        <v>810</v>
      </c>
      <c r="F528" s="105" t="s">
        <v>286</v>
      </c>
    </row>
    <row r="529" spans="1:6" hidden="1">
      <c r="A529" s="104">
        <v>314055</v>
      </c>
      <c r="B529" s="104">
        <v>745</v>
      </c>
      <c r="C529" s="105" t="s">
        <v>287</v>
      </c>
      <c r="D529" s="104">
        <v>314055</v>
      </c>
      <c r="E529" s="104">
        <v>745</v>
      </c>
      <c r="F529" s="105" t="s">
        <v>287</v>
      </c>
    </row>
    <row r="530" spans="1:6" hidden="1">
      <c r="A530" s="104">
        <v>314060</v>
      </c>
      <c r="B530" s="104">
        <v>406</v>
      </c>
      <c r="C530" s="105" t="s">
        <v>734</v>
      </c>
      <c r="D530" s="104">
        <v>314060</v>
      </c>
      <c r="E530" s="104">
        <v>406</v>
      </c>
      <c r="F530" s="105" t="s">
        <v>734</v>
      </c>
    </row>
    <row r="531" spans="1:6" hidden="1">
      <c r="A531" s="104">
        <v>314070</v>
      </c>
      <c r="B531" s="104">
        <v>407</v>
      </c>
      <c r="C531" s="105" t="s">
        <v>288</v>
      </c>
      <c r="D531" s="104">
        <v>314070</v>
      </c>
      <c r="E531" s="104">
        <v>407</v>
      </c>
      <c r="F531" s="105" t="s">
        <v>288</v>
      </c>
    </row>
    <row r="532" spans="1:6" hidden="1">
      <c r="A532" s="104">
        <v>314080</v>
      </c>
      <c r="B532" s="104">
        <v>408</v>
      </c>
      <c r="C532" s="105" t="s">
        <v>289</v>
      </c>
      <c r="D532" s="104">
        <v>314080</v>
      </c>
      <c r="E532" s="104">
        <v>408</v>
      </c>
      <c r="F532" s="105" t="s">
        <v>289</v>
      </c>
    </row>
    <row r="533" spans="1:6" hidden="1">
      <c r="A533" s="104">
        <v>314085</v>
      </c>
      <c r="B533" s="104">
        <v>746</v>
      </c>
      <c r="C533" s="105" t="s">
        <v>290</v>
      </c>
      <c r="D533" s="104">
        <v>314085</v>
      </c>
      <c r="E533" s="104">
        <v>746</v>
      </c>
      <c r="F533" s="105" t="s">
        <v>290</v>
      </c>
    </row>
    <row r="534" spans="1:6" hidden="1">
      <c r="A534" s="104">
        <v>314090</v>
      </c>
      <c r="B534" s="104">
        <v>409</v>
      </c>
      <c r="C534" s="105" t="s">
        <v>735</v>
      </c>
      <c r="D534" s="104">
        <v>314090</v>
      </c>
      <c r="E534" s="104">
        <v>409</v>
      </c>
      <c r="F534" s="105" t="s">
        <v>735</v>
      </c>
    </row>
    <row r="535" spans="1:6" hidden="1">
      <c r="A535" s="104">
        <v>314100</v>
      </c>
      <c r="B535" s="104">
        <v>410</v>
      </c>
      <c r="C535" s="105" t="s">
        <v>291</v>
      </c>
      <c r="D535" s="104">
        <v>314100</v>
      </c>
      <c r="E535" s="104">
        <v>410</v>
      </c>
      <c r="F535" s="105" t="s">
        <v>291</v>
      </c>
    </row>
    <row r="536" spans="1:6" hidden="1">
      <c r="A536" s="104">
        <v>314110</v>
      </c>
      <c r="B536" s="104">
        <v>411</v>
      </c>
      <c r="C536" s="105" t="s">
        <v>292</v>
      </c>
      <c r="D536" s="104">
        <v>314110</v>
      </c>
      <c r="E536" s="104">
        <v>411</v>
      </c>
      <c r="F536" s="105" t="s">
        <v>292</v>
      </c>
    </row>
    <row r="537" spans="1:6" hidden="1">
      <c r="A537" s="104">
        <v>314120</v>
      </c>
      <c r="B537" s="104">
        <v>412</v>
      </c>
      <c r="C537" s="105" t="s">
        <v>293</v>
      </c>
      <c r="D537" s="104">
        <v>314120</v>
      </c>
      <c r="E537" s="104">
        <v>412</v>
      </c>
      <c r="F537" s="105" t="s">
        <v>293</v>
      </c>
    </row>
    <row r="538" spans="1:6" hidden="1">
      <c r="A538" s="104">
        <v>314130</v>
      </c>
      <c r="B538" s="104">
        <v>413</v>
      </c>
      <c r="C538" s="105" t="s">
        <v>294</v>
      </c>
      <c r="D538" s="104">
        <v>314130</v>
      </c>
      <c r="E538" s="104">
        <v>413</v>
      </c>
      <c r="F538" s="105" t="s">
        <v>294</v>
      </c>
    </row>
    <row r="539" spans="1:6" hidden="1">
      <c r="A539" s="104">
        <v>314140</v>
      </c>
      <c r="B539" s="104">
        <v>414</v>
      </c>
      <c r="C539" s="105" t="s">
        <v>295</v>
      </c>
      <c r="D539" s="104">
        <v>314140</v>
      </c>
      <c r="E539" s="104">
        <v>414</v>
      </c>
      <c r="F539" s="105" t="s">
        <v>295</v>
      </c>
    </row>
    <row r="540" spans="1:6" hidden="1">
      <c r="A540" s="104">
        <v>314150</v>
      </c>
      <c r="B540" s="104">
        <v>415</v>
      </c>
      <c r="C540" s="105" t="s">
        <v>296</v>
      </c>
      <c r="D540" s="104">
        <v>314150</v>
      </c>
      <c r="E540" s="104">
        <v>415</v>
      </c>
      <c r="F540" s="105" t="s">
        <v>296</v>
      </c>
    </row>
    <row r="541" spans="1:6" hidden="1">
      <c r="A541" s="104">
        <v>314160</v>
      </c>
      <c r="B541" s="104">
        <v>416</v>
      </c>
      <c r="C541" s="105" t="s">
        <v>736</v>
      </c>
      <c r="D541" s="104">
        <v>314160</v>
      </c>
      <c r="E541" s="104">
        <v>416</v>
      </c>
      <c r="F541" s="105" t="s">
        <v>736</v>
      </c>
    </row>
    <row r="542" spans="1:6" hidden="1">
      <c r="A542" s="104">
        <v>314170</v>
      </c>
      <c r="B542" s="104">
        <v>417</v>
      </c>
      <c r="C542" s="105" t="s">
        <v>297</v>
      </c>
      <c r="D542" s="104">
        <v>314170</v>
      </c>
      <c r="E542" s="104">
        <v>417</v>
      </c>
      <c r="F542" s="105" t="s">
        <v>297</v>
      </c>
    </row>
    <row r="543" spans="1:6" hidden="1">
      <c r="A543" s="104">
        <v>314180</v>
      </c>
      <c r="B543" s="104">
        <v>418</v>
      </c>
      <c r="C543" s="105" t="s">
        <v>298</v>
      </c>
      <c r="D543" s="104">
        <v>314180</v>
      </c>
      <c r="E543" s="104">
        <v>418</v>
      </c>
      <c r="F543" s="105" t="s">
        <v>298</v>
      </c>
    </row>
    <row r="544" spans="1:6" hidden="1">
      <c r="A544" s="104">
        <v>314190</v>
      </c>
      <c r="B544" s="104">
        <v>419</v>
      </c>
      <c r="C544" s="105" t="s">
        <v>299</v>
      </c>
      <c r="D544" s="104">
        <v>314190</v>
      </c>
      <c r="E544" s="104">
        <v>419</v>
      </c>
      <c r="F544" s="105" t="s">
        <v>299</v>
      </c>
    </row>
    <row r="545" spans="1:6" hidden="1">
      <c r="A545" s="104">
        <v>314200</v>
      </c>
      <c r="B545" s="104">
        <v>420</v>
      </c>
      <c r="C545" s="105" t="s">
        <v>300</v>
      </c>
      <c r="D545" s="104">
        <v>314200</v>
      </c>
      <c r="E545" s="104">
        <v>420</v>
      </c>
      <c r="F545" s="105" t="s">
        <v>300</v>
      </c>
    </row>
    <row r="546" spans="1:6" hidden="1">
      <c r="A546" s="104">
        <v>314210</v>
      </c>
      <c r="B546" s="104">
        <v>421</v>
      </c>
      <c r="C546" s="105" t="s">
        <v>301</v>
      </c>
      <c r="D546" s="104">
        <v>314210</v>
      </c>
      <c r="E546" s="104">
        <v>421</v>
      </c>
      <c r="F546" s="105" t="s">
        <v>301</v>
      </c>
    </row>
    <row r="547" spans="1:6" hidden="1">
      <c r="A547" s="104">
        <v>314220</v>
      </c>
      <c r="B547" s="104">
        <v>422</v>
      </c>
      <c r="C547" s="105" t="s">
        <v>737</v>
      </c>
      <c r="D547" s="104">
        <v>314220</v>
      </c>
      <c r="E547" s="104">
        <v>422</v>
      </c>
      <c r="F547" s="105" t="s">
        <v>737</v>
      </c>
    </row>
    <row r="548" spans="1:6" hidden="1">
      <c r="A548" s="104">
        <v>314225</v>
      </c>
      <c r="B548" s="104">
        <v>811</v>
      </c>
      <c r="C548" s="105" t="s">
        <v>738</v>
      </c>
      <c r="D548" s="104">
        <v>314225</v>
      </c>
      <c r="E548" s="104">
        <v>811</v>
      </c>
      <c r="F548" s="105" t="s">
        <v>738</v>
      </c>
    </row>
    <row r="549" spans="1:6" hidden="1">
      <c r="A549" s="104">
        <v>314230</v>
      </c>
      <c r="B549" s="104">
        <v>423</v>
      </c>
      <c r="C549" s="105" t="s">
        <v>302</v>
      </c>
      <c r="D549" s="104">
        <v>314230</v>
      </c>
      <c r="E549" s="104">
        <v>423</v>
      </c>
      <c r="F549" s="105" t="s">
        <v>302</v>
      </c>
    </row>
    <row r="550" spans="1:6" hidden="1">
      <c r="A550" s="104">
        <v>314240</v>
      </c>
      <c r="B550" s="104">
        <v>424</v>
      </c>
      <c r="C550" s="105" t="s">
        <v>303</v>
      </c>
      <c r="D550" s="104">
        <v>314240</v>
      </c>
      <c r="E550" s="104">
        <v>424</v>
      </c>
      <c r="F550" s="105" t="s">
        <v>303</v>
      </c>
    </row>
    <row r="551" spans="1:6" hidden="1">
      <c r="A551" s="104">
        <v>314250</v>
      </c>
      <c r="B551" s="104">
        <v>425</v>
      </c>
      <c r="C551" s="105" t="s">
        <v>304</v>
      </c>
      <c r="D551" s="104">
        <v>314250</v>
      </c>
      <c r="E551" s="104">
        <v>425</v>
      </c>
      <c r="F551" s="105" t="s">
        <v>304</v>
      </c>
    </row>
    <row r="552" spans="1:6" hidden="1">
      <c r="A552" s="104">
        <v>314260</v>
      </c>
      <c r="B552" s="104">
        <v>426</v>
      </c>
      <c r="C552" s="105" t="s">
        <v>305</v>
      </c>
      <c r="D552" s="104">
        <v>314260</v>
      </c>
      <c r="E552" s="104">
        <v>426</v>
      </c>
      <c r="F552" s="105" t="s">
        <v>305</v>
      </c>
    </row>
    <row r="553" spans="1:6" hidden="1">
      <c r="A553" s="104">
        <v>314270</v>
      </c>
      <c r="B553" s="104">
        <v>427</v>
      </c>
      <c r="C553" s="105" t="s">
        <v>739</v>
      </c>
      <c r="D553" s="104">
        <v>314270</v>
      </c>
      <c r="E553" s="104">
        <v>427</v>
      </c>
      <c r="F553" s="105" t="s">
        <v>739</v>
      </c>
    </row>
    <row r="554" spans="1:6" hidden="1">
      <c r="A554" s="104">
        <v>314280</v>
      </c>
      <c r="B554" s="104">
        <v>428</v>
      </c>
      <c r="C554" s="105" t="s">
        <v>482</v>
      </c>
      <c r="D554" s="104">
        <v>314280</v>
      </c>
      <c r="E554" s="104">
        <v>428</v>
      </c>
      <c r="F554" s="105" t="s">
        <v>482</v>
      </c>
    </row>
    <row r="555" spans="1:6" hidden="1">
      <c r="A555" s="104">
        <v>314290</v>
      </c>
      <c r="B555" s="104">
        <v>429</v>
      </c>
      <c r="C555" s="105" t="s">
        <v>306</v>
      </c>
      <c r="D555" s="104">
        <v>314290</v>
      </c>
      <c r="E555" s="104">
        <v>429</v>
      </c>
      <c r="F555" s="105" t="s">
        <v>306</v>
      </c>
    </row>
    <row r="556" spans="1:6" hidden="1">
      <c r="A556" s="104">
        <v>314300</v>
      </c>
      <c r="B556" s="104">
        <v>430</v>
      </c>
      <c r="C556" s="105" t="s">
        <v>307</v>
      </c>
      <c r="D556" s="104">
        <v>314300</v>
      </c>
      <c r="E556" s="104">
        <v>430</v>
      </c>
      <c r="F556" s="105" t="s">
        <v>307</v>
      </c>
    </row>
    <row r="557" spans="1:6" hidden="1">
      <c r="A557" s="104">
        <v>314310</v>
      </c>
      <c r="B557" s="104">
        <v>431</v>
      </c>
      <c r="C557" s="105" t="s">
        <v>308</v>
      </c>
      <c r="D557" s="104">
        <v>314310</v>
      </c>
      <c r="E557" s="104">
        <v>431</v>
      </c>
      <c r="F557" s="105" t="s">
        <v>308</v>
      </c>
    </row>
    <row r="558" spans="1:6" hidden="1">
      <c r="A558" s="104">
        <v>314315</v>
      </c>
      <c r="B558" s="104">
        <v>812</v>
      </c>
      <c r="C558" s="105" t="s">
        <v>309</v>
      </c>
      <c r="D558" s="104">
        <v>314315</v>
      </c>
      <c r="E558" s="104">
        <v>812</v>
      </c>
      <c r="F558" s="105" t="s">
        <v>309</v>
      </c>
    </row>
    <row r="559" spans="1:6" hidden="1">
      <c r="A559" s="104">
        <v>314320</v>
      </c>
      <c r="B559" s="104">
        <v>432</v>
      </c>
      <c r="C559" s="105" t="s">
        <v>483</v>
      </c>
      <c r="D559" s="104">
        <v>314320</v>
      </c>
      <c r="E559" s="104">
        <v>432</v>
      </c>
      <c r="F559" s="105" t="s">
        <v>483</v>
      </c>
    </row>
    <row r="560" spans="1:6" hidden="1">
      <c r="A560" s="104">
        <v>314330</v>
      </c>
      <c r="B560" s="104">
        <v>433</v>
      </c>
      <c r="C560" s="105" t="s">
        <v>310</v>
      </c>
      <c r="D560" s="104">
        <v>314330</v>
      </c>
      <c r="E560" s="104">
        <v>433</v>
      </c>
      <c r="F560" s="105" t="s">
        <v>310</v>
      </c>
    </row>
    <row r="561" spans="1:6" hidden="1">
      <c r="A561" s="104">
        <v>314340</v>
      </c>
      <c r="B561" s="104">
        <v>434</v>
      </c>
      <c r="C561" s="105" t="s">
        <v>740</v>
      </c>
      <c r="D561" s="104">
        <v>314340</v>
      </c>
      <c r="E561" s="104">
        <v>434</v>
      </c>
      <c r="F561" s="105" t="s">
        <v>740</v>
      </c>
    </row>
    <row r="562" spans="1:6" hidden="1">
      <c r="A562" s="104">
        <v>314345</v>
      </c>
      <c r="B562" s="104">
        <v>747</v>
      </c>
      <c r="C562" s="105" t="s">
        <v>311</v>
      </c>
      <c r="D562" s="104">
        <v>314345</v>
      </c>
      <c r="E562" s="104">
        <v>747</v>
      </c>
      <c r="F562" s="105" t="s">
        <v>311</v>
      </c>
    </row>
    <row r="563" spans="1:6" hidden="1">
      <c r="A563" s="104">
        <v>314350</v>
      </c>
      <c r="B563" s="104">
        <v>435</v>
      </c>
      <c r="C563" s="105" t="s">
        <v>484</v>
      </c>
      <c r="D563" s="104">
        <v>314350</v>
      </c>
      <c r="E563" s="104">
        <v>435</v>
      </c>
      <c r="F563" s="105" t="s">
        <v>484</v>
      </c>
    </row>
    <row r="564" spans="1:6" hidden="1">
      <c r="A564" s="104">
        <v>314360</v>
      </c>
      <c r="B564" s="104">
        <v>436</v>
      </c>
      <c r="C564" s="105" t="s">
        <v>741</v>
      </c>
      <c r="D564" s="104">
        <v>314360</v>
      </c>
      <c r="E564" s="104">
        <v>436</v>
      </c>
      <c r="F564" s="105" t="s">
        <v>741</v>
      </c>
    </row>
    <row r="565" spans="1:6" hidden="1">
      <c r="A565" s="104">
        <v>314370</v>
      </c>
      <c r="B565" s="104">
        <v>437</v>
      </c>
      <c r="C565" s="105" t="s">
        <v>512</v>
      </c>
      <c r="D565" s="104">
        <v>314370</v>
      </c>
      <c r="E565" s="104">
        <v>437</v>
      </c>
      <c r="F565" s="105" t="s">
        <v>512</v>
      </c>
    </row>
    <row r="566" spans="1:6" hidden="1">
      <c r="A566" s="104">
        <v>314380</v>
      </c>
      <c r="B566" s="104">
        <v>438</v>
      </c>
      <c r="C566" s="105" t="s">
        <v>312</v>
      </c>
      <c r="D566" s="104">
        <v>314380</v>
      </c>
      <c r="E566" s="104">
        <v>438</v>
      </c>
      <c r="F566" s="105" t="s">
        <v>312</v>
      </c>
    </row>
    <row r="567" spans="1:6" hidden="1">
      <c r="A567" s="104">
        <v>314390</v>
      </c>
      <c r="B567" s="104">
        <v>439</v>
      </c>
      <c r="C567" s="105" t="s">
        <v>742</v>
      </c>
      <c r="D567" s="104">
        <v>314390</v>
      </c>
      <c r="E567" s="104">
        <v>439</v>
      </c>
      <c r="F567" s="105" t="s">
        <v>742</v>
      </c>
    </row>
    <row r="568" spans="1:6" hidden="1">
      <c r="A568" s="104">
        <v>314400</v>
      </c>
      <c r="B568" s="104">
        <v>440</v>
      </c>
      <c r="C568" s="105" t="s">
        <v>313</v>
      </c>
      <c r="D568" s="104">
        <v>314400</v>
      </c>
      <c r="E568" s="104">
        <v>440</v>
      </c>
      <c r="F568" s="105" t="s">
        <v>313</v>
      </c>
    </row>
    <row r="569" spans="1:6" hidden="1">
      <c r="A569" s="104">
        <v>314410</v>
      </c>
      <c r="B569" s="104">
        <v>441</v>
      </c>
      <c r="C569" s="105" t="s">
        <v>314</v>
      </c>
      <c r="D569" s="104">
        <v>314410</v>
      </c>
      <c r="E569" s="104">
        <v>441</v>
      </c>
      <c r="F569" s="105" t="s">
        <v>314</v>
      </c>
    </row>
    <row r="570" spans="1:6" hidden="1">
      <c r="A570" s="104">
        <v>314420</v>
      </c>
      <c r="B570" s="104">
        <v>442</v>
      </c>
      <c r="C570" s="105" t="s">
        <v>315</v>
      </c>
      <c r="D570" s="104">
        <v>314420</v>
      </c>
      <c r="E570" s="104">
        <v>442</v>
      </c>
      <c r="F570" s="105" t="s">
        <v>315</v>
      </c>
    </row>
    <row r="571" spans="1:6" hidden="1">
      <c r="A571" s="104">
        <v>314430</v>
      </c>
      <c r="B571" s="104">
        <v>443</v>
      </c>
      <c r="C571" s="105" t="s">
        <v>316</v>
      </c>
      <c r="D571" s="104">
        <v>314430</v>
      </c>
      <c r="E571" s="104">
        <v>443</v>
      </c>
      <c r="F571" s="105" t="s">
        <v>316</v>
      </c>
    </row>
    <row r="572" spans="1:6" hidden="1">
      <c r="A572" s="104">
        <v>314435</v>
      </c>
      <c r="B572" s="104">
        <v>813</v>
      </c>
      <c r="C572" s="105" t="s">
        <v>317</v>
      </c>
      <c r="D572" s="104">
        <v>314435</v>
      </c>
      <c r="E572" s="104">
        <v>813</v>
      </c>
      <c r="F572" s="105" t="s">
        <v>317</v>
      </c>
    </row>
    <row r="573" spans="1:6" hidden="1">
      <c r="A573" s="104">
        <v>314437</v>
      </c>
      <c r="B573" s="104">
        <v>814</v>
      </c>
      <c r="C573" s="105" t="s">
        <v>743</v>
      </c>
      <c r="D573" s="104">
        <v>314437</v>
      </c>
      <c r="E573" s="104">
        <v>814</v>
      </c>
      <c r="F573" s="105" t="s">
        <v>743</v>
      </c>
    </row>
    <row r="574" spans="1:6" hidden="1">
      <c r="A574" s="104">
        <v>314440</v>
      </c>
      <c r="B574" s="104">
        <v>444</v>
      </c>
      <c r="C574" s="105" t="s">
        <v>744</v>
      </c>
      <c r="D574" s="104">
        <v>314440</v>
      </c>
      <c r="E574" s="104">
        <v>444</v>
      </c>
      <c r="F574" s="105" t="s">
        <v>744</v>
      </c>
    </row>
    <row r="575" spans="1:6" hidden="1">
      <c r="A575" s="104">
        <v>314450</v>
      </c>
      <c r="B575" s="104">
        <v>445</v>
      </c>
      <c r="C575" s="105" t="s">
        <v>318</v>
      </c>
      <c r="D575" s="104">
        <v>314450</v>
      </c>
      <c r="E575" s="104">
        <v>445</v>
      </c>
      <c r="F575" s="105" t="s">
        <v>318</v>
      </c>
    </row>
    <row r="576" spans="1:6" hidden="1">
      <c r="A576" s="104">
        <v>314460</v>
      </c>
      <c r="B576" s="104">
        <v>446</v>
      </c>
      <c r="C576" s="105" t="s">
        <v>319</v>
      </c>
      <c r="D576" s="104">
        <v>314460</v>
      </c>
      <c r="E576" s="104">
        <v>446</v>
      </c>
      <c r="F576" s="105" t="s">
        <v>319</v>
      </c>
    </row>
    <row r="577" spans="1:6" hidden="1">
      <c r="A577" s="104">
        <v>314465</v>
      </c>
      <c r="B577" s="104">
        <v>815</v>
      </c>
      <c r="C577" s="105" t="s">
        <v>320</v>
      </c>
      <c r="D577" s="104">
        <v>314465</v>
      </c>
      <c r="E577" s="104">
        <v>815</v>
      </c>
      <c r="F577" s="105" t="s">
        <v>320</v>
      </c>
    </row>
    <row r="578" spans="1:6" hidden="1">
      <c r="A578" s="104">
        <v>314467</v>
      </c>
      <c r="B578" s="104">
        <v>816</v>
      </c>
      <c r="C578" s="105" t="s">
        <v>745</v>
      </c>
      <c r="D578" s="104">
        <v>314467</v>
      </c>
      <c r="E578" s="104">
        <v>816</v>
      </c>
      <c r="F578" s="105" t="s">
        <v>745</v>
      </c>
    </row>
    <row r="579" spans="1:6" hidden="1">
      <c r="A579" s="104">
        <v>314470</v>
      </c>
      <c r="B579" s="104">
        <v>447</v>
      </c>
      <c r="C579" s="105" t="s">
        <v>321</v>
      </c>
      <c r="D579" s="104">
        <v>314470</v>
      </c>
      <c r="E579" s="104">
        <v>447</v>
      </c>
      <c r="F579" s="105" t="s">
        <v>321</v>
      </c>
    </row>
    <row r="580" spans="1:6" hidden="1">
      <c r="A580" s="104">
        <v>314480</v>
      </c>
      <c r="B580" s="104">
        <v>448</v>
      </c>
      <c r="C580" s="105" t="s">
        <v>322</v>
      </c>
      <c r="D580" s="104">
        <v>314480</v>
      </c>
      <c r="E580" s="104">
        <v>448</v>
      </c>
      <c r="F580" s="105" t="s">
        <v>322</v>
      </c>
    </row>
    <row r="581" spans="1:6" hidden="1">
      <c r="A581" s="104">
        <v>314490</v>
      </c>
      <c r="B581" s="104">
        <v>449</v>
      </c>
      <c r="C581" s="105" t="s">
        <v>746</v>
      </c>
      <c r="D581" s="104">
        <v>314490</v>
      </c>
      <c r="E581" s="104">
        <v>449</v>
      </c>
      <c r="F581" s="105" t="s">
        <v>746</v>
      </c>
    </row>
    <row r="582" spans="1:6" hidden="1">
      <c r="A582" s="104">
        <v>314500</v>
      </c>
      <c r="B582" s="104">
        <v>450</v>
      </c>
      <c r="C582" s="105" t="s">
        <v>323</v>
      </c>
      <c r="D582" s="104">
        <v>314500</v>
      </c>
      <c r="E582" s="104">
        <v>450</v>
      </c>
      <c r="F582" s="105" t="s">
        <v>323</v>
      </c>
    </row>
    <row r="583" spans="1:6" hidden="1">
      <c r="A583" s="104">
        <v>314505</v>
      </c>
      <c r="B583" s="104">
        <v>817</v>
      </c>
      <c r="C583" s="105" t="s">
        <v>324</v>
      </c>
      <c r="D583" s="104">
        <v>314505</v>
      </c>
      <c r="E583" s="104">
        <v>817</v>
      </c>
      <c r="F583" s="105" t="s">
        <v>324</v>
      </c>
    </row>
    <row r="584" spans="1:6" hidden="1">
      <c r="A584" s="104">
        <v>314510</v>
      </c>
      <c r="B584" s="104">
        <v>451</v>
      </c>
      <c r="C584" s="105" t="s">
        <v>325</v>
      </c>
      <c r="D584" s="104">
        <v>314510</v>
      </c>
      <c r="E584" s="104">
        <v>451</v>
      </c>
      <c r="F584" s="105" t="s">
        <v>325</v>
      </c>
    </row>
    <row r="585" spans="1:6" hidden="1">
      <c r="A585" s="104">
        <v>314520</v>
      </c>
      <c r="B585" s="104">
        <v>452</v>
      </c>
      <c r="C585" s="105" t="s">
        <v>326</v>
      </c>
      <c r="D585" s="104">
        <v>314520</v>
      </c>
      <c r="E585" s="104">
        <v>452</v>
      </c>
      <c r="F585" s="105" t="s">
        <v>326</v>
      </c>
    </row>
    <row r="586" spans="1:6" hidden="1">
      <c r="A586" s="104">
        <v>314530</v>
      </c>
      <c r="B586" s="104">
        <v>453</v>
      </c>
      <c r="C586" s="105" t="s">
        <v>327</v>
      </c>
      <c r="D586" s="104">
        <v>314530</v>
      </c>
      <c r="E586" s="104">
        <v>453</v>
      </c>
      <c r="F586" s="105" t="s">
        <v>327</v>
      </c>
    </row>
    <row r="587" spans="1:6" hidden="1">
      <c r="A587" s="104">
        <v>314535</v>
      </c>
      <c r="B587" s="104">
        <v>818</v>
      </c>
      <c r="C587" s="105" t="s">
        <v>485</v>
      </c>
      <c r="D587" s="104">
        <v>314535</v>
      </c>
      <c r="E587" s="104">
        <v>818</v>
      </c>
      <c r="F587" s="105" t="s">
        <v>485</v>
      </c>
    </row>
    <row r="588" spans="1:6" hidden="1">
      <c r="A588" s="104">
        <v>314537</v>
      </c>
      <c r="B588" s="104">
        <v>819</v>
      </c>
      <c r="C588" s="105" t="s">
        <v>328</v>
      </c>
      <c r="D588" s="104">
        <v>314537</v>
      </c>
      <c r="E588" s="104">
        <v>819</v>
      </c>
      <c r="F588" s="105" t="s">
        <v>328</v>
      </c>
    </row>
    <row r="589" spans="1:6" hidden="1">
      <c r="A589" s="104">
        <v>314540</v>
      </c>
      <c r="B589" s="104">
        <v>454</v>
      </c>
      <c r="C589" s="105" t="s">
        <v>329</v>
      </c>
      <c r="D589" s="104">
        <v>314540</v>
      </c>
      <c r="E589" s="104">
        <v>454</v>
      </c>
      <c r="F589" s="105" t="s">
        <v>329</v>
      </c>
    </row>
    <row r="590" spans="1:6" hidden="1">
      <c r="A590" s="104">
        <v>314545</v>
      </c>
      <c r="B590" s="104">
        <v>820</v>
      </c>
      <c r="C590" s="105" t="s">
        <v>747</v>
      </c>
      <c r="D590" s="104">
        <v>314545</v>
      </c>
      <c r="E590" s="104">
        <v>820</v>
      </c>
      <c r="F590" s="105" t="s">
        <v>747</v>
      </c>
    </row>
    <row r="591" spans="1:6" hidden="1">
      <c r="A591" s="104">
        <v>314550</v>
      </c>
      <c r="B591" s="104">
        <v>455</v>
      </c>
      <c r="C591" s="105" t="s">
        <v>748</v>
      </c>
      <c r="D591" s="104">
        <v>314550</v>
      </c>
      <c r="E591" s="104">
        <v>455</v>
      </c>
      <c r="F591" s="105" t="s">
        <v>748</v>
      </c>
    </row>
    <row r="592" spans="1:6" hidden="1">
      <c r="A592" s="104">
        <v>314560</v>
      </c>
      <c r="B592" s="104">
        <v>456</v>
      </c>
      <c r="C592" s="105" t="s">
        <v>330</v>
      </c>
      <c r="D592" s="104">
        <v>314560</v>
      </c>
      <c r="E592" s="104">
        <v>456</v>
      </c>
      <c r="F592" s="105" t="s">
        <v>330</v>
      </c>
    </row>
    <row r="593" spans="1:6" hidden="1">
      <c r="A593" s="104">
        <v>314570</v>
      </c>
      <c r="B593" s="104">
        <v>457</v>
      </c>
      <c r="C593" s="105" t="s">
        <v>331</v>
      </c>
      <c r="D593" s="104">
        <v>314570</v>
      </c>
      <c r="E593" s="104">
        <v>457</v>
      </c>
      <c r="F593" s="105" t="s">
        <v>331</v>
      </c>
    </row>
    <row r="594" spans="1:6" hidden="1">
      <c r="A594" s="104">
        <v>314580</v>
      </c>
      <c r="B594" s="104">
        <v>458</v>
      </c>
      <c r="C594" s="105" t="s">
        <v>749</v>
      </c>
      <c r="D594" s="104">
        <v>314580</v>
      </c>
      <c r="E594" s="104">
        <v>458</v>
      </c>
      <c r="F594" s="105" t="s">
        <v>749</v>
      </c>
    </row>
    <row r="595" spans="1:6" hidden="1">
      <c r="A595" s="104">
        <v>314585</v>
      </c>
      <c r="B595" s="104">
        <v>821</v>
      </c>
      <c r="C595" s="105" t="s">
        <v>750</v>
      </c>
      <c r="D595" s="104">
        <v>314585</v>
      </c>
      <c r="E595" s="104">
        <v>821</v>
      </c>
      <c r="F595" s="105" t="s">
        <v>750</v>
      </c>
    </row>
    <row r="596" spans="1:6" hidden="1">
      <c r="A596" s="104">
        <v>314587</v>
      </c>
      <c r="B596" s="104">
        <v>822</v>
      </c>
      <c r="C596" s="105" t="s">
        <v>751</v>
      </c>
      <c r="D596" s="104">
        <v>314587</v>
      </c>
      <c r="E596" s="104">
        <v>822</v>
      </c>
      <c r="F596" s="105" t="s">
        <v>751</v>
      </c>
    </row>
    <row r="597" spans="1:6" hidden="1">
      <c r="A597" s="104">
        <v>314590</v>
      </c>
      <c r="B597" s="104">
        <v>459</v>
      </c>
      <c r="C597" s="105" t="s">
        <v>332</v>
      </c>
      <c r="D597" s="104">
        <v>314590</v>
      </c>
      <c r="E597" s="104">
        <v>459</v>
      </c>
      <c r="F597" s="105" t="s">
        <v>332</v>
      </c>
    </row>
    <row r="598" spans="1:6" hidden="1">
      <c r="A598" s="104">
        <v>314600</v>
      </c>
      <c r="B598" s="104">
        <v>460</v>
      </c>
      <c r="C598" s="105" t="s">
        <v>333</v>
      </c>
      <c r="D598" s="104">
        <v>314600</v>
      </c>
      <c r="E598" s="104">
        <v>460</v>
      </c>
      <c r="F598" s="105" t="s">
        <v>333</v>
      </c>
    </row>
    <row r="599" spans="1:6" hidden="1">
      <c r="A599" s="104">
        <v>314610</v>
      </c>
      <c r="B599" s="104">
        <v>461</v>
      </c>
      <c r="C599" s="105" t="s">
        <v>334</v>
      </c>
      <c r="D599" s="104">
        <v>314610</v>
      </c>
      <c r="E599" s="104">
        <v>461</v>
      </c>
      <c r="F599" s="105" t="s">
        <v>334</v>
      </c>
    </row>
    <row r="600" spans="1:6" hidden="1">
      <c r="A600" s="104">
        <v>314620</v>
      </c>
      <c r="B600" s="104">
        <v>462</v>
      </c>
      <c r="C600" s="105" t="s">
        <v>486</v>
      </c>
      <c r="D600" s="104">
        <v>314620</v>
      </c>
      <c r="E600" s="104">
        <v>462</v>
      </c>
      <c r="F600" s="105" t="s">
        <v>486</v>
      </c>
    </row>
    <row r="601" spans="1:6" hidden="1">
      <c r="A601" s="104">
        <v>314625</v>
      </c>
      <c r="B601" s="104">
        <v>823</v>
      </c>
      <c r="C601" s="105" t="s">
        <v>335</v>
      </c>
      <c r="D601" s="104">
        <v>314625</v>
      </c>
      <c r="E601" s="104">
        <v>823</v>
      </c>
      <c r="F601" s="105" t="s">
        <v>335</v>
      </c>
    </row>
    <row r="602" spans="1:6" hidden="1">
      <c r="A602" s="104">
        <v>314630</v>
      </c>
      <c r="B602" s="104">
        <v>463</v>
      </c>
      <c r="C602" s="105" t="s">
        <v>752</v>
      </c>
      <c r="D602" s="104">
        <v>314630</v>
      </c>
      <c r="E602" s="104">
        <v>463</v>
      </c>
      <c r="F602" s="105" t="s">
        <v>752</v>
      </c>
    </row>
    <row r="603" spans="1:6" hidden="1">
      <c r="A603" s="104">
        <v>314640</v>
      </c>
      <c r="B603" s="104">
        <v>464</v>
      </c>
      <c r="C603" s="105" t="s">
        <v>336</v>
      </c>
      <c r="D603" s="104">
        <v>314640</v>
      </c>
      <c r="E603" s="104">
        <v>464</v>
      </c>
      <c r="F603" s="105" t="s">
        <v>336</v>
      </c>
    </row>
    <row r="604" spans="1:6" hidden="1">
      <c r="A604" s="104">
        <v>314650</v>
      </c>
      <c r="B604" s="104">
        <v>465</v>
      </c>
      <c r="C604" s="105" t="s">
        <v>337</v>
      </c>
      <c r="D604" s="104">
        <v>314650</v>
      </c>
      <c r="E604" s="104">
        <v>465</v>
      </c>
      <c r="F604" s="105" t="s">
        <v>337</v>
      </c>
    </row>
    <row r="605" spans="1:6" hidden="1">
      <c r="A605" s="104">
        <v>314655</v>
      </c>
      <c r="B605" s="104">
        <v>824</v>
      </c>
      <c r="C605" s="105" t="s">
        <v>338</v>
      </c>
      <c r="D605" s="104">
        <v>314655</v>
      </c>
      <c r="E605" s="104">
        <v>824</v>
      </c>
      <c r="F605" s="105" t="s">
        <v>338</v>
      </c>
    </row>
    <row r="606" spans="1:6" hidden="1">
      <c r="A606" s="104">
        <v>314660</v>
      </c>
      <c r="B606" s="104">
        <v>466</v>
      </c>
      <c r="C606" s="105" t="s">
        <v>339</v>
      </c>
      <c r="D606" s="104">
        <v>314660</v>
      </c>
      <c r="E606" s="104">
        <v>466</v>
      </c>
      <c r="F606" s="105" t="s">
        <v>339</v>
      </c>
    </row>
    <row r="607" spans="1:6" hidden="1">
      <c r="A607" s="104">
        <v>314670</v>
      </c>
      <c r="B607" s="104">
        <v>467</v>
      </c>
      <c r="C607" s="105" t="s">
        <v>340</v>
      </c>
      <c r="D607" s="104">
        <v>314670</v>
      </c>
      <c r="E607" s="104">
        <v>467</v>
      </c>
      <c r="F607" s="105" t="s">
        <v>340</v>
      </c>
    </row>
    <row r="608" spans="1:6" hidden="1">
      <c r="A608" s="104">
        <v>314675</v>
      </c>
      <c r="B608" s="104">
        <v>750</v>
      </c>
      <c r="C608" s="105" t="s">
        <v>753</v>
      </c>
      <c r="D608" s="104">
        <v>314675</v>
      </c>
      <c r="E608" s="104">
        <v>750</v>
      </c>
      <c r="F608" s="105" t="s">
        <v>753</v>
      </c>
    </row>
    <row r="609" spans="1:6" hidden="1">
      <c r="A609" s="104">
        <v>314690</v>
      </c>
      <c r="B609" s="104">
        <v>469</v>
      </c>
      <c r="C609" s="105" t="s">
        <v>341</v>
      </c>
      <c r="D609" s="104">
        <v>314690</v>
      </c>
      <c r="E609" s="104">
        <v>469</v>
      </c>
      <c r="F609" s="105" t="s">
        <v>341</v>
      </c>
    </row>
    <row r="610" spans="1:6" hidden="1">
      <c r="A610" s="104">
        <v>314700</v>
      </c>
      <c r="B610" s="104">
        <v>470</v>
      </c>
      <c r="C610" s="105" t="s">
        <v>342</v>
      </c>
      <c r="D610" s="104">
        <v>314700</v>
      </c>
      <c r="E610" s="104">
        <v>470</v>
      </c>
      <c r="F610" s="105" t="s">
        <v>342</v>
      </c>
    </row>
    <row r="611" spans="1:6" hidden="1">
      <c r="A611" s="104">
        <v>314710</v>
      </c>
      <c r="B611" s="104">
        <v>471</v>
      </c>
      <c r="C611" s="105" t="s">
        <v>754</v>
      </c>
      <c r="D611" s="104">
        <v>314710</v>
      </c>
      <c r="E611" s="104">
        <v>471</v>
      </c>
      <c r="F611" s="105" t="s">
        <v>754</v>
      </c>
    </row>
    <row r="612" spans="1:6" hidden="1">
      <c r="A612" s="104">
        <v>314720</v>
      </c>
      <c r="B612" s="104">
        <v>472</v>
      </c>
      <c r="C612" s="105" t="s">
        <v>755</v>
      </c>
      <c r="D612" s="104">
        <v>314720</v>
      </c>
      <c r="E612" s="104">
        <v>472</v>
      </c>
      <c r="F612" s="105" t="s">
        <v>755</v>
      </c>
    </row>
    <row r="613" spans="1:6" hidden="1">
      <c r="A613" s="104">
        <v>314730</v>
      </c>
      <c r="B613" s="104">
        <v>473</v>
      </c>
      <c r="C613" s="105" t="s">
        <v>756</v>
      </c>
      <c r="D613" s="104">
        <v>314730</v>
      </c>
      <c r="E613" s="104">
        <v>473</v>
      </c>
      <c r="F613" s="105" t="s">
        <v>756</v>
      </c>
    </row>
    <row r="614" spans="1:6" hidden="1">
      <c r="A614" s="104">
        <v>314740</v>
      </c>
      <c r="B614" s="104">
        <v>474</v>
      </c>
      <c r="C614" s="105" t="s">
        <v>343</v>
      </c>
      <c r="D614" s="104">
        <v>314740</v>
      </c>
      <c r="E614" s="104">
        <v>474</v>
      </c>
      <c r="F614" s="105" t="s">
        <v>343</v>
      </c>
    </row>
    <row r="615" spans="1:6" hidden="1">
      <c r="A615" s="104">
        <v>314750</v>
      </c>
      <c r="B615" s="104">
        <v>475</v>
      </c>
      <c r="C615" s="105" t="s">
        <v>757</v>
      </c>
      <c r="D615" s="104">
        <v>314750</v>
      </c>
      <c r="E615" s="104">
        <v>475</v>
      </c>
      <c r="F615" s="105" t="s">
        <v>757</v>
      </c>
    </row>
    <row r="616" spans="1:6" hidden="1">
      <c r="A616" s="104">
        <v>314760</v>
      </c>
      <c r="B616" s="104">
        <v>476</v>
      </c>
      <c r="C616" s="105" t="s">
        <v>344</v>
      </c>
      <c r="D616" s="104">
        <v>314760</v>
      </c>
      <c r="E616" s="104">
        <v>476</v>
      </c>
      <c r="F616" s="105" t="s">
        <v>344</v>
      </c>
    </row>
    <row r="617" spans="1:6" hidden="1">
      <c r="A617" s="104">
        <v>314770</v>
      </c>
      <c r="B617" s="104">
        <v>477</v>
      </c>
      <c r="C617" s="105" t="s">
        <v>345</v>
      </c>
      <c r="D617" s="104">
        <v>314770</v>
      </c>
      <c r="E617" s="104">
        <v>477</v>
      </c>
      <c r="F617" s="105" t="s">
        <v>345</v>
      </c>
    </row>
    <row r="618" spans="1:6" hidden="1">
      <c r="A618" s="104">
        <v>314780</v>
      </c>
      <c r="B618" s="104">
        <v>478</v>
      </c>
      <c r="C618" s="105" t="s">
        <v>758</v>
      </c>
      <c r="D618" s="104">
        <v>314780</v>
      </c>
      <c r="E618" s="104">
        <v>478</v>
      </c>
      <c r="F618" s="105" t="s">
        <v>758</v>
      </c>
    </row>
    <row r="619" spans="1:6" hidden="1">
      <c r="A619" s="104">
        <v>314790</v>
      </c>
      <c r="B619" s="104">
        <v>479</v>
      </c>
      <c r="C619" s="105" t="s">
        <v>346</v>
      </c>
      <c r="D619" s="104">
        <v>314790</v>
      </c>
      <c r="E619" s="104">
        <v>479</v>
      </c>
      <c r="F619" s="105" t="s">
        <v>346</v>
      </c>
    </row>
    <row r="620" spans="1:6" hidden="1">
      <c r="A620" s="104">
        <v>314795</v>
      </c>
      <c r="B620" s="104">
        <v>825</v>
      </c>
      <c r="C620" s="105" t="s">
        <v>347</v>
      </c>
      <c r="D620" s="104">
        <v>314795</v>
      </c>
      <c r="E620" s="104">
        <v>825</v>
      </c>
      <c r="F620" s="105" t="s">
        <v>347</v>
      </c>
    </row>
    <row r="621" spans="1:6" hidden="1">
      <c r="A621" s="104">
        <v>314800</v>
      </c>
      <c r="B621" s="104">
        <v>480</v>
      </c>
      <c r="C621" s="105" t="s">
        <v>487</v>
      </c>
      <c r="D621" s="104">
        <v>314800</v>
      </c>
      <c r="E621" s="104">
        <v>480</v>
      </c>
      <c r="F621" s="105" t="s">
        <v>487</v>
      </c>
    </row>
    <row r="622" spans="1:6" hidden="1">
      <c r="A622" s="104">
        <v>314810</v>
      </c>
      <c r="B622" s="104">
        <v>481</v>
      </c>
      <c r="C622" s="105" t="s">
        <v>759</v>
      </c>
      <c r="D622" s="104">
        <v>314810</v>
      </c>
      <c r="E622" s="104">
        <v>481</v>
      </c>
      <c r="F622" s="105" t="s">
        <v>759</v>
      </c>
    </row>
    <row r="623" spans="1:6" hidden="1">
      <c r="A623" s="104">
        <v>314820</v>
      </c>
      <c r="B623" s="104">
        <v>482</v>
      </c>
      <c r="C623" s="105" t="s">
        <v>760</v>
      </c>
      <c r="D623" s="104">
        <v>314820</v>
      </c>
      <c r="E623" s="104">
        <v>482</v>
      </c>
      <c r="F623" s="105" t="s">
        <v>760</v>
      </c>
    </row>
    <row r="624" spans="1:6" hidden="1">
      <c r="A624" s="104">
        <v>314830</v>
      </c>
      <c r="B624" s="104">
        <v>483</v>
      </c>
      <c r="C624" s="105" t="s">
        <v>761</v>
      </c>
      <c r="D624" s="104">
        <v>314830</v>
      </c>
      <c r="E624" s="104">
        <v>483</v>
      </c>
      <c r="F624" s="105" t="s">
        <v>761</v>
      </c>
    </row>
    <row r="625" spans="1:6" hidden="1">
      <c r="A625" s="104">
        <v>314840</v>
      </c>
      <c r="B625" s="104">
        <v>484</v>
      </c>
      <c r="C625" s="105" t="s">
        <v>348</v>
      </c>
      <c r="D625" s="104">
        <v>314840</v>
      </c>
      <c r="E625" s="104">
        <v>484</v>
      </c>
      <c r="F625" s="105" t="s">
        <v>348</v>
      </c>
    </row>
    <row r="626" spans="1:6" hidden="1">
      <c r="A626" s="104">
        <v>314850</v>
      </c>
      <c r="B626" s="104">
        <v>485</v>
      </c>
      <c r="C626" s="105" t="s">
        <v>762</v>
      </c>
      <c r="D626" s="104">
        <v>314850</v>
      </c>
      <c r="E626" s="104">
        <v>485</v>
      </c>
      <c r="F626" s="105" t="s">
        <v>762</v>
      </c>
    </row>
    <row r="627" spans="1:6" hidden="1">
      <c r="A627" s="104">
        <v>314860</v>
      </c>
      <c r="B627" s="104">
        <v>486</v>
      </c>
      <c r="C627" s="105" t="s">
        <v>763</v>
      </c>
      <c r="D627" s="104">
        <v>314860</v>
      </c>
      <c r="E627" s="104">
        <v>486</v>
      </c>
      <c r="F627" s="105" t="s">
        <v>763</v>
      </c>
    </row>
    <row r="628" spans="1:6" hidden="1">
      <c r="A628" s="104">
        <v>314870</v>
      </c>
      <c r="B628" s="104">
        <v>487</v>
      </c>
      <c r="C628" s="105" t="s">
        <v>349</v>
      </c>
      <c r="D628" s="104">
        <v>314870</v>
      </c>
      <c r="E628" s="104">
        <v>487</v>
      </c>
      <c r="F628" s="105" t="s">
        <v>349</v>
      </c>
    </row>
    <row r="629" spans="1:6" hidden="1">
      <c r="A629" s="104">
        <v>314875</v>
      </c>
      <c r="B629" s="104">
        <v>826</v>
      </c>
      <c r="C629" s="105" t="s">
        <v>350</v>
      </c>
      <c r="D629" s="104">
        <v>314875</v>
      </c>
      <c r="E629" s="104">
        <v>826</v>
      </c>
      <c r="F629" s="105" t="s">
        <v>350</v>
      </c>
    </row>
    <row r="630" spans="1:6" hidden="1">
      <c r="A630" s="104">
        <v>314880</v>
      </c>
      <c r="B630" s="104">
        <v>488</v>
      </c>
      <c r="C630" s="105" t="s">
        <v>513</v>
      </c>
      <c r="D630" s="104">
        <v>314880</v>
      </c>
      <c r="E630" s="104">
        <v>488</v>
      </c>
      <c r="F630" s="105" t="s">
        <v>513</v>
      </c>
    </row>
    <row r="631" spans="1:6" hidden="1">
      <c r="A631" s="104">
        <v>314890</v>
      </c>
      <c r="B631" s="104">
        <v>489</v>
      </c>
      <c r="C631" s="105" t="s">
        <v>764</v>
      </c>
      <c r="D631" s="104">
        <v>314890</v>
      </c>
      <c r="E631" s="104">
        <v>489</v>
      </c>
      <c r="F631" s="105" t="s">
        <v>764</v>
      </c>
    </row>
    <row r="632" spans="1:6" hidden="1">
      <c r="A632" s="104">
        <v>314900</v>
      </c>
      <c r="B632" s="104">
        <v>490</v>
      </c>
      <c r="C632" s="105" t="s">
        <v>351</v>
      </c>
      <c r="D632" s="104">
        <v>314900</v>
      </c>
      <c r="E632" s="104">
        <v>490</v>
      </c>
      <c r="F632" s="105" t="s">
        <v>351</v>
      </c>
    </row>
    <row r="633" spans="1:6" hidden="1">
      <c r="A633" s="104">
        <v>314910</v>
      </c>
      <c r="B633" s="104">
        <v>491</v>
      </c>
      <c r="C633" s="105" t="s">
        <v>352</v>
      </c>
      <c r="D633" s="104">
        <v>314910</v>
      </c>
      <c r="E633" s="104">
        <v>491</v>
      </c>
      <c r="F633" s="105" t="s">
        <v>352</v>
      </c>
    </row>
    <row r="634" spans="1:6" hidden="1">
      <c r="A634" s="104">
        <v>314915</v>
      </c>
      <c r="B634" s="104">
        <v>751</v>
      </c>
      <c r="C634" s="105" t="s">
        <v>765</v>
      </c>
      <c r="D634" s="104">
        <v>314915</v>
      </c>
      <c r="E634" s="104">
        <v>751</v>
      </c>
      <c r="F634" s="105" t="s">
        <v>765</v>
      </c>
    </row>
    <row r="635" spans="1:6" hidden="1">
      <c r="A635" s="104">
        <v>314920</v>
      </c>
      <c r="B635" s="104">
        <v>492</v>
      </c>
      <c r="C635" s="105" t="s">
        <v>766</v>
      </c>
      <c r="D635" s="104">
        <v>314920</v>
      </c>
      <c r="E635" s="104">
        <v>492</v>
      </c>
      <c r="F635" s="105" t="s">
        <v>766</v>
      </c>
    </row>
    <row r="636" spans="1:6" hidden="1">
      <c r="A636" s="104">
        <v>314930</v>
      </c>
      <c r="B636" s="104">
        <v>493</v>
      </c>
      <c r="C636" s="105" t="s">
        <v>353</v>
      </c>
      <c r="D636" s="104">
        <v>314930</v>
      </c>
      <c r="E636" s="104">
        <v>493</v>
      </c>
      <c r="F636" s="105" t="s">
        <v>353</v>
      </c>
    </row>
    <row r="637" spans="1:6" hidden="1">
      <c r="A637" s="104">
        <v>314940</v>
      </c>
      <c r="B637" s="104">
        <v>494</v>
      </c>
      <c r="C637" s="105" t="s">
        <v>354</v>
      </c>
      <c r="D637" s="104">
        <v>314940</v>
      </c>
      <c r="E637" s="104">
        <v>494</v>
      </c>
      <c r="F637" s="105" t="s">
        <v>354</v>
      </c>
    </row>
    <row r="638" spans="1:6" hidden="1">
      <c r="A638" s="104">
        <v>314950</v>
      </c>
      <c r="B638" s="104">
        <v>495</v>
      </c>
      <c r="C638" s="105" t="s">
        <v>355</v>
      </c>
      <c r="D638" s="104">
        <v>314950</v>
      </c>
      <c r="E638" s="104">
        <v>495</v>
      </c>
      <c r="F638" s="105" t="s">
        <v>355</v>
      </c>
    </row>
    <row r="639" spans="1:6" hidden="1">
      <c r="A639" s="104">
        <v>314960</v>
      </c>
      <c r="B639" s="104">
        <v>496</v>
      </c>
      <c r="C639" s="105" t="s">
        <v>356</v>
      </c>
      <c r="D639" s="104">
        <v>314960</v>
      </c>
      <c r="E639" s="104">
        <v>496</v>
      </c>
      <c r="F639" s="105" t="s">
        <v>356</v>
      </c>
    </row>
    <row r="640" spans="1:6" hidden="1">
      <c r="A640" s="104">
        <v>314970</v>
      </c>
      <c r="B640" s="104">
        <v>497</v>
      </c>
      <c r="C640" s="105" t="s">
        <v>767</v>
      </c>
      <c r="D640" s="104">
        <v>314970</v>
      </c>
      <c r="E640" s="104">
        <v>497</v>
      </c>
      <c r="F640" s="105" t="s">
        <v>767</v>
      </c>
    </row>
    <row r="641" spans="1:6" hidden="1">
      <c r="A641" s="104">
        <v>314980</v>
      </c>
      <c r="B641" s="104">
        <v>498</v>
      </c>
      <c r="C641" s="105" t="s">
        <v>357</v>
      </c>
      <c r="D641" s="104">
        <v>314980</v>
      </c>
      <c r="E641" s="104">
        <v>498</v>
      </c>
      <c r="F641" s="105" t="s">
        <v>357</v>
      </c>
    </row>
    <row r="642" spans="1:6" hidden="1">
      <c r="A642" s="104">
        <v>314990</v>
      </c>
      <c r="B642" s="104">
        <v>499</v>
      </c>
      <c r="C642" s="105" t="s">
        <v>768</v>
      </c>
      <c r="D642" s="104">
        <v>314990</v>
      </c>
      <c r="E642" s="104">
        <v>499</v>
      </c>
      <c r="F642" s="105" t="s">
        <v>768</v>
      </c>
    </row>
    <row r="643" spans="1:6" hidden="1">
      <c r="A643" s="104">
        <v>314995</v>
      </c>
      <c r="B643" s="104">
        <v>827</v>
      </c>
      <c r="C643" s="105" t="s">
        <v>358</v>
      </c>
      <c r="D643" s="104">
        <v>314995</v>
      </c>
      <c r="E643" s="104">
        <v>827</v>
      </c>
      <c r="F643" s="105" t="s">
        <v>358</v>
      </c>
    </row>
    <row r="644" spans="1:6" hidden="1">
      <c r="A644" s="104">
        <v>315000</v>
      </c>
      <c r="B644" s="104">
        <v>500</v>
      </c>
      <c r="C644" s="105" t="s">
        <v>359</v>
      </c>
      <c r="D644" s="104">
        <v>315000</v>
      </c>
      <c r="E644" s="104">
        <v>500</v>
      </c>
      <c r="F644" s="105" t="s">
        <v>359</v>
      </c>
    </row>
    <row r="645" spans="1:6" hidden="1">
      <c r="A645" s="104">
        <v>315010</v>
      </c>
      <c r="B645" s="104">
        <v>501</v>
      </c>
      <c r="C645" s="105" t="s">
        <v>360</v>
      </c>
      <c r="D645" s="104">
        <v>315010</v>
      </c>
      <c r="E645" s="104">
        <v>501</v>
      </c>
      <c r="F645" s="105" t="s">
        <v>360</v>
      </c>
    </row>
    <row r="646" spans="1:6" hidden="1">
      <c r="A646" s="104">
        <v>315015</v>
      </c>
      <c r="B646" s="104">
        <v>828</v>
      </c>
      <c r="C646" s="105" t="s">
        <v>488</v>
      </c>
      <c r="D646" s="104">
        <v>315015</v>
      </c>
      <c r="E646" s="104">
        <v>828</v>
      </c>
      <c r="F646" s="105" t="s">
        <v>488</v>
      </c>
    </row>
    <row r="647" spans="1:6" hidden="1">
      <c r="A647" s="104">
        <v>315020</v>
      </c>
      <c r="B647" s="104">
        <v>502</v>
      </c>
      <c r="C647" s="105" t="s">
        <v>489</v>
      </c>
      <c r="D647" s="104">
        <v>315020</v>
      </c>
      <c r="E647" s="104">
        <v>502</v>
      </c>
      <c r="F647" s="105" t="s">
        <v>489</v>
      </c>
    </row>
    <row r="648" spans="1:6" hidden="1">
      <c r="A648" s="104">
        <v>315030</v>
      </c>
      <c r="B648" s="104">
        <v>503</v>
      </c>
      <c r="C648" s="105" t="s">
        <v>514</v>
      </c>
      <c r="D648" s="104">
        <v>315030</v>
      </c>
      <c r="E648" s="104">
        <v>503</v>
      </c>
      <c r="F648" s="105" t="s">
        <v>514</v>
      </c>
    </row>
    <row r="649" spans="1:6" hidden="1">
      <c r="A649" s="104">
        <v>315040</v>
      </c>
      <c r="B649" s="104">
        <v>504</v>
      </c>
      <c r="C649" s="105" t="s">
        <v>524</v>
      </c>
      <c r="D649" s="104">
        <v>315040</v>
      </c>
      <c r="E649" s="104">
        <v>504</v>
      </c>
      <c r="F649" s="105" t="s">
        <v>524</v>
      </c>
    </row>
    <row r="650" spans="1:6" hidden="1">
      <c r="A650" s="104">
        <v>315050</v>
      </c>
      <c r="B650" s="104">
        <v>505</v>
      </c>
      <c r="C650" s="105" t="s">
        <v>361</v>
      </c>
      <c r="D650" s="104">
        <v>315050</v>
      </c>
      <c r="E650" s="104">
        <v>505</v>
      </c>
      <c r="F650" s="105" t="s">
        <v>361</v>
      </c>
    </row>
    <row r="651" spans="1:6" hidden="1">
      <c r="A651" s="104">
        <v>315053</v>
      </c>
      <c r="B651" s="104">
        <v>829</v>
      </c>
      <c r="C651" s="105" t="s">
        <v>769</v>
      </c>
      <c r="D651" s="104">
        <v>315053</v>
      </c>
      <c r="E651" s="104">
        <v>829</v>
      </c>
      <c r="F651" s="105" t="s">
        <v>769</v>
      </c>
    </row>
    <row r="652" spans="1:6" hidden="1">
      <c r="A652" s="104">
        <v>315057</v>
      </c>
      <c r="B652" s="104">
        <v>830</v>
      </c>
      <c r="C652" s="105" t="s">
        <v>770</v>
      </c>
      <c r="D652" s="104">
        <v>315057</v>
      </c>
      <c r="E652" s="104">
        <v>830</v>
      </c>
      <c r="F652" s="105" t="s">
        <v>770</v>
      </c>
    </row>
    <row r="653" spans="1:6" hidden="1">
      <c r="A653" s="104">
        <v>315060</v>
      </c>
      <c r="B653" s="104">
        <v>506</v>
      </c>
      <c r="C653" s="105" t="s">
        <v>362</v>
      </c>
      <c r="D653" s="104">
        <v>315060</v>
      </c>
      <c r="E653" s="104">
        <v>506</v>
      </c>
      <c r="F653" s="105" t="s">
        <v>362</v>
      </c>
    </row>
    <row r="654" spans="1:6" hidden="1">
      <c r="A654" s="104">
        <v>315070</v>
      </c>
      <c r="B654" s="104">
        <v>507</v>
      </c>
      <c r="C654" s="105" t="s">
        <v>363</v>
      </c>
      <c r="D654" s="104">
        <v>315070</v>
      </c>
      <c r="E654" s="104">
        <v>507</v>
      </c>
      <c r="F654" s="105" t="s">
        <v>363</v>
      </c>
    </row>
    <row r="655" spans="1:6" hidden="1">
      <c r="A655" s="104">
        <v>315080</v>
      </c>
      <c r="B655" s="104">
        <v>508</v>
      </c>
      <c r="C655" s="105" t="s">
        <v>364</v>
      </c>
      <c r="D655" s="104">
        <v>315080</v>
      </c>
      <c r="E655" s="104">
        <v>508</v>
      </c>
      <c r="F655" s="105" t="s">
        <v>364</v>
      </c>
    </row>
    <row r="656" spans="1:6" hidden="1">
      <c r="A656" s="104">
        <v>315090</v>
      </c>
      <c r="B656" s="104">
        <v>509</v>
      </c>
      <c r="C656" s="105" t="s">
        <v>771</v>
      </c>
      <c r="D656" s="104">
        <v>315090</v>
      </c>
      <c r="E656" s="104">
        <v>509</v>
      </c>
      <c r="F656" s="105" t="s">
        <v>771</v>
      </c>
    </row>
    <row r="657" spans="1:6" hidden="1">
      <c r="A657" s="104">
        <v>315100</v>
      </c>
      <c r="B657" s="104">
        <v>510</v>
      </c>
      <c r="C657" s="105" t="s">
        <v>365</v>
      </c>
      <c r="D657" s="104">
        <v>315100</v>
      </c>
      <c r="E657" s="104">
        <v>510</v>
      </c>
      <c r="F657" s="105" t="s">
        <v>365</v>
      </c>
    </row>
    <row r="658" spans="1:6" hidden="1">
      <c r="A658" s="104">
        <v>315110</v>
      </c>
      <c r="B658" s="104">
        <v>511</v>
      </c>
      <c r="C658" s="105" t="s">
        <v>366</v>
      </c>
      <c r="D658" s="104">
        <v>315110</v>
      </c>
      <c r="E658" s="104">
        <v>511</v>
      </c>
      <c r="F658" s="105" t="s">
        <v>366</v>
      </c>
    </row>
    <row r="659" spans="1:6" hidden="1">
      <c r="A659" s="104">
        <v>315120</v>
      </c>
      <c r="B659" s="104">
        <v>512</v>
      </c>
      <c r="C659" s="105" t="s">
        <v>367</v>
      </c>
      <c r="D659" s="104">
        <v>315120</v>
      </c>
      <c r="E659" s="104">
        <v>512</v>
      </c>
      <c r="F659" s="105" t="s">
        <v>367</v>
      </c>
    </row>
    <row r="660" spans="1:6" hidden="1">
      <c r="A660" s="104">
        <v>315130</v>
      </c>
      <c r="B660" s="104">
        <v>513</v>
      </c>
      <c r="C660" s="105" t="s">
        <v>772</v>
      </c>
      <c r="D660" s="104">
        <v>315130</v>
      </c>
      <c r="E660" s="104">
        <v>513</v>
      </c>
      <c r="F660" s="105" t="s">
        <v>772</v>
      </c>
    </row>
    <row r="661" spans="1:6" hidden="1">
      <c r="A661" s="104">
        <v>315140</v>
      </c>
      <c r="B661" s="104">
        <v>514</v>
      </c>
      <c r="C661" s="105" t="s">
        <v>368</v>
      </c>
      <c r="D661" s="104">
        <v>315140</v>
      </c>
      <c r="E661" s="104">
        <v>514</v>
      </c>
      <c r="F661" s="105" t="s">
        <v>368</v>
      </c>
    </row>
    <row r="662" spans="1:6" hidden="1">
      <c r="A662" s="104">
        <v>315150</v>
      </c>
      <c r="B662" s="104">
        <v>515</v>
      </c>
      <c r="C662" s="105" t="s">
        <v>369</v>
      </c>
      <c r="D662" s="104">
        <v>315150</v>
      </c>
      <c r="E662" s="104">
        <v>515</v>
      </c>
      <c r="F662" s="105" t="s">
        <v>369</v>
      </c>
    </row>
    <row r="663" spans="1:6" hidden="1">
      <c r="A663" s="104">
        <v>315160</v>
      </c>
      <c r="B663" s="104">
        <v>516</v>
      </c>
      <c r="C663" s="105" t="s">
        <v>370</v>
      </c>
      <c r="D663" s="104">
        <v>315160</v>
      </c>
      <c r="E663" s="104">
        <v>516</v>
      </c>
      <c r="F663" s="105" t="s">
        <v>370</v>
      </c>
    </row>
    <row r="664" spans="1:6" hidden="1">
      <c r="A664" s="104">
        <v>315170</v>
      </c>
      <c r="B664" s="104">
        <v>517</v>
      </c>
      <c r="C664" s="105" t="s">
        <v>773</v>
      </c>
      <c r="D664" s="104">
        <v>315170</v>
      </c>
      <c r="E664" s="104">
        <v>517</v>
      </c>
      <c r="F664" s="105" t="s">
        <v>773</v>
      </c>
    </row>
    <row r="665" spans="1:6" hidden="1">
      <c r="A665" s="104">
        <v>315180</v>
      </c>
      <c r="B665" s="104">
        <v>518</v>
      </c>
      <c r="C665" s="105" t="s">
        <v>774</v>
      </c>
      <c r="D665" s="104">
        <v>315180</v>
      </c>
      <c r="E665" s="104">
        <v>518</v>
      </c>
      <c r="F665" s="105" t="s">
        <v>774</v>
      </c>
    </row>
    <row r="666" spans="1:6" hidden="1">
      <c r="A666" s="104">
        <v>315190</v>
      </c>
      <c r="B666" s="104">
        <v>519</v>
      </c>
      <c r="C666" s="105" t="s">
        <v>371</v>
      </c>
      <c r="D666" s="104">
        <v>315190</v>
      </c>
      <c r="E666" s="104">
        <v>519</v>
      </c>
      <c r="F666" s="105" t="s">
        <v>371</v>
      </c>
    </row>
    <row r="667" spans="1:6" hidden="1">
      <c r="A667" s="104">
        <v>315200</v>
      </c>
      <c r="B667" s="104">
        <v>520</v>
      </c>
      <c r="C667" s="105" t="s">
        <v>775</v>
      </c>
      <c r="D667" s="104">
        <v>315200</v>
      </c>
      <c r="E667" s="104">
        <v>520</v>
      </c>
      <c r="F667" s="105" t="s">
        <v>775</v>
      </c>
    </row>
    <row r="668" spans="1:6" hidden="1">
      <c r="A668" s="104">
        <v>315210</v>
      </c>
      <c r="B668" s="104">
        <v>521</v>
      </c>
      <c r="C668" s="105" t="s">
        <v>372</v>
      </c>
      <c r="D668" s="104">
        <v>315210</v>
      </c>
      <c r="E668" s="104">
        <v>521</v>
      </c>
      <c r="F668" s="105" t="s">
        <v>372</v>
      </c>
    </row>
    <row r="669" spans="1:6" hidden="1">
      <c r="A669" s="104">
        <v>315213</v>
      </c>
      <c r="B669" s="104">
        <v>831</v>
      </c>
      <c r="C669" s="105" t="s">
        <v>373</v>
      </c>
      <c r="D669" s="104">
        <v>315213</v>
      </c>
      <c r="E669" s="104">
        <v>831</v>
      </c>
      <c r="F669" s="105" t="s">
        <v>373</v>
      </c>
    </row>
    <row r="670" spans="1:6" hidden="1">
      <c r="A670" s="104">
        <v>315217</v>
      </c>
      <c r="B670" s="104">
        <v>832</v>
      </c>
      <c r="C670" s="105" t="s">
        <v>525</v>
      </c>
      <c r="D670" s="104">
        <v>315217</v>
      </c>
      <c r="E670" s="104">
        <v>832</v>
      </c>
      <c r="F670" s="105" t="s">
        <v>525</v>
      </c>
    </row>
    <row r="671" spans="1:6" hidden="1">
      <c r="A671" s="104">
        <v>315220</v>
      </c>
      <c r="B671" s="104">
        <v>522</v>
      </c>
      <c r="C671" s="105" t="s">
        <v>374</v>
      </c>
      <c r="D671" s="104">
        <v>315220</v>
      </c>
      <c r="E671" s="104">
        <v>522</v>
      </c>
      <c r="F671" s="105" t="s">
        <v>374</v>
      </c>
    </row>
    <row r="672" spans="1:6" hidden="1">
      <c r="A672" s="104">
        <v>315230</v>
      </c>
      <c r="B672" s="104">
        <v>523</v>
      </c>
      <c r="C672" s="105" t="s">
        <v>375</v>
      </c>
      <c r="D672" s="104">
        <v>315230</v>
      </c>
      <c r="E672" s="104">
        <v>523</v>
      </c>
      <c r="F672" s="105" t="s">
        <v>375</v>
      </c>
    </row>
    <row r="673" spans="1:6" hidden="1">
      <c r="A673" s="104">
        <v>315240</v>
      </c>
      <c r="B673" s="104">
        <v>524</v>
      </c>
      <c r="C673" s="105" t="s">
        <v>776</v>
      </c>
      <c r="D673" s="104">
        <v>315240</v>
      </c>
      <c r="E673" s="104">
        <v>524</v>
      </c>
      <c r="F673" s="105" t="s">
        <v>776</v>
      </c>
    </row>
    <row r="674" spans="1:6" hidden="1">
      <c r="A674" s="104">
        <v>315250</v>
      </c>
      <c r="B674" s="104">
        <v>525</v>
      </c>
      <c r="C674" s="105" t="s">
        <v>376</v>
      </c>
      <c r="D674" s="104">
        <v>315250</v>
      </c>
      <c r="E674" s="104">
        <v>525</v>
      </c>
      <c r="F674" s="105" t="s">
        <v>376</v>
      </c>
    </row>
    <row r="675" spans="1:6" hidden="1">
      <c r="A675" s="104">
        <v>315260</v>
      </c>
      <c r="B675" s="104">
        <v>526</v>
      </c>
      <c r="C675" s="105" t="s">
        <v>377</v>
      </c>
      <c r="D675" s="104">
        <v>315260</v>
      </c>
      <c r="E675" s="104">
        <v>526</v>
      </c>
      <c r="F675" s="105" t="s">
        <v>377</v>
      </c>
    </row>
    <row r="676" spans="1:6" hidden="1">
      <c r="A676" s="104">
        <v>315270</v>
      </c>
      <c r="B676" s="104">
        <v>527</v>
      </c>
      <c r="C676" s="105" t="s">
        <v>378</v>
      </c>
      <c r="D676" s="104">
        <v>315270</v>
      </c>
      <c r="E676" s="104">
        <v>527</v>
      </c>
      <c r="F676" s="105" t="s">
        <v>378</v>
      </c>
    </row>
    <row r="677" spans="1:6" hidden="1">
      <c r="A677" s="104">
        <v>315280</v>
      </c>
      <c r="B677" s="104">
        <v>528</v>
      </c>
      <c r="C677" s="105" t="s">
        <v>379</v>
      </c>
      <c r="D677" s="104">
        <v>315280</v>
      </c>
      <c r="E677" s="104">
        <v>528</v>
      </c>
      <c r="F677" s="105" t="s">
        <v>379</v>
      </c>
    </row>
    <row r="678" spans="1:6" hidden="1">
      <c r="A678" s="104">
        <v>315290</v>
      </c>
      <c r="B678" s="104">
        <v>529</v>
      </c>
      <c r="C678" s="105" t="s">
        <v>777</v>
      </c>
      <c r="D678" s="104">
        <v>315290</v>
      </c>
      <c r="E678" s="104">
        <v>529</v>
      </c>
      <c r="F678" s="105" t="s">
        <v>777</v>
      </c>
    </row>
    <row r="679" spans="1:6" hidden="1">
      <c r="A679" s="104">
        <v>315300</v>
      </c>
      <c r="B679" s="104">
        <v>530</v>
      </c>
      <c r="C679" s="105" t="s">
        <v>380</v>
      </c>
      <c r="D679" s="104">
        <v>315300</v>
      </c>
      <c r="E679" s="104">
        <v>530</v>
      </c>
      <c r="F679" s="105" t="s">
        <v>380</v>
      </c>
    </row>
    <row r="680" spans="1:6" hidden="1">
      <c r="A680" s="104">
        <v>315310</v>
      </c>
      <c r="B680" s="104">
        <v>531</v>
      </c>
      <c r="C680" s="105" t="s">
        <v>381</v>
      </c>
      <c r="D680" s="104">
        <v>315310</v>
      </c>
      <c r="E680" s="104">
        <v>531</v>
      </c>
      <c r="F680" s="105" t="s">
        <v>381</v>
      </c>
    </row>
    <row r="681" spans="1:6" hidden="1">
      <c r="A681" s="104">
        <v>315320</v>
      </c>
      <c r="B681" s="104">
        <v>532</v>
      </c>
      <c r="C681" s="105" t="s">
        <v>382</v>
      </c>
      <c r="D681" s="104">
        <v>315320</v>
      </c>
      <c r="E681" s="104">
        <v>532</v>
      </c>
      <c r="F681" s="105" t="s">
        <v>382</v>
      </c>
    </row>
    <row r="682" spans="1:6" hidden="1">
      <c r="A682" s="104">
        <v>315330</v>
      </c>
      <c r="B682" s="104">
        <v>533</v>
      </c>
      <c r="C682" s="105" t="s">
        <v>383</v>
      </c>
      <c r="D682" s="104">
        <v>315330</v>
      </c>
      <c r="E682" s="104">
        <v>533</v>
      </c>
      <c r="F682" s="105" t="s">
        <v>383</v>
      </c>
    </row>
    <row r="683" spans="1:6" hidden="1">
      <c r="A683" s="104">
        <v>315340</v>
      </c>
      <c r="B683" s="104">
        <v>534</v>
      </c>
      <c r="C683" s="105" t="s">
        <v>778</v>
      </c>
      <c r="D683" s="104">
        <v>315340</v>
      </c>
      <c r="E683" s="104">
        <v>534</v>
      </c>
      <c r="F683" s="105" t="s">
        <v>778</v>
      </c>
    </row>
    <row r="684" spans="1:6" hidden="1">
      <c r="A684" s="104">
        <v>315350</v>
      </c>
      <c r="B684" s="104">
        <v>535</v>
      </c>
      <c r="C684" s="105" t="s">
        <v>779</v>
      </c>
      <c r="D684" s="104">
        <v>315350</v>
      </c>
      <c r="E684" s="104">
        <v>535</v>
      </c>
      <c r="F684" s="105" t="s">
        <v>779</v>
      </c>
    </row>
    <row r="685" spans="1:6" hidden="1">
      <c r="A685" s="104">
        <v>315360</v>
      </c>
      <c r="B685" s="104">
        <v>536</v>
      </c>
      <c r="C685" s="105" t="s">
        <v>780</v>
      </c>
      <c r="D685" s="104">
        <v>315360</v>
      </c>
      <c r="E685" s="104">
        <v>536</v>
      </c>
      <c r="F685" s="105" t="s">
        <v>780</v>
      </c>
    </row>
    <row r="686" spans="1:6" hidden="1">
      <c r="A686" s="104">
        <v>315370</v>
      </c>
      <c r="B686" s="104">
        <v>537</v>
      </c>
      <c r="C686" s="105" t="s">
        <v>384</v>
      </c>
      <c r="D686" s="104">
        <v>315370</v>
      </c>
      <c r="E686" s="104">
        <v>537</v>
      </c>
      <c r="F686" s="105" t="s">
        <v>384</v>
      </c>
    </row>
    <row r="687" spans="1:6" hidden="1">
      <c r="A687" s="104">
        <v>315380</v>
      </c>
      <c r="B687" s="104">
        <v>538</v>
      </c>
      <c r="C687" s="105" t="s">
        <v>385</v>
      </c>
      <c r="D687" s="104">
        <v>315380</v>
      </c>
      <c r="E687" s="104">
        <v>538</v>
      </c>
      <c r="F687" s="105" t="s">
        <v>385</v>
      </c>
    </row>
    <row r="688" spans="1:6" hidden="1">
      <c r="A688" s="104">
        <v>315390</v>
      </c>
      <c r="B688" s="104">
        <v>539</v>
      </c>
      <c r="C688" s="105" t="s">
        <v>386</v>
      </c>
      <c r="D688" s="104">
        <v>315390</v>
      </c>
      <c r="E688" s="104">
        <v>539</v>
      </c>
      <c r="F688" s="105" t="s">
        <v>386</v>
      </c>
    </row>
    <row r="689" spans="1:6" hidden="1">
      <c r="A689" s="104">
        <v>315400</v>
      </c>
      <c r="B689" s="104">
        <v>540</v>
      </c>
      <c r="C689" s="105" t="s">
        <v>387</v>
      </c>
      <c r="D689" s="104">
        <v>315400</v>
      </c>
      <c r="E689" s="104">
        <v>540</v>
      </c>
      <c r="F689" s="105" t="s">
        <v>387</v>
      </c>
    </row>
    <row r="690" spans="1:6" hidden="1">
      <c r="A690" s="104">
        <v>315410</v>
      </c>
      <c r="B690" s="104">
        <v>541</v>
      </c>
      <c r="C690" s="105" t="s">
        <v>388</v>
      </c>
      <c r="D690" s="104">
        <v>315410</v>
      </c>
      <c r="E690" s="104">
        <v>541</v>
      </c>
      <c r="F690" s="105" t="s">
        <v>388</v>
      </c>
    </row>
    <row r="691" spans="1:6" hidden="1">
      <c r="A691" s="104">
        <v>315415</v>
      </c>
      <c r="B691" s="104">
        <v>833</v>
      </c>
      <c r="C691" s="105" t="s">
        <v>389</v>
      </c>
      <c r="D691" s="104">
        <v>315415</v>
      </c>
      <c r="E691" s="104">
        <v>833</v>
      </c>
      <c r="F691" s="105" t="s">
        <v>389</v>
      </c>
    </row>
    <row r="692" spans="1:6" hidden="1">
      <c r="A692" s="104">
        <v>315420</v>
      </c>
      <c r="B692" s="104">
        <v>542</v>
      </c>
      <c r="C692" s="105" t="s">
        <v>390</v>
      </c>
      <c r="D692" s="104">
        <v>315420</v>
      </c>
      <c r="E692" s="104">
        <v>542</v>
      </c>
      <c r="F692" s="105" t="s">
        <v>390</v>
      </c>
    </row>
    <row r="693" spans="1:6" hidden="1">
      <c r="A693" s="104">
        <v>315430</v>
      </c>
      <c r="B693" s="104">
        <v>543</v>
      </c>
      <c r="C693" s="105" t="s">
        <v>391</v>
      </c>
      <c r="D693" s="104">
        <v>315430</v>
      </c>
      <c r="E693" s="104">
        <v>543</v>
      </c>
      <c r="F693" s="105" t="s">
        <v>391</v>
      </c>
    </row>
    <row r="694" spans="1:6" hidden="1">
      <c r="A694" s="104">
        <v>315440</v>
      </c>
      <c r="B694" s="104">
        <v>544</v>
      </c>
      <c r="C694" s="105" t="s">
        <v>392</v>
      </c>
      <c r="D694" s="104">
        <v>315440</v>
      </c>
      <c r="E694" s="104">
        <v>544</v>
      </c>
      <c r="F694" s="105" t="s">
        <v>392</v>
      </c>
    </row>
    <row r="695" spans="1:6" hidden="1">
      <c r="A695" s="104">
        <v>315445</v>
      </c>
      <c r="B695" s="104">
        <v>754</v>
      </c>
      <c r="C695" s="105" t="s">
        <v>393</v>
      </c>
      <c r="D695" s="104">
        <v>315445</v>
      </c>
      <c r="E695" s="104">
        <v>754</v>
      </c>
      <c r="F695" s="105" t="s">
        <v>393</v>
      </c>
    </row>
    <row r="696" spans="1:6" hidden="1">
      <c r="A696" s="104">
        <v>315450</v>
      </c>
      <c r="B696" s="104">
        <v>545</v>
      </c>
      <c r="C696" s="105" t="s">
        <v>526</v>
      </c>
      <c r="D696" s="104">
        <v>315450</v>
      </c>
      <c r="E696" s="104">
        <v>545</v>
      </c>
      <c r="F696" s="105" t="s">
        <v>526</v>
      </c>
    </row>
    <row r="697" spans="1:6" hidden="1">
      <c r="A697" s="104">
        <v>315460</v>
      </c>
      <c r="B697" s="104">
        <v>546</v>
      </c>
      <c r="C697" s="105" t="s">
        <v>781</v>
      </c>
      <c r="D697" s="104">
        <v>315460</v>
      </c>
      <c r="E697" s="104">
        <v>546</v>
      </c>
      <c r="F697" s="105" t="s">
        <v>781</v>
      </c>
    </row>
    <row r="698" spans="1:6" hidden="1">
      <c r="A698" s="104">
        <v>315470</v>
      </c>
      <c r="B698" s="104">
        <v>547</v>
      </c>
      <c r="C698" s="105" t="s">
        <v>782</v>
      </c>
      <c r="D698" s="104">
        <v>315470</v>
      </c>
      <c r="E698" s="104">
        <v>547</v>
      </c>
      <c r="F698" s="105" t="s">
        <v>782</v>
      </c>
    </row>
    <row r="699" spans="1:6" hidden="1">
      <c r="A699" s="104">
        <v>315480</v>
      </c>
      <c r="B699" s="104">
        <v>548</v>
      </c>
      <c r="C699" s="105" t="s">
        <v>394</v>
      </c>
      <c r="D699" s="104">
        <v>315480</v>
      </c>
      <c r="E699" s="104">
        <v>548</v>
      </c>
      <c r="F699" s="105" t="s">
        <v>394</v>
      </c>
    </row>
    <row r="700" spans="1:6" hidden="1">
      <c r="A700" s="104">
        <v>315490</v>
      </c>
      <c r="B700" s="104">
        <v>549</v>
      </c>
      <c r="C700" s="105" t="s">
        <v>395</v>
      </c>
      <c r="D700" s="104">
        <v>315490</v>
      </c>
      <c r="E700" s="104">
        <v>549</v>
      </c>
      <c r="F700" s="105" t="s">
        <v>395</v>
      </c>
    </row>
    <row r="701" spans="1:6" hidden="1">
      <c r="A701" s="104">
        <v>315500</v>
      </c>
      <c r="B701" s="104">
        <v>550</v>
      </c>
      <c r="C701" s="105" t="s">
        <v>396</v>
      </c>
      <c r="D701" s="104">
        <v>315500</v>
      </c>
      <c r="E701" s="104">
        <v>550</v>
      </c>
      <c r="F701" s="105" t="s">
        <v>396</v>
      </c>
    </row>
    <row r="702" spans="1:6" hidden="1">
      <c r="A702" s="104">
        <v>315510</v>
      </c>
      <c r="B702" s="104">
        <v>551</v>
      </c>
      <c r="C702" s="105" t="s">
        <v>515</v>
      </c>
      <c r="D702" s="104">
        <v>315510</v>
      </c>
      <c r="E702" s="104">
        <v>551</v>
      </c>
      <c r="F702" s="105" t="s">
        <v>515</v>
      </c>
    </row>
    <row r="703" spans="1:6" hidden="1">
      <c r="A703" s="104">
        <v>315520</v>
      </c>
      <c r="B703" s="104">
        <v>552</v>
      </c>
      <c r="C703" s="105" t="s">
        <v>397</v>
      </c>
      <c r="D703" s="104">
        <v>315520</v>
      </c>
      <c r="E703" s="104">
        <v>552</v>
      </c>
      <c r="F703" s="105" t="s">
        <v>397</v>
      </c>
    </row>
    <row r="704" spans="1:6" hidden="1">
      <c r="A704" s="104">
        <v>315530</v>
      </c>
      <c r="B704" s="104">
        <v>553</v>
      </c>
      <c r="C704" s="105" t="s">
        <v>398</v>
      </c>
      <c r="D704" s="104">
        <v>315530</v>
      </c>
      <c r="E704" s="104">
        <v>553</v>
      </c>
      <c r="F704" s="105" t="s">
        <v>398</v>
      </c>
    </row>
    <row r="705" spans="1:6" hidden="1">
      <c r="A705" s="104">
        <v>315540</v>
      </c>
      <c r="B705" s="104">
        <v>554</v>
      </c>
      <c r="C705" s="105" t="s">
        <v>399</v>
      </c>
      <c r="D705" s="104">
        <v>315540</v>
      </c>
      <c r="E705" s="104">
        <v>554</v>
      </c>
      <c r="F705" s="105" t="s">
        <v>399</v>
      </c>
    </row>
    <row r="706" spans="1:6" hidden="1">
      <c r="A706" s="104">
        <v>315550</v>
      </c>
      <c r="B706" s="104">
        <v>555</v>
      </c>
      <c r="C706" s="105" t="s">
        <v>783</v>
      </c>
      <c r="D706" s="104">
        <v>315550</v>
      </c>
      <c r="E706" s="104">
        <v>555</v>
      </c>
      <c r="F706" s="105" t="s">
        <v>783</v>
      </c>
    </row>
    <row r="707" spans="1:6" hidden="1">
      <c r="A707" s="104">
        <v>315560</v>
      </c>
      <c r="B707" s="104">
        <v>556</v>
      </c>
      <c r="C707" s="105" t="s">
        <v>490</v>
      </c>
      <c r="D707" s="104">
        <v>315560</v>
      </c>
      <c r="E707" s="104">
        <v>556</v>
      </c>
      <c r="F707" s="105" t="s">
        <v>490</v>
      </c>
    </row>
    <row r="708" spans="1:6" hidden="1">
      <c r="A708" s="104">
        <v>315570</v>
      </c>
      <c r="B708" s="104">
        <v>557</v>
      </c>
      <c r="C708" s="105" t="s">
        <v>400</v>
      </c>
      <c r="D708" s="104">
        <v>315570</v>
      </c>
      <c r="E708" s="104">
        <v>557</v>
      </c>
      <c r="F708" s="105" t="s">
        <v>400</v>
      </c>
    </row>
    <row r="709" spans="1:6" hidden="1">
      <c r="A709" s="104">
        <v>315580</v>
      </c>
      <c r="B709" s="104">
        <v>558</v>
      </c>
      <c r="C709" s="105" t="s">
        <v>401</v>
      </c>
      <c r="D709" s="104">
        <v>315580</v>
      </c>
      <c r="E709" s="104">
        <v>558</v>
      </c>
      <c r="F709" s="105" t="s">
        <v>401</v>
      </c>
    </row>
    <row r="710" spans="1:6" hidden="1">
      <c r="A710" s="104">
        <v>315590</v>
      </c>
      <c r="B710" s="104">
        <v>559</v>
      </c>
      <c r="C710" s="105" t="s">
        <v>402</v>
      </c>
      <c r="D710" s="104">
        <v>315590</v>
      </c>
      <c r="E710" s="104">
        <v>559</v>
      </c>
      <c r="F710" s="105" t="s">
        <v>402</v>
      </c>
    </row>
    <row r="711" spans="1:6" hidden="1">
      <c r="A711" s="104">
        <v>315600</v>
      </c>
      <c r="B711" s="104">
        <v>560</v>
      </c>
      <c r="C711" s="105" t="s">
        <v>403</v>
      </c>
      <c r="D711" s="104">
        <v>315600</v>
      </c>
      <c r="E711" s="104">
        <v>560</v>
      </c>
      <c r="F711" s="105" t="s">
        <v>403</v>
      </c>
    </row>
    <row r="712" spans="1:6" hidden="1">
      <c r="A712" s="104">
        <v>315610</v>
      </c>
      <c r="B712" s="104">
        <v>561</v>
      </c>
      <c r="C712" s="105" t="s">
        <v>784</v>
      </c>
      <c r="D712" s="104">
        <v>315610</v>
      </c>
      <c r="E712" s="104">
        <v>561</v>
      </c>
      <c r="F712" s="105" t="s">
        <v>784</v>
      </c>
    </row>
    <row r="713" spans="1:6" hidden="1">
      <c r="A713" s="104">
        <v>315620</v>
      </c>
      <c r="B713" s="104">
        <v>562</v>
      </c>
      <c r="C713" s="105" t="s">
        <v>491</v>
      </c>
      <c r="D713" s="104">
        <v>315620</v>
      </c>
      <c r="E713" s="104">
        <v>562</v>
      </c>
      <c r="F713" s="105" t="s">
        <v>491</v>
      </c>
    </row>
    <row r="714" spans="1:6" hidden="1">
      <c r="A714" s="104">
        <v>315630</v>
      </c>
      <c r="B714" s="104">
        <v>563</v>
      </c>
      <c r="C714" s="105" t="s">
        <v>404</v>
      </c>
      <c r="D714" s="104">
        <v>315630</v>
      </c>
      <c r="E714" s="104">
        <v>563</v>
      </c>
      <c r="F714" s="105" t="s">
        <v>404</v>
      </c>
    </row>
    <row r="715" spans="1:6" hidden="1">
      <c r="A715" s="104">
        <v>315640</v>
      </c>
      <c r="B715" s="104">
        <v>564</v>
      </c>
      <c r="C715" s="105" t="s">
        <v>405</v>
      </c>
      <c r="D715" s="104">
        <v>315640</v>
      </c>
      <c r="E715" s="104">
        <v>564</v>
      </c>
      <c r="F715" s="105" t="s">
        <v>405</v>
      </c>
    </row>
    <row r="716" spans="1:6" hidden="1">
      <c r="A716" s="104">
        <v>315645</v>
      </c>
      <c r="B716" s="104">
        <v>834</v>
      </c>
      <c r="C716" s="105" t="s">
        <v>785</v>
      </c>
      <c r="D716" s="104">
        <v>315645</v>
      </c>
      <c r="E716" s="104">
        <v>834</v>
      </c>
      <c r="F716" s="105" t="s">
        <v>785</v>
      </c>
    </row>
    <row r="717" spans="1:6" hidden="1">
      <c r="A717" s="104">
        <v>315650</v>
      </c>
      <c r="B717" s="104">
        <v>565</v>
      </c>
      <c r="C717" s="105" t="s">
        <v>406</v>
      </c>
      <c r="D717" s="104">
        <v>315650</v>
      </c>
      <c r="E717" s="104">
        <v>565</v>
      </c>
      <c r="F717" s="105" t="s">
        <v>406</v>
      </c>
    </row>
    <row r="718" spans="1:6" hidden="1">
      <c r="A718" s="104">
        <v>315660</v>
      </c>
      <c r="B718" s="104">
        <v>566</v>
      </c>
      <c r="C718" s="105" t="s">
        <v>407</v>
      </c>
      <c r="D718" s="104">
        <v>315660</v>
      </c>
      <c r="E718" s="104">
        <v>566</v>
      </c>
      <c r="F718" s="105" t="s">
        <v>407</v>
      </c>
    </row>
    <row r="719" spans="1:6" hidden="1">
      <c r="A719" s="104">
        <v>315670</v>
      </c>
      <c r="B719" s="104">
        <v>567</v>
      </c>
      <c r="C719" s="105" t="s">
        <v>786</v>
      </c>
      <c r="D719" s="104">
        <v>315670</v>
      </c>
      <c r="E719" s="104">
        <v>567</v>
      </c>
      <c r="F719" s="105" t="s">
        <v>786</v>
      </c>
    </row>
    <row r="720" spans="1:6" hidden="1">
      <c r="A720" s="104">
        <v>315680</v>
      </c>
      <c r="B720" s="104">
        <v>568</v>
      </c>
      <c r="C720" s="105" t="s">
        <v>787</v>
      </c>
      <c r="D720" s="104">
        <v>315680</v>
      </c>
      <c r="E720" s="104">
        <v>568</v>
      </c>
      <c r="F720" s="105" t="s">
        <v>787</v>
      </c>
    </row>
    <row r="721" spans="1:6" hidden="1">
      <c r="A721" s="104">
        <v>315690</v>
      </c>
      <c r="B721" s="104">
        <v>569</v>
      </c>
      <c r="C721" s="105" t="s">
        <v>408</v>
      </c>
      <c r="D721" s="104">
        <v>315690</v>
      </c>
      <c r="E721" s="104">
        <v>569</v>
      </c>
      <c r="F721" s="105" t="s">
        <v>408</v>
      </c>
    </row>
    <row r="722" spans="1:6" hidden="1">
      <c r="A722" s="104">
        <v>315700</v>
      </c>
      <c r="B722" s="104">
        <v>570</v>
      </c>
      <c r="C722" s="105" t="s">
        <v>409</v>
      </c>
      <c r="D722" s="104">
        <v>315700</v>
      </c>
      <c r="E722" s="104">
        <v>570</v>
      </c>
      <c r="F722" s="105" t="s">
        <v>409</v>
      </c>
    </row>
    <row r="723" spans="1:6" hidden="1">
      <c r="A723" s="104">
        <v>315710</v>
      </c>
      <c r="B723" s="104">
        <v>571</v>
      </c>
      <c r="C723" s="105" t="s">
        <v>455</v>
      </c>
      <c r="D723" s="104">
        <v>315710</v>
      </c>
      <c r="E723" s="104">
        <v>571</v>
      </c>
      <c r="F723" s="105" t="s">
        <v>455</v>
      </c>
    </row>
    <row r="724" spans="1:6" hidden="1">
      <c r="A724" s="104">
        <v>315720</v>
      </c>
      <c r="B724" s="104">
        <v>572</v>
      </c>
      <c r="C724" s="105" t="s">
        <v>788</v>
      </c>
      <c r="D724" s="104">
        <v>315720</v>
      </c>
      <c r="E724" s="104">
        <v>572</v>
      </c>
      <c r="F724" s="105" t="s">
        <v>788</v>
      </c>
    </row>
    <row r="725" spans="1:6" hidden="1">
      <c r="A725" s="104">
        <v>315725</v>
      </c>
      <c r="B725" s="104">
        <v>756</v>
      </c>
      <c r="C725" s="105" t="s">
        <v>789</v>
      </c>
      <c r="D725" s="104">
        <v>315725</v>
      </c>
      <c r="E725" s="104">
        <v>756</v>
      </c>
      <c r="F725" s="105" t="s">
        <v>789</v>
      </c>
    </row>
    <row r="726" spans="1:6" hidden="1">
      <c r="A726" s="104">
        <v>315727</v>
      </c>
      <c r="B726" s="104">
        <v>835</v>
      </c>
      <c r="C726" s="105" t="s">
        <v>790</v>
      </c>
      <c r="D726" s="104">
        <v>315727</v>
      </c>
      <c r="E726" s="104">
        <v>835</v>
      </c>
      <c r="F726" s="105" t="s">
        <v>790</v>
      </c>
    </row>
    <row r="727" spans="1:6" hidden="1">
      <c r="A727" s="104">
        <v>315730</v>
      </c>
      <c r="B727" s="104">
        <v>573</v>
      </c>
      <c r="C727" s="105" t="s">
        <v>791</v>
      </c>
      <c r="D727" s="104">
        <v>315730</v>
      </c>
      <c r="E727" s="104">
        <v>573</v>
      </c>
      <c r="F727" s="105" t="s">
        <v>791</v>
      </c>
    </row>
    <row r="728" spans="1:6" hidden="1">
      <c r="A728" s="104">
        <v>315733</v>
      </c>
      <c r="B728" s="104">
        <v>836</v>
      </c>
      <c r="C728" s="105" t="s">
        <v>544</v>
      </c>
      <c r="D728" s="104">
        <v>315733</v>
      </c>
      <c r="E728" s="104">
        <v>836</v>
      </c>
      <c r="F728" s="105" t="s">
        <v>544</v>
      </c>
    </row>
    <row r="729" spans="1:6" hidden="1">
      <c r="A729" s="104">
        <v>315737</v>
      </c>
      <c r="B729" s="104">
        <v>837</v>
      </c>
      <c r="C729" s="105" t="s">
        <v>545</v>
      </c>
      <c r="D729" s="104">
        <v>315737</v>
      </c>
      <c r="E729" s="104">
        <v>837</v>
      </c>
      <c r="F729" s="105" t="s">
        <v>545</v>
      </c>
    </row>
    <row r="730" spans="1:6" hidden="1">
      <c r="A730" s="104">
        <v>315740</v>
      </c>
      <c r="B730" s="104">
        <v>574</v>
      </c>
      <c r="C730" s="105" t="s">
        <v>546</v>
      </c>
      <c r="D730" s="104">
        <v>315740</v>
      </c>
      <c r="E730" s="104">
        <v>574</v>
      </c>
      <c r="F730" s="105" t="s">
        <v>546</v>
      </c>
    </row>
    <row r="731" spans="1:6" hidden="1">
      <c r="A731" s="104">
        <v>315750</v>
      </c>
      <c r="B731" s="104">
        <v>575</v>
      </c>
      <c r="C731" s="105" t="s">
        <v>792</v>
      </c>
      <c r="D731" s="104">
        <v>315750</v>
      </c>
      <c r="E731" s="104">
        <v>575</v>
      </c>
      <c r="F731" s="105" t="s">
        <v>792</v>
      </c>
    </row>
    <row r="732" spans="1:6" hidden="1">
      <c r="A732" s="104">
        <v>315760</v>
      </c>
      <c r="B732" s="104">
        <v>576</v>
      </c>
      <c r="C732" s="105" t="s">
        <v>793</v>
      </c>
      <c r="D732" s="104">
        <v>315760</v>
      </c>
      <c r="E732" s="104">
        <v>576</v>
      </c>
      <c r="F732" s="105" t="s">
        <v>793</v>
      </c>
    </row>
    <row r="733" spans="1:6" hidden="1">
      <c r="A733" s="104">
        <v>315765</v>
      </c>
      <c r="B733" s="104">
        <v>838</v>
      </c>
      <c r="C733" s="105" t="s">
        <v>547</v>
      </c>
      <c r="D733" s="104">
        <v>315765</v>
      </c>
      <c r="E733" s="104">
        <v>838</v>
      </c>
      <c r="F733" s="105" t="s">
        <v>547</v>
      </c>
    </row>
    <row r="734" spans="1:6" hidden="1">
      <c r="A734" s="104">
        <v>315770</v>
      </c>
      <c r="B734" s="104">
        <v>577</v>
      </c>
      <c r="C734" s="105" t="s">
        <v>548</v>
      </c>
      <c r="D734" s="104">
        <v>315770</v>
      </c>
      <c r="E734" s="104">
        <v>577</v>
      </c>
      <c r="F734" s="105" t="s">
        <v>548</v>
      </c>
    </row>
    <row r="735" spans="1:6" hidden="1">
      <c r="A735" s="104">
        <v>315780</v>
      </c>
      <c r="B735" s="104">
        <v>578</v>
      </c>
      <c r="C735" s="105" t="s">
        <v>549</v>
      </c>
      <c r="D735" s="104">
        <v>315780</v>
      </c>
      <c r="E735" s="104">
        <v>578</v>
      </c>
      <c r="F735" s="105" t="s">
        <v>549</v>
      </c>
    </row>
    <row r="736" spans="1:6" hidden="1">
      <c r="A736" s="104">
        <v>315790</v>
      </c>
      <c r="B736" s="104">
        <v>579</v>
      </c>
      <c r="C736" s="105" t="s">
        <v>550</v>
      </c>
      <c r="D736" s="104">
        <v>315790</v>
      </c>
      <c r="E736" s="104">
        <v>579</v>
      </c>
      <c r="F736" s="105" t="s">
        <v>550</v>
      </c>
    </row>
    <row r="737" spans="1:6" hidden="1">
      <c r="A737" s="104">
        <v>315800</v>
      </c>
      <c r="B737" s="104">
        <v>580</v>
      </c>
      <c r="C737" s="105" t="s">
        <v>794</v>
      </c>
      <c r="D737" s="104">
        <v>315800</v>
      </c>
      <c r="E737" s="104">
        <v>580</v>
      </c>
      <c r="F737" s="105" t="s">
        <v>794</v>
      </c>
    </row>
    <row r="738" spans="1:6" hidden="1">
      <c r="A738" s="104">
        <v>315810</v>
      </c>
      <c r="B738" s="104">
        <v>581</v>
      </c>
      <c r="C738" s="105" t="s">
        <v>551</v>
      </c>
      <c r="D738" s="104">
        <v>315810</v>
      </c>
      <c r="E738" s="104">
        <v>581</v>
      </c>
      <c r="F738" s="105" t="s">
        <v>551</v>
      </c>
    </row>
    <row r="739" spans="1:6" hidden="1">
      <c r="A739" s="104">
        <v>315820</v>
      </c>
      <c r="B739" s="104">
        <v>582</v>
      </c>
      <c r="C739" s="105" t="s">
        <v>795</v>
      </c>
      <c r="D739" s="104">
        <v>315820</v>
      </c>
      <c r="E739" s="104">
        <v>582</v>
      </c>
      <c r="F739" s="105" t="s">
        <v>795</v>
      </c>
    </row>
    <row r="740" spans="1:6" hidden="1">
      <c r="A740" s="104">
        <v>315830</v>
      </c>
      <c r="B740" s="104">
        <v>583</v>
      </c>
      <c r="C740" s="105" t="s">
        <v>456</v>
      </c>
      <c r="D740" s="104">
        <v>315830</v>
      </c>
      <c r="E740" s="104">
        <v>583</v>
      </c>
      <c r="F740" s="105" t="s">
        <v>456</v>
      </c>
    </row>
    <row r="741" spans="1:6" hidden="1">
      <c r="A741" s="104">
        <v>315840</v>
      </c>
      <c r="B741" s="104">
        <v>584</v>
      </c>
      <c r="C741" s="105" t="s">
        <v>492</v>
      </c>
      <c r="D741" s="104">
        <v>315840</v>
      </c>
      <c r="E741" s="104">
        <v>584</v>
      </c>
      <c r="F741" s="105" t="s">
        <v>492</v>
      </c>
    </row>
    <row r="742" spans="1:6" hidden="1">
      <c r="A742" s="104">
        <v>315850</v>
      </c>
      <c r="B742" s="104">
        <v>585</v>
      </c>
      <c r="C742" s="105" t="s">
        <v>493</v>
      </c>
      <c r="D742" s="104">
        <v>315850</v>
      </c>
      <c r="E742" s="104">
        <v>585</v>
      </c>
      <c r="F742" s="105" t="s">
        <v>493</v>
      </c>
    </row>
    <row r="743" spans="1:6" hidden="1">
      <c r="A743" s="104">
        <v>315860</v>
      </c>
      <c r="B743" s="104">
        <v>586</v>
      </c>
      <c r="C743" s="105" t="s">
        <v>516</v>
      </c>
      <c r="D743" s="104">
        <v>315860</v>
      </c>
      <c r="E743" s="104">
        <v>586</v>
      </c>
      <c r="F743" s="105" t="s">
        <v>516</v>
      </c>
    </row>
    <row r="744" spans="1:6" hidden="1">
      <c r="A744" s="104">
        <v>315870</v>
      </c>
      <c r="B744" s="104">
        <v>587</v>
      </c>
      <c r="C744" s="105" t="s">
        <v>796</v>
      </c>
      <c r="D744" s="104">
        <v>315870</v>
      </c>
      <c r="E744" s="104">
        <v>587</v>
      </c>
      <c r="F744" s="105" t="s">
        <v>796</v>
      </c>
    </row>
    <row r="745" spans="1:6" hidden="1">
      <c r="A745" s="104">
        <v>315880</v>
      </c>
      <c r="B745" s="104">
        <v>588</v>
      </c>
      <c r="C745" s="105" t="s">
        <v>797</v>
      </c>
      <c r="D745" s="104">
        <v>315880</v>
      </c>
      <c r="E745" s="104">
        <v>588</v>
      </c>
      <c r="F745" s="105" t="s">
        <v>797</v>
      </c>
    </row>
    <row r="746" spans="1:6" hidden="1">
      <c r="A746" s="104">
        <v>315890</v>
      </c>
      <c r="B746" s="104">
        <v>589</v>
      </c>
      <c r="C746" s="105" t="s">
        <v>798</v>
      </c>
      <c r="D746" s="104">
        <v>315890</v>
      </c>
      <c r="E746" s="104">
        <v>589</v>
      </c>
      <c r="F746" s="105" t="s">
        <v>798</v>
      </c>
    </row>
    <row r="747" spans="1:6" hidden="1">
      <c r="A747" s="104">
        <v>315895</v>
      </c>
      <c r="B747" s="104">
        <v>758</v>
      </c>
      <c r="C747" s="105" t="s">
        <v>799</v>
      </c>
      <c r="D747" s="104">
        <v>315895</v>
      </c>
      <c r="E747" s="104">
        <v>758</v>
      </c>
      <c r="F747" s="105" t="s">
        <v>799</v>
      </c>
    </row>
    <row r="748" spans="1:6" hidden="1">
      <c r="A748" s="104">
        <v>315900</v>
      </c>
      <c r="B748" s="104">
        <v>590</v>
      </c>
      <c r="C748" s="105" t="s">
        <v>517</v>
      </c>
      <c r="D748" s="104">
        <v>315900</v>
      </c>
      <c r="E748" s="104">
        <v>590</v>
      </c>
      <c r="F748" s="105" t="s">
        <v>517</v>
      </c>
    </row>
    <row r="749" spans="1:6" hidden="1">
      <c r="A749" s="104">
        <v>315910</v>
      </c>
      <c r="B749" s="104">
        <v>591</v>
      </c>
      <c r="C749" s="105" t="s">
        <v>527</v>
      </c>
      <c r="D749" s="104">
        <v>315910</v>
      </c>
      <c r="E749" s="104">
        <v>591</v>
      </c>
      <c r="F749" s="105" t="s">
        <v>527</v>
      </c>
    </row>
    <row r="750" spans="1:6" hidden="1">
      <c r="A750" s="104">
        <v>315920</v>
      </c>
      <c r="B750" s="104">
        <v>592</v>
      </c>
      <c r="C750" s="105" t="s">
        <v>552</v>
      </c>
      <c r="D750" s="104">
        <v>315920</v>
      </c>
      <c r="E750" s="104">
        <v>592</v>
      </c>
      <c r="F750" s="105" t="s">
        <v>552</v>
      </c>
    </row>
    <row r="751" spans="1:6" hidden="1">
      <c r="A751" s="104">
        <v>315930</v>
      </c>
      <c r="B751" s="104">
        <v>595</v>
      </c>
      <c r="C751" s="105" t="s">
        <v>800</v>
      </c>
      <c r="D751" s="104">
        <v>315930</v>
      </c>
      <c r="E751" s="104">
        <v>595</v>
      </c>
      <c r="F751" s="105" t="s">
        <v>800</v>
      </c>
    </row>
    <row r="752" spans="1:6" hidden="1">
      <c r="A752" s="104">
        <v>315935</v>
      </c>
      <c r="B752" s="104">
        <v>757</v>
      </c>
      <c r="C752" s="105" t="s">
        <v>553</v>
      </c>
      <c r="D752" s="104">
        <v>315935</v>
      </c>
      <c r="E752" s="104">
        <v>757</v>
      </c>
      <c r="F752" s="105" t="s">
        <v>553</v>
      </c>
    </row>
    <row r="753" spans="1:6" hidden="1">
      <c r="A753" s="104">
        <v>315940</v>
      </c>
      <c r="B753" s="104">
        <v>593</v>
      </c>
      <c r="C753" s="105" t="s">
        <v>554</v>
      </c>
      <c r="D753" s="104">
        <v>315940</v>
      </c>
      <c r="E753" s="104">
        <v>593</v>
      </c>
      <c r="F753" s="105" t="s">
        <v>554</v>
      </c>
    </row>
    <row r="754" spans="1:6" hidden="1">
      <c r="A754" s="104">
        <v>315950</v>
      </c>
      <c r="B754" s="104">
        <v>594</v>
      </c>
      <c r="C754" s="105" t="s">
        <v>555</v>
      </c>
      <c r="D754" s="104">
        <v>315950</v>
      </c>
      <c r="E754" s="104">
        <v>594</v>
      </c>
      <c r="F754" s="105" t="s">
        <v>555</v>
      </c>
    </row>
    <row r="755" spans="1:6" hidden="1">
      <c r="A755" s="104">
        <v>315960</v>
      </c>
      <c r="B755" s="104">
        <v>596</v>
      </c>
      <c r="C755" s="105" t="s">
        <v>801</v>
      </c>
      <c r="D755" s="104">
        <v>315960</v>
      </c>
      <c r="E755" s="104">
        <v>596</v>
      </c>
      <c r="F755" s="105" t="s">
        <v>801</v>
      </c>
    </row>
    <row r="756" spans="1:6" hidden="1">
      <c r="A756" s="104">
        <v>315970</v>
      </c>
      <c r="B756" s="104">
        <v>597</v>
      </c>
      <c r="C756" s="105" t="s">
        <v>556</v>
      </c>
      <c r="D756" s="104">
        <v>315970</v>
      </c>
      <c r="E756" s="104">
        <v>597</v>
      </c>
      <c r="F756" s="105" t="s">
        <v>556</v>
      </c>
    </row>
    <row r="757" spans="1:6" hidden="1">
      <c r="A757" s="104">
        <v>315980</v>
      </c>
      <c r="B757" s="104">
        <v>598</v>
      </c>
      <c r="C757" s="105" t="s">
        <v>802</v>
      </c>
      <c r="D757" s="104">
        <v>315980</v>
      </c>
      <c r="E757" s="104">
        <v>598</v>
      </c>
      <c r="F757" s="105" t="s">
        <v>802</v>
      </c>
    </row>
    <row r="758" spans="1:6" hidden="1">
      <c r="A758" s="104">
        <v>315990</v>
      </c>
      <c r="B758" s="104">
        <v>599</v>
      </c>
      <c r="C758" s="105" t="s">
        <v>803</v>
      </c>
      <c r="D758" s="104">
        <v>315990</v>
      </c>
      <c r="E758" s="104">
        <v>599</v>
      </c>
      <c r="F758" s="105" t="s">
        <v>803</v>
      </c>
    </row>
    <row r="759" spans="1:6" hidden="1">
      <c r="A759" s="104">
        <v>316000</v>
      </c>
      <c r="B759" s="104">
        <v>600</v>
      </c>
      <c r="C759" s="105" t="s">
        <v>804</v>
      </c>
      <c r="D759" s="104">
        <v>316000</v>
      </c>
      <c r="E759" s="104">
        <v>600</v>
      </c>
      <c r="F759" s="105" t="s">
        <v>804</v>
      </c>
    </row>
    <row r="760" spans="1:6" hidden="1">
      <c r="A760" s="104">
        <v>316010</v>
      </c>
      <c r="B760" s="104">
        <v>601</v>
      </c>
      <c r="C760" s="105" t="s">
        <v>805</v>
      </c>
      <c r="D760" s="104">
        <v>316010</v>
      </c>
      <c r="E760" s="104">
        <v>601</v>
      </c>
      <c r="F760" s="105" t="s">
        <v>805</v>
      </c>
    </row>
    <row r="761" spans="1:6" hidden="1">
      <c r="A761" s="104">
        <v>316020</v>
      </c>
      <c r="B761" s="104">
        <v>602</v>
      </c>
      <c r="C761" s="105" t="s">
        <v>806</v>
      </c>
      <c r="D761" s="104">
        <v>316020</v>
      </c>
      <c r="E761" s="104">
        <v>602</v>
      </c>
      <c r="F761" s="105" t="s">
        <v>806</v>
      </c>
    </row>
    <row r="762" spans="1:6" hidden="1">
      <c r="A762" s="104">
        <v>316030</v>
      </c>
      <c r="B762" s="104">
        <v>603</v>
      </c>
      <c r="C762" s="105" t="s">
        <v>807</v>
      </c>
      <c r="D762" s="104">
        <v>316030</v>
      </c>
      <c r="E762" s="104">
        <v>603</v>
      </c>
      <c r="F762" s="105" t="s">
        <v>807</v>
      </c>
    </row>
    <row r="763" spans="1:6" hidden="1">
      <c r="A763" s="104">
        <v>316040</v>
      </c>
      <c r="B763" s="104">
        <v>604</v>
      </c>
      <c r="C763" s="105" t="s">
        <v>808</v>
      </c>
      <c r="D763" s="104">
        <v>316040</v>
      </c>
      <c r="E763" s="104">
        <v>604</v>
      </c>
      <c r="F763" s="105" t="s">
        <v>808</v>
      </c>
    </row>
    <row r="764" spans="1:6" hidden="1">
      <c r="A764" s="104">
        <v>316045</v>
      </c>
      <c r="B764" s="104">
        <v>839</v>
      </c>
      <c r="C764" s="105" t="s">
        <v>809</v>
      </c>
      <c r="D764" s="104">
        <v>316045</v>
      </c>
      <c r="E764" s="104">
        <v>839</v>
      </c>
      <c r="F764" s="105" t="s">
        <v>809</v>
      </c>
    </row>
    <row r="765" spans="1:6" hidden="1">
      <c r="A765" s="104">
        <v>316050</v>
      </c>
      <c r="B765" s="104">
        <v>605</v>
      </c>
      <c r="C765" s="105" t="s">
        <v>810</v>
      </c>
      <c r="D765" s="104">
        <v>316050</v>
      </c>
      <c r="E765" s="104">
        <v>605</v>
      </c>
      <c r="F765" s="105" t="s">
        <v>810</v>
      </c>
    </row>
    <row r="766" spans="1:6" hidden="1">
      <c r="A766" s="104">
        <v>316060</v>
      </c>
      <c r="B766" s="104">
        <v>606</v>
      </c>
      <c r="C766" s="105" t="s">
        <v>811</v>
      </c>
      <c r="D766" s="104">
        <v>316060</v>
      </c>
      <c r="E766" s="104">
        <v>606</v>
      </c>
      <c r="F766" s="105" t="s">
        <v>811</v>
      </c>
    </row>
    <row r="767" spans="1:6" hidden="1">
      <c r="A767" s="104">
        <v>316070</v>
      </c>
      <c r="B767" s="104">
        <v>607</v>
      </c>
      <c r="C767" s="105" t="s">
        <v>410</v>
      </c>
      <c r="D767" s="104">
        <v>316070</v>
      </c>
      <c r="E767" s="104">
        <v>607</v>
      </c>
      <c r="F767" s="105" t="s">
        <v>410</v>
      </c>
    </row>
    <row r="768" spans="1:6" hidden="1">
      <c r="A768" s="104">
        <v>316080</v>
      </c>
      <c r="B768" s="104">
        <v>608</v>
      </c>
      <c r="C768" s="105" t="s">
        <v>528</v>
      </c>
      <c r="D768" s="104">
        <v>316080</v>
      </c>
      <c r="E768" s="104">
        <v>608</v>
      </c>
      <c r="F768" s="105" t="s">
        <v>528</v>
      </c>
    </row>
    <row r="769" spans="1:6" hidden="1">
      <c r="A769" s="104">
        <v>316090</v>
      </c>
      <c r="B769" s="104">
        <v>609</v>
      </c>
      <c r="C769" s="105" t="s">
        <v>812</v>
      </c>
      <c r="D769" s="104">
        <v>316090</v>
      </c>
      <c r="E769" s="104">
        <v>609</v>
      </c>
      <c r="F769" s="105" t="s">
        <v>812</v>
      </c>
    </row>
    <row r="770" spans="1:6" hidden="1">
      <c r="A770" s="104">
        <v>316095</v>
      </c>
      <c r="B770" s="104">
        <v>840</v>
      </c>
      <c r="C770" s="105" t="s">
        <v>529</v>
      </c>
      <c r="D770" s="104">
        <v>316095</v>
      </c>
      <c r="E770" s="104">
        <v>840</v>
      </c>
      <c r="F770" s="105" t="s">
        <v>529</v>
      </c>
    </row>
    <row r="771" spans="1:6" hidden="1">
      <c r="A771" s="104">
        <v>316100</v>
      </c>
      <c r="B771" s="104">
        <v>610</v>
      </c>
      <c r="C771" s="105" t="s">
        <v>530</v>
      </c>
      <c r="D771" s="104">
        <v>316100</v>
      </c>
      <c r="E771" s="104">
        <v>610</v>
      </c>
      <c r="F771" s="105" t="s">
        <v>530</v>
      </c>
    </row>
    <row r="772" spans="1:6" hidden="1">
      <c r="A772" s="104">
        <v>316105</v>
      </c>
      <c r="B772" s="104">
        <v>841</v>
      </c>
      <c r="C772" s="105" t="s">
        <v>813</v>
      </c>
      <c r="D772" s="104">
        <v>316105</v>
      </c>
      <c r="E772" s="104">
        <v>841</v>
      </c>
      <c r="F772" s="105" t="s">
        <v>813</v>
      </c>
    </row>
    <row r="773" spans="1:6" hidden="1">
      <c r="A773" s="104">
        <v>316110</v>
      </c>
      <c r="B773" s="104">
        <v>611</v>
      </c>
      <c r="C773" s="105" t="s">
        <v>531</v>
      </c>
      <c r="D773" s="104">
        <v>316110</v>
      </c>
      <c r="E773" s="104">
        <v>611</v>
      </c>
      <c r="F773" s="105" t="s">
        <v>531</v>
      </c>
    </row>
    <row r="774" spans="1:6" hidden="1">
      <c r="A774" s="104">
        <v>316120</v>
      </c>
      <c r="B774" s="104">
        <v>612</v>
      </c>
      <c r="C774" s="105" t="s">
        <v>532</v>
      </c>
      <c r="D774" s="104">
        <v>316120</v>
      </c>
      <c r="E774" s="104">
        <v>612</v>
      </c>
      <c r="F774" s="105" t="s">
        <v>532</v>
      </c>
    </row>
    <row r="775" spans="1:6" hidden="1">
      <c r="A775" s="104">
        <v>316130</v>
      </c>
      <c r="B775" s="104">
        <v>613</v>
      </c>
      <c r="C775" s="105" t="s">
        <v>533</v>
      </c>
      <c r="D775" s="104">
        <v>316130</v>
      </c>
      <c r="E775" s="104">
        <v>613</v>
      </c>
      <c r="F775" s="105" t="s">
        <v>533</v>
      </c>
    </row>
    <row r="776" spans="1:6" hidden="1">
      <c r="A776" s="104">
        <v>316140</v>
      </c>
      <c r="B776" s="104">
        <v>614</v>
      </c>
      <c r="C776" s="105" t="s">
        <v>814</v>
      </c>
      <c r="D776" s="104">
        <v>316140</v>
      </c>
      <c r="E776" s="104">
        <v>614</v>
      </c>
      <c r="F776" s="105" t="s">
        <v>814</v>
      </c>
    </row>
    <row r="777" spans="1:6" hidden="1">
      <c r="A777" s="104">
        <v>316150</v>
      </c>
      <c r="B777" s="104">
        <v>615</v>
      </c>
      <c r="C777" s="105" t="s">
        <v>534</v>
      </c>
      <c r="D777" s="104">
        <v>316150</v>
      </c>
      <c r="E777" s="104">
        <v>615</v>
      </c>
      <c r="F777" s="105" t="s">
        <v>534</v>
      </c>
    </row>
    <row r="778" spans="1:6" hidden="1">
      <c r="A778" s="104">
        <v>316160</v>
      </c>
      <c r="B778" s="104">
        <v>616</v>
      </c>
      <c r="C778" s="105" t="s">
        <v>535</v>
      </c>
      <c r="D778" s="104">
        <v>316160</v>
      </c>
      <c r="E778" s="104">
        <v>616</v>
      </c>
      <c r="F778" s="105" t="s">
        <v>535</v>
      </c>
    </row>
    <row r="779" spans="1:6" hidden="1">
      <c r="A779" s="104">
        <v>316165</v>
      </c>
      <c r="B779" s="104">
        <v>842</v>
      </c>
      <c r="C779" s="105" t="s">
        <v>536</v>
      </c>
      <c r="D779" s="104">
        <v>316165</v>
      </c>
      <c r="E779" s="104">
        <v>842</v>
      </c>
      <c r="F779" s="105" t="s">
        <v>536</v>
      </c>
    </row>
    <row r="780" spans="1:6" hidden="1">
      <c r="A780" s="104">
        <v>316170</v>
      </c>
      <c r="B780" s="104">
        <v>617</v>
      </c>
      <c r="C780" s="105" t="s">
        <v>815</v>
      </c>
      <c r="D780" s="104">
        <v>316170</v>
      </c>
      <c r="E780" s="104">
        <v>617</v>
      </c>
      <c r="F780" s="105" t="s">
        <v>815</v>
      </c>
    </row>
    <row r="781" spans="1:6" hidden="1">
      <c r="A781" s="104">
        <v>316180</v>
      </c>
      <c r="B781" s="104">
        <v>618</v>
      </c>
      <c r="C781" s="105" t="s">
        <v>816</v>
      </c>
      <c r="D781" s="104">
        <v>316180</v>
      </c>
      <c r="E781" s="104">
        <v>618</v>
      </c>
      <c r="F781" s="105" t="s">
        <v>816</v>
      </c>
    </row>
    <row r="782" spans="1:6" hidden="1">
      <c r="A782" s="104">
        <v>316190</v>
      </c>
      <c r="B782" s="104">
        <v>619</v>
      </c>
      <c r="C782" s="105" t="s">
        <v>817</v>
      </c>
      <c r="D782" s="104">
        <v>316190</v>
      </c>
      <c r="E782" s="104">
        <v>619</v>
      </c>
      <c r="F782" s="105" t="s">
        <v>817</v>
      </c>
    </row>
    <row r="783" spans="1:6" hidden="1">
      <c r="A783" s="104">
        <v>316200</v>
      </c>
      <c r="B783" s="104">
        <v>620</v>
      </c>
      <c r="C783" s="105" t="s">
        <v>818</v>
      </c>
      <c r="D783" s="104">
        <v>316200</v>
      </c>
      <c r="E783" s="104">
        <v>620</v>
      </c>
      <c r="F783" s="105" t="s">
        <v>818</v>
      </c>
    </row>
    <row r="784" spans="1:6" hidden="1">
      <c r="A784" s="104">
        <v>316210</v>
      </c>
      <c r="B784" s="104">
        <v>621</v>
      </c>
      <c r="C784" s="105" t="s">
        <v>537</v>
      </c>
      <c r="D784" s="104">
        <v>316210</v>
      </c>
      <c r="E784" s="104">
        <v>621</v>
      </c>
      <c r="F784" s="105" t="s">
        <v>537</v>
      </c>
    </row>
    <row r="785" spans="1:6" hidden="1">
      <c r="A785" s="104">
        <v>316220</v>
      </c>
      <c r="B785" s="104">
        <v>622</v>
      </c>
      <c r="C785" s="105" t="s">
        <v>819</v>
      </c>
      <c r="D785" s="104">
        <v>316220</v>
      </c>
      <c r="E785" s="104">
        <v>622</v>
      </c>
      <c r="F785" s="105" t="s">
        <v>819</v>
      </c>
    </row>
    <row r="786" spans="1:6" hidden="1">
      <c r="A786" s="104">
        <v>316225</v>
      </c>
      <c r="B786" s="104">
        <v>843</v>
      </c>
      <c r="C786" s="105" t="s">
        <v>820</v>
      </c>
      <c r="D786" s="104">
        <v>316225</v>
      </c>
      <c r="E786" s="104">
        <v>843</v>
      </c>
      <c r="F786" s="105" t="s">
        <v>820</v>
      </c>
    </row>
    <row r="787" spans="1:6" hidden="1">
      <c r="A787" s="104">
        <v>316230</v>
      </c>
      <c r="B787" s="104">
        <v>623</v>
      </c>
      <c r="C787" s="105" t="s">
        <v>821</v>
      </c>
      <c r="D787" s="104">
        <v>316230</v>
      </c>
      <c r="E787" s="104">
        <v>623</v>
      </c>
      <c r="F787" s="105" t="s">
        <v>821</v>
      </c>
    </row>
    <row r="788" spans="1:6" hidden="1">
      <c r="A788" s="104">
        <v>316240</v>
      </c>
      <c r="B788" s="104">
        <v>624</v>
      </c>
      <c r="C788" s="105" t="s">
        <v>822</v>
      </c>
      <c r="D788" s="104">
        <v>316240</v>
      </c>
      <c r="E788" s="104">
        <v>624</v>
      </c>
      <c r="F788" s="105" t="s">
        <v>822</v>
      </c>
    </row>
    <row r="789" spans="1:6" hidden="1">
      <c r="A789" s="104">
        <v>316245</v>
      </c>
      <c r="B789" s="104">
        <v>844</v>
      </c>
      <c r="C789" s="105" t="s">
        <v>823</v>
      </c>
      <c r="D789" s="104">
        <v>316245</v>
      </c>
      <c r="E789" s="104">
        <v>844</v>
      </c>
      <c r="F789" s="105" t="s">
        <v>823</v>
      </c>
    </row>
    <row r="790" spans="1:6" hidden="1">
      <c r="A790" s="104">
        <v>316250</v>
      </c>
      <c r="B790" s="104">
        <v>625</v>
      </c>
      <c r="C790" s="105" t="s">
        <v>824</v>
      </c>
      <c r="D790" s="104">
        <v>316250</v>
      </c>
      <c r="E790" s="104">
        <v>625</v>
      </c>
      <c r="F790" s="105" t="s">
        <v>824</v>
      </c>
    </row>
    <row r="791" spans="1:6" hidden="1">
      <c r="A791" s="104">
        <v>316255</v>
      </c>
      <c r="B791" s="104">
        <v>760</v>
      </c>
      <c r="C791" s="105" t="s">
        <v>825</v>
      </c>
      <c r="D791" s="104">
        <v>316255</v>
      </c>
      <c r="E791" s="104">
        <v>760</v>
      </c>
      <c r="F791" s="105" t="s">
        <v>825</v>
      </c>
    </row>
    <row r="792" spans="1:6" hidden="1">
      <c r="A792" s="104">
        <v>316257</v>
      </c>
      <c r="B792" s="104">
        <v>761</v>
      </c>
      <c r="C792" s="105" t="s">
        <v>826</v>
      </c>
      <c r="D792" s="104">
        <v>316257</v>
      </c>
      <c r="E792" s="104">
        <v>761</v>
      </c>
      <c r="F792" s="105" t="s">
        <v>826</v>
      </c>
    </row>
    <row r="793" spans="1:6" hidden="1">
      <c r="A793" s="104">
        <v>316260</v>
      </c>
      <c r="B793" s="104">
        <v>626</v>
      </c>
      <c r="C793" s="105" t="s">
        <v>827</v>
      </c>
      <c r="D793" s="104">
        <v>316260</v>
      </c>
      <c r="E793" s="104">
        <v>626</v>
      </c>
      <c r="F793" s="105" t="s">
        <v>827</v>
      </c>
    </row>
    <row r="794" spans="1:6" hidden="1">
      <c r="A794" s="104">
        <v>316265</v>
      </c>
      <c r="B794" s="104">
        <v>845</v>
      </c>
      <c r="C794" s="105" t="s">
        <v>828</v>
      </c>
      <c r="D794" s="104">
        <v>316265</v>
      </c>
      <c r="E794" s="104">
        <v>845</v>
      </c>
      <c r="F794" s="105" t="s">
        <v>828</v>
      </c>
    </row>
    <row r="795" spans="1:6" hidden="1">
      <c r="A795" s="104">
        <v>316270</v>
      </c>
      <c r="B795" s="104">
        <v>627</v>
      </c>
      <c r="C795" s="105" t="s">
        <v>829</v>
      </c>
      <c r="D795" s="104">
        <v>316270</v>
      </c>
      <c r="E795" s="104">
        <v>627</v>
      </c>
      <c r="F795" s="105" t="s">
        <v>829</v>
      </c>
    </row>
    <row r="796" spans="1:6" hidden="1">
      <c r="A796" s="104">
        <v>316280</v>
      </c>
      <c r="B796" s="104">
        <v>628</v>
      </c>
      <c r="C796" s="105" t="s">
        <v>830</v>
      </c>
      <c r="D796" s="104">
        <v>316280</v>
      </c>
      <c r="E796" s="104">
        <v>628</v>
      </c>
      <c r="F796" s="105" t="s">
        <v>830</v>
      </c>
    </row>
    <row r="797" spans="1:6" hidden="1">
      <c r="A797" s="104">
        <v>316290</v>
      </c>
      <c r="B797" s="104">
        <v>629</v>
      </c>
      <c r="C797" s="105" t="s">
        <v>831</v>
      </c>
      <c r="D797" s="104">
        <v>316290</v>
      </c>
      <c r="E797" s="104">
        <v>629</v>
      </c>
      <c r="F797" s="105" t="s">
        <v>831</v>
      </c>
    </row>
    <row r="798" spans="1:6" hidden="1">
      <c r="A798" s="104">
        <v>316292</v>
      </c>
      <c r="B798" s="104">
        <v>846</v>
      </c>
      <c r="C798" s="105" t="s">
        <v>538</v>
      </c>
      <c r="D798" s="104">
        <v>316292</v>
      </c>
      <c r="E798" s="104">
        <v>846</v>
      </c>
      <c r="F798" s="105" t="s">
        <v>538</v>
      </c>
    </row>
    <row r="799" spans="1:6" hidden="1">
      <c r="A799" s="104">
        <v>316294</v>
      </c>
      <c r="B799" s="104">
        <v>847</v>
      </c>
      <c r="C799" s="105" t="s">
        <v>832</v>
      </c>
      <c r="D799" s="104">
        <v>316294</v>
      </c>
      <c r="E799" s="104">
        <v>847</v>
      </c>
      <c r="F799" s="105" t="s">
        <v>832</v>
      </c>
    </row>
    <row r="800" spans="1:6" hidden="1">
      <c r="A800" s="104">
        <v>316295</v>
      </c>
      <c r="B800" s="104">
        <v>763</v>
      </c>
      <c r="C800" s="105" t="s">
        <v>833</v>
      </c>
      <c r="D800" s="104">
        <v>316295</v>
      </c>
      <c r="E800" s="104">
        <v>763</v>
      </c>
      <c r="F800" s="105" t="s">
        <v>833</v>
      </c>
    </row>
    <row r="801" spans="1:6" hidden="1">
      <c r="A801" s="104">
        <v>316300</v>
      </c>
      <c r="B801" s="104">
        <v>630</v>
      </c>
      <c r="C801" s="105" t="s">
        <v>834</v>
      </c>
      <c r="D801" s="104">
        <v>316300</v>
      </c>
      <c r="E801" s="104">
        <v>630</v>
      </c>
      <c r="F801" s="105" t="s">
        <v>834</v>
      </c>
    </row>
    <row r="802" spans="1:6" hidden="1">
      <c r="A802" s="104">
        <v>316310</v>
      </c>
      <c r="B802" s="104">
        <v>631</v>
      </c>
      <c r="C802" s="105" t="s">
        <v>835</v>
      </c>
      <c r="D802" s="104">
        <v>316310</v>
      </c>
      <c r="E802" s="104">
        <v>631</v>
      </c>
      <c r="F802" s="105" t="s">
        <v>835</v>
      </c>
    </row>
    <row r="803" spans="1:6" hidden="1">
      <c r="A803" s="104">
        <v>316320</v>
      </c>
      <c r="B803" s="104">
        <v>632</v>
      </c>
      <c r="C803" s="105" t="s">
        <v>836</v>
      </c>
      <c r="D803" s="104">
        <v>316320</v>
      </c>
      <c r="E803" s="104">
        <v>632</v>
      </c>
      <c r="F803" s="105" t="s">
        <v>836</v>
      </c>
    </row>
    <row r="804" spans="1:6" hidden="1">
      <c r="A804" s="104">
        <v>316330</v>
      </c>
      <c r="B804" s="104">
        <v>633</v>
      </c>
      <c r="C804" s="105" t="s">
        <v>837</v>
      </c>
      <c r="D804" s="104">
        <v>316330</v>
      </c>
      <c r="E804" s="104">
        <v>633</v>
      </c>
      <c r="F804" s="105" t="s">
        <v>837</v>
      </c>
    </row>
    <row r="805" spans="1:6" hidden="1">
      <c r="A805" s="104">
        <v>316340</v>
      </c>
      <c r="B805" s="104">
        <v>634</v>
      </c>
      <c r="C805" s="105" t="s">
        <v>838</v>
      </c>
      <c r="D805" s="104">
        <v>316340</v>
      </c>
      <c r="E805" s="104">
        <v>634</v>
      </c>
      <c r="F805" s="105" t="s">
        <v>838</v>
      </c>
    </row>
    <row r="806" spans="1:6" hidden="1">
      <c r="A806" s="104">
        <v>316350</v>
      </c>
      <c r="B806" s="104">
        <v>635</v>
      </c>
      <c r="C806" s="105" t="s">
        <v>839</v>
      </c>
      <c r="D806" s="104">
        <v>316350</v>
      </c>
      <c r="E806" s="104">
        <v>635</v>
      </c>
      <c r="F806" s="105" t="s">
        <v>839</v>
      </c>
    </row>
    <row r="807" spans="1:6" hidden="1">
      <c r="A807" s="104">
        <v>316360</v>
      </c>
      <c r="B807" s="104">
        <v>636</v>
      </c>
      <c r="C807" s="105" t="s">
        <v>840</v>
      </c>
      <c r="D807" s="104">
        <v>316360</v>
      </c>
      <c r="E807" s="104">
        <v>636</v>
      </c>
      <c r="F807" s="105" t="s">
        <v>840</v>
      </c>
    </row>
    <row r="808" spans="1:6" hidden="1">
      <c r="A808" s="104">
        <v>316370</v>
      </c>
      <c r="B808" s="104">
        <v>637</v>
      </c>
      <c r="C808" s="105" t="s">
        <v>841</v>
      </c>
      <c r="D808" s="104">
        <v>316370</v>
      </c>
      <c r="E808" s="104">
        <v>637</v>
      </c>
      <c r="F808" s="105" t="s">
        <v>841</v>
      </c>
    </row>
    <row r="809" spans="1:6" hidden="1">
      <c r="A809" s="104">
        <v>316380</v>
      </c>
      <c r="B809" s="104">
        <v>638</v>
      </c>
      <c r="C809" s="105" t="s">
        <v>539</v>
      </c>
      <c r="D809" s="104">
        <v>316380</v>
      </c>
      <c r="E809" s="104">
        <v>638</v>
      </c>
      <c r="F809" s="105" t="s">
        <v>539</v>
      </c>
    </row>
    <row r="810" spans="1:6" hidden="1">
      <c r="A810" s="104">
        <v>316390</v>
      </c>
      <c r="B810" s="104">
        <v>639</v>
      </c>
      <c r="C810" s="105" t="s">
        <v>842</v>
      </c>
      <c r="D810" s="104">
        <v>316390</v>
      </c>
      <c r="E810" s="104">
        <v>639</v>
      </c>
      <c r="F810" s="105" t="s">
        <v>842</v>
      </c>
    </row>
    <row r="811" spans="1:6" hidden="1">
      <c r="A811" s="104">
        <v>316400</v>
      </c>
      <c r="B811" s="104">
        <v>641</v>
      </c>
      <c r="C811" s="105" t="s">
        <v>540</v>
      </c>
      <c r="D811" s="104">
        <v>316400</v>
      </c>
      <c r="E811" s="104">
        <v>641</v>
      </c>
      <c r="F811" s="105" t="s">
        <v>540</v>
      </c>
    </row>
    <row r="812" spans="1:6" hidden="1">
      <c r="A812" s="104">
        <v>316410</v>
      </c>
      <c r="B812" s="104">
        <v>640</v>
      </c>
      <c r="C812" s="105" t="s">
        <v>843</v>
      </c>
      <c r="D812" s="104">
        <v>316410</v>
      </c>
      <c r="E812" s="104">
        <v>640</v>
      </c>
      <c r="F812" s="105" t="s">
        <v>843</v>
      </c>
    </row>
    <row r="813" spans="1:6" hidden="1">
      <c r="A813" s="104">
        <v>316420</v>
      </c>
      <c r="B813" s="104">
        <v>642</v>
      </c>
      <c r="C813" s="105" t="s">
        <v>844</v>
      </c>
      <c r="D813" s="104">
        <v>316420</v>
      </c>
      <c r="E813" s="104">
        <v>642</v>
      </c>
      <c r="F813" s="105" t="s">
        <v>844</v>
      </c>
    </row>
    <row r="814" spans="1:6" hidden="1">
      <c r="A814" s="104">
        <v>316430</v>
      </c>
      <c r="B814" s="104">
        <v>643</v>
      </c>
      <c r="C814" s="105" t="s">
        <v>541</v>
      </c>
      <c r="D814" s="104">
        <v>316430</v>
      </c>
      <c r="E814" s="104">
        <v>643</v>
      </c>
      <c r="F814" s="105" t="s">
        <v>541</v>
      </c>
    </row>
    <row r="815" spans="1:6" hidden="1">
      <c r="A815" s="104">
        <v>316440</v>
      </c>
      <c r="B815" s="104">
        <v>644</v>
      </c>
      <c r="C815" s="105" t="s">
        <v>845</v>
      </c>
      <c r="D815" s="104">
        <v>316440</v>
      </c>
      <c r="E815" s="104">
        <v>644</v>
      </c>
      <c r="F815" s="105" t="s">
        <v>845</v>
      </c>
    </row>
    <row r="816" spans="1:6" hidden="1">
      <c r="A816" s="104">
        <v>316443</v>
      </c>
      <c r="B816" s="104">
        <v>848</v>
      </c>
      <c r="C816" s="105" t="s">
        <v>846</v>
      </c>
      <c r="D816" s="104">
        <v>316443</v>
      </c>
      <c r="E816" s="104">
        <v>848</v>
      </c>
      <c r="F816" s="105" t="s">
        <v>846</v>
      </c>
    </row>
    <row r="817" spans="1:6" hidden="1">
      <c r="A817" s="104">
        <v>316447</v>
      </c>
      <c r="B817" s="104">
        <v>849</v>
      </c>
      <c r="C817" s="105" t="s">
        <v>847</v>
      </c>
      <c r="D817" s="104">
        <v>316447</v>
      </c>
      <c r="E817" s="104">
        <v>849</v>
      </c>
      <c r="F817" s="105" t="s">
        <v>847</v>
      </c>
    </row>
    <row r="818" spans="1:6" hidden="1">
      <c r="A818" s="104">
        <v>316450</v>
      </c>
      <c r="B818" s="104">
        <v>645</v>
      </c>
      <c r="C818" s="105" t="s">
        <v>848</v>
      </c>
      <c r="D818" s="104">
        <v>316450</v>
      </c>
      <c r="E818" s="104">
        <v>645</v>
      </c>
      <c r="F818" s="105" t="s">
        <v>848</v>
      </c>
    </row>
    <row r="819" spans="1:6" hidden="1">
      <c r="A819" s="104">
        <v>316460</v>
      </c>
      <c r="B819" s="104">
        <v>646</v>
      </c>
      <c r="C819" s="105" t="s">
        <v>849</v>
      </c>
      <c r="D819" s="104">
        <v>316460</v>
      </c>
      <c r="E819" s="104">
        <v>646</v>
      </c>
      <c r="F819" s="105" t="s">
        <v>849</v>
      </c>
    </row>
    <row r="820" spans="1:6" hidden="1">
      <c r="A820" s="104">
        <v>316470</v>
      </c>
      <c r="B820" s="104">
        <v>647</v>
      </c>
      <c r="C820" s="105" t="s">
        <v>850</v>
      </c>
      <c r="D820" s="104">
        <v>316470</v>
      </c>
      <c r="E820" s="104">
        <v>647</v>
      </c>
      <c r="F820" s="105" t="s">
        <v>850</v>
      </c>
    </row>
    <row r="821" spans="1:6" hidden="1">
      <c r="A821" s="104">
        <v>316480</v>
      </c>
      <c r="B821" s="104">
        <v>648</v>
      </c>
      <c r="C821" s="105" t="s">
        <v>851</v>
      </c>
      <c r="D821" s="104">
        <v>316480</v>
      </c>
      <c r="E821" s="104">
        <v>648</v>
      </c>
      <c r="F821" s="105" t="s">
        <v>851</v>
      </c>
    </row>
    <row r="822" spans="1:6" hidden="1">
      <c r="A822" s="104">
        <v>316490</v>
      </c>
      <c r="B822" s="104">
        <v>649</v>
      </c>
      <c r="C822" s="105" t="s">
        <v>852</v>
      </c>
      <c r="D822" s="104">
        <v>316490</v>
      </c>
      <c r="E822" s="104">
        <v>649</v>
      </c>
      <c r="F822" s="105" t="s">
        <v>852</v>
      </c>
    </row>
    <row r="823" spans="1:6" hidden="1">
      <c r="A823" s="104">
        <v>316500</v>
      </c>
      <c r="B823" s="104">
        <v>650</v>
      </c>
      <c r="C823" s="105" t="s">
        <v>542</v>
      </c>
      <c r="D823" s="104">
        <v>316500</v>
      </c>
      <c r="E823" s="104">
        <v>650</v>
      </c>
      <c r="F823" s="105" t="s">
        <v>542</v>
      </c>
    </row>
    <row r="824" spans="1:6" hidden="1">
      <c r="A824" s="104">
        <v>316510</v>
      </c>
      <c r="B824" s="104">
        <v>651</v>
      </c>
      <c r="C824" s="105" t="s">
        <v>853</v>
      </c>
      <c r="D824" s="104">
        <v>316510</v>
      </c>
      <c r="E824" s="104">
        <v>651</v>
      </c>
      <c r="F824" s="105" t="s">
        <v>853</v>
      </c>
    </row>
    <row r="825" spans="1:6" hidden="1">
      <c r="A825" s="104">
        <v>316520</v>
      </c>
      <c r="B825" s="104">
        <v>652</v>
      </c>
      <c r="C825" s="105" t="s">
        <v>854</v>
      </c>
      <c r="D825" s="104">
        <v>316520</v>
      </c>
      <c r="E825" s="104">
        <v>652</v>
      </c>
      <c r="F825" s="105" t="s">
        <v>854</v>
      </c>
    </row>
    <row r="826" spans="1:6" hidden="1">
      <c r="A826" s="104">
        <v>316530</v>
      </c>
      <c r="B826" s="104">
        <v>653</v>
      </c>
      <c r="C826" s="105" t="s">
        <v>543</v>
      </c>
      <c r="D826" s="104">
        <v>316530</v>
      </c>
      <c r="E826" s="104">
        <v>653</v>
      </c>
      <c r="F826" s="105" t="s">
        <v>543</v>
      </c>
    </row>
    <row r="827" spans="1:6" hidden="1">
      <c r="A827" s="104">
        <v>316540</v>
      </c>
      <c r="B827" s="104">
        <v>654</v>
      </c>
      <c r="C827" s="105" t="s">
        <v>855</v>
      </c>
      <c r="D827" s="104">
        <v>316540</v>
      </c>
      <c r="E827" s="104">
        <v>654</v>
      </c>
      <c r="F827" s="105" t="s">
        <v>855</v>
      </c>
    </row>
    <row r="828" spans="1:6" hidden="1">
      <c r="A828" s="104">
        <v>316550</v>
      </c>
      <c r="B828" s="104">
        <v>655</v>
      </c>
      <c r="C828" s="105" t="s">
        <v>856</v>
      </c>
      <c r="D828" s="104">
        <v>316550</v>
      </c>
      <c r="E828" s="104">
        <v>655</v>
      </c>
      <c r="F828" s="105" t="s">
        <v>856</v>
      </c>
    </row>
    <row r="829" spans="1:6" hidden="1">
      <c r="A829" s="104">
        <v>316553</v>
      </c>
      <c r="B829" s="104">
        <v>850</v>
      </c>
      <c r="C829" s="105" t="s">
        <v>411</v>
      </c>
      <c r="D829" s="104">
        <v>316553</v>
      </c>
      <c r="E829" s="104">
        <v>850</v>
      </c>
      <c r="F829" s="105" t="s">
        <v>411</v>
      </c>
    </row>
    <row r="830" spans="1:6" hidden="1">
      <c r="A830" s="104">
        <v>316555</v>
      </c>
      <c r="B830" s="104">
        <v>853</v>
      </c>
      <c r="C830" s="105" t="s">
        <v>412</v>
      </c>
      <c r="D830" s="104">
        <v>316555</v>
      </c>
      <c r="E830" s="104">
        <v>853</v>
      </c>
      <c r="F830" s="105" t="s">
        <v>412</v>
      </c>
    </row>
    <row r="831" spans="1:6" hidden="1">
      <c r="A831" s="104">
        <v>316556</v>
      </c>
      <c r="B831" s="104">
        <v>851</v>
      </c>
      <c r="C831" s="105" t="s">
        <v>857</v>
      </c>
      <c r="D831" s="104">
        <v>316556</v>
      </c>
      <c r="E831" s="104">
        <v>851</v>
      </c>
      <c r="F831" s="105" t="s">
        <v>857</v>
      </c>
    </row>
    <row r="832" spans="1:6" hidden="1">
      <c r="A832" s="104">
        <v>316557</v>
      </c>
      <c r="B832" s="104">
        <v>766</v>
      </c>
      <c r="C832" s="105" t="s">
        <v>858</v>
      </c>
      <c r="D832" s="104">
        <v>316557</v>
      </c>
      <c r="E832" s="104">
        <v>766</v>
      </c>
      <c r="F832" s="105" t="s">
        <v>858</v>
      </c>
    </row>
    <row r="833" spans="1:6" hidden="1">
      <c r="A833" s="104">
        <v>316560</v>
      </c>
      <c r="B833" s="104">
        <v>656</v>
      </c>
      <c r="C833" s="105" t="s">
        <v>859</v>
      </c>
      <c r="D833" s="104">
        <v>316560</v>
      </c>
      <c r="E833" s="104">
        <v>656</v>
      </c>
      <c r="F833" s="105" t="s">
        <v>859</v>
      </c>
    </row>
    <row r="834" spans="1:6" hidden="1">
      <c r="A834" s="104">
        <v>316570</v>
      </c>
      <c r="B834" s="104">
        <v>657</v>
      </c>
      <c r="C834" s="105" t="s">
        <v>860</v>
      </c>
      <c r="D834" s="104">
        <v>316570</v>
      </c>
      <c r="E834" s="104">
        <v>657</v>
      </c>
      <c r="F834" s="105" t="s">
        <v>860</v>
      </c>
    </row>
    <row r="835" spans="1:6" hidden="1">
      <c r="A835" s="104">
        <v>316580</v>
      </c>
      <c r="B835" s="104">
        <v>658</v>
      </c>
      <c r="C835" s="105" t="s">
        <v>861</v>
      </c>
      <c r="D835" s="104">
        <v>316580</v>
      </c>
      <c r="E835" s="104">
        <v>658</v>
      </c>
      <c r="F835" s="105" t="s">
        <v>861</v>
      </c>
    </row>
    <row r="836" spans="1:6" hidden="1">
      <c r="A836" s="104">
        <v>316590</v>
      </c>
      <c r="B836" s="104">
        <v>659</v>
      </c>
      <c r="C836" s="105" t="s">
        <v>862</v>
      </c>
      <c r="D836" s="104">
        <v>316590</v>
      </c>
      <c r="E836" s="104">
        <v>659</v>
      </c>
      <c r="F836" s="105" t="s">
        <v>862</v>
      </c>
    </row>
    <row r="837" spans="1:6" hidden="1">
      <c r="A837" s="104">
        <v>316600</v>
      </c>
      <c r="B837" s="104">
        <v>660</v>
      </c>
      <c r="C837" s="105" t="s">
        <v>494</v>
      </c>
      <c r="D837" s="104">
        <v>316600</v>
      </c>
      <c r="E837" s="104">
        <v>660</v>
      </c>
      <c r="F837" s="105" t="s">
        <v>494</v>
      </c>
    </row>
    <row r="838" spans="1:6" hidden="1">
      <c r="A838" s="104">
        <v>316610</v>
      </c>
      <c r="B838" s="104">
        <v>661</v>
      </c>
      <c r="C838" s="105" t="s">
        <v>518</v>
      </c>
      <c r="D838" s="104">
        <v>316610</v>
      </c>
      <c r="E838" s="104">
        <v>661</v>
      </c>
      <c r="F838" s="105" t="s">
        <v>518</v>
      </c>
    </row>
    <row r="839" spans="1:6" hidden="1">
      <c r="A839" s="104">
        <v>316620</v>
      </c>
      <c r="B839" s="104">
        <v>662</v>
      </c>
      <c r="C839" s="105" t="s">
        <v>863</v>
      </c>
      <c r="D839" s="104">
        <v>316620</v>
      </c>
      <c r="E839" s="104">
        <v>662</v>
      </c>
      <c r="F839" s="105" t="s">
        <v>863</v>
      </c>
    </row>
    <row r="840" spans="1:6" hidden="1">
      <c r="A840" s="104">
        <v>316630</v>
      </c>
      <c r="B840" s="104">
        <v>663</v>
      </c>
      <c r="C840" s="105" t="s">
        <v>413</v>
      </c>
      <c r="D840" s="104">
        <v>316630</v>
      </c>
      <c r="E840" s="104">
        <v>663</v>
      </c>
      <c r="F840" s="105" t="s">
        <v>413</v>
      </c>
    </row>
    <row r="841" spans="1:6" hidden="1">
      <c r="A841" s="104">
        <v>316640</v>
      </c>
      <c r="B841" s="104">
        <v>664</v>
      </c>
      <c r="C841" s="105" t="s">
        <v>414</v>
      </c>
      <c r="D841" s="104">
        <v>316640</v>
      </c>
      <c r="E841" s="104">
        <v>664</v>
      </c>
      <c r="F841" s="105" t="s">
        <v>414</v>
      </c>
    </row>
    <row r="842" spans="1:6" hidden="1">
      <c r="A842" s="104">
        <v>316650</v>
      </c>
      <c r="B842" s="104">
        <v>665</v>
      </c>
      <c r="C842" s="105" t="s">
        <v>495</v>
      </c>
      <c r="D842" s="104">
        <v>316650</v>
      </c>
      <c r="E842" s="104">
        <v>665</v>
      </c>
      <c r="F842" s="105" t="s">
        <v>495</v>
      </c>
    </row>
    <row r="843" spans="1:6" hidden="1">
      <c r="A843" s="104">
        <v>316660</v>
      </c>
      <c r="B843" s="104">
        <v>666</v>
      </c>
      <c r="C843" s="105" t="s">
        <v>457</v>
      </c>
      <c r="D843" s="104">
        <v>316660</v>
      </c>
      <c r="E843" s="104">
        <v>666</v>
      </c>
      <c r="F843" s="105" t="s">
        <v>457</v>
      </c>
    </row>
    <row r="844" spans="1:6" hidden="1">
      <c r="A844" s="104">
        <v>316670</v>
      </c>
      <c r="B844" s="104">
        <v>668</v>
      </c>
      <c r="C844" s="105" t="s">
        <v>864</v>
      </c>
      <c r="D844" s="104">
        <v>316670</v>
      </c>
      <c r="E844" s="104">
        <v>668</v>
      </c>
      <c r="F844" s="105" t="s">
        <v>864</v>
      </c>
    </row>
    <row r="845" spans="1:6" hidden="1">
      <c r="A845" s="104">
        <v>316680</v>
      </c>
      <c r="B845" s="104">
        <v>667</v>
      </c>
      <c r="C845" s="105" t="s">
        <v>519</v>
      </c>
      <c r="D845" s="104">
        <v>316680</v>
      </c>
      <c r="E845" s="104">
        <v>667</v>
      </c>
      <c r="F845" s="105" t="s">
        <v>519</v>
      </c>
    </row>
    <row r="846" spans="1:6" hidden="1">
      <c r="A846" s="104">
        <v>316690</v>
      </c>
      <c r="B846" s="104">
        <v>669</v>
      </c>
      <c r="C846" s="105" t="s">
        <v>415</v>
      </c>
      <c r="D846" s="104">
        <v>316690</v>
      </c>
      <c r="E846" s="104">
        <v>669</v>
      </c>
      <c r="F846" s="105" t="s">
        <v>415</v>
      </c>
    </row>
    <row r="847" spans="1:6" hidden="1">
      <c r="A847" s="104">
        <v>316695</v>
      </c>
      <c r="B847" s="104">
        <v>852</v>
      </c>
      <c r="C847" s="105" t="s">
        <v>865</v>
      </c>
      <c r="D847" s="104">
        <v>316695</v>
      </c>
      <c r="E847" s="104">
        <v>852</v>
      </c>
      <c r="F847" s="105" t="s">
        <v>865</v>
      </c>
    </row>
    <row r="848" spans="1:6" hidden="1">
      <c r="A848" s="104">
        <v>316700</v>
      </c>
      <c r="B848" s="104">
        <v>670</v>
      </c>
      <c r="C848" s="105" t="s">
        <v>416</v>
      </c>
      <c r="D848" s="104">
        <v>316700</v>
      </c>
      <c r="E848" s="104">
        <v>670</v>
      </c>
      <c r="F848" s="105" t="s">
        <v>416</v>
      </c>
    </row>
    <row r="849" spans="1:6" hidden="1">
      <c r="A849" s="104">
        <v>316710</v>
      </c>
      <c r="B849" s="104">
        <v>671</v>
      </c>
      <c r="C849" s="105" t="s">
        <v>417</v>
      </c>
      <c r="D849" s="104">
        <v>316710</v>
      </c>
      <c r="E849" s="104">
        <v>671</v>
      </c>
      <c r="F849" s="105" t="s">
        <v>417</v>
      </c>
    </row>
    <row r="850" spans="1:6" hidden="1">
      <c r="A850" s="104">
        <v>316720</v>
      </c>
      <c r="B850" s="104">
        <v>672</v>
      </c>
      <c r="C850" s="105" t="s">
        <v>418</v>
      </c>
      <c r="D850" s="104">
        <v>316720</v>
      </c>
      <c r="E850" s="104">
        <v>672</v>
      </c>
      <c r="F850" s="105" t="s">
        <v>418</v>
      </c>
    </row>
    <row r="851" spans="1:6" hidden="1">
      <c r="A851" s="104">
        <v>316730</v>
      </c>
      <c r="B851" s="104">
        <v>673</v>
      </c>
      <c r="C851" s="105" t="s">
        <v>866</v>
      </c>
      <c r="D851" s="104">
        <v>316730</v>
      </c>
      <c r="E851" s="104">
        <v>673</v>
      </c>
      <c r="F851" s="105" t="s">
        <v>866</v>
      </c>
    </row>
    <row r="852" spans="1:6" hidden="1">
      <c r="A852" s="104">
        <v>316740</v>
      </c>
      <c r="B852" s="104">
        <v>674</v>
      </c>
      <c r="C852" s="105" t="s">
        <v>867</v>
      </c>
      <c r="D852" s="104">
        <v>316740</v>
      </c>
      <c r="E852" s="104">
        <v>674</v>
      </c>
      <c r="F852" s="105" t="s">
        <v>867</v>
      </c>
    </row>
    <row r="853" spans="1:6" hidden="1">
      <c r="A853" s="104">
        <v>316750</v>
      </c>
      <c r="B853" s="104">
        <v>675</v>
      </c>
      <c r="C853" s="105" t="s">
        <v>868</v>
      </c>
      <c r="D853" s="104">
        <v>316750</v>
      </c>
      <c r="E853" s="104">
        <v>675</v>
      </c>
      <c r="F853" s="105" t="s">
        <v>868</v>
      </c>
    </row>
    <row r="854" spans="1:6" hidden="1">
      <c r="A854" s="104">
        <v>316760</v>
      </c>
      <c r="B854" s="104">
        <v>676</v>
      </c>
      <c r="C854" s="105" t="s">
        <v>869</v>
      </c>
      <c r="D854" s="104">
        <v>316760</v>
      </c>
      <c r="E854" s="104">
        <v>676</v>
      </c>
      <c r="F854" s="105" t="s">
        <v>869</v>
      </c>
    </row>
    <row r="855" spans="1:6" hidden="1">
      <c r="A855" s="104">
        <v>316770</v>
      </c>
      <c r="B855" s="104">
        <v>677</v>
      </c>
      <c r="C855" s="105" t="s">
        <v>870</v>
      </c>
      <c r="D855" s="104">
        <v>316770</v>
      </c>
      <c r="E855" s="104">
        <v>677</v>
      </c>
      <c r="F855" s="105" t="s">
        <v>870</v>
      </c>
    </row>
    <row r="856" spans="1:6" hidden="1">
      <c r="A856" s="104">
        <v>316780</v>
      </c>
      <c r="B856" s="104">
        <v>678</v>
      </c>
      <c r="C856" s="105" t="s">
        <v>496</v>
      </c>
      <c r="D856" s="104">
        <v>316780</v>
      </c>
      <c r="E856" s="104">
        <v>678</v>
      </c>
      <c r="F856" s="105" t="s">
        <v>496</v>
      </c>
    </row>
    <row r="857" spans="1:6" hidden="1">
      <c r="A857" s="104">
        <v>316790</v>
      </c>
      <c r="B857" s="104">
        <v>679</v>
      </c>
      <c r="C857" s="105" t="s">
        <v>419</v>
      </c>
      <c r="D857" s="104">
        <v>316790</v>
      </c>
      <c r="E857" s="104">
        <v>679</v>
      </c>
      <c r="F857" s="105" t="s">
        <v>419</v>
      </c>
    </row>
    <row r="858" spans="1:6" hidden="1">
      <c r="A858" s="104">
        <v>316800</v>
      </c>
      <c r="B858" s="104">
        <v>680</v>
      </c>
      <c r="C858" s="105" t="s">
        <v>420</v>
      </c>
      <c r="D858" s="104">
        <v>316800</v>
      </c>
      <c r="E858" s="104">
        <v>680</v>
      </c>
      <c r="F858" s="105" t="s">
        <v>420</v>
      </c>
    </row>
    <row r="859" spans="1:6" hidden="1">
      <c r="A859" s="104">
        <v>316805</v>
      </c>
      <c r="B859" s="104">
        <v>854</v>
      </c>
      <c r="C859" s="105" t="s">
        <v>421</v>
      </c>
      <c r="D859" s="104">
        <v>316805</v>
      </c>
      <c r="E859" s="104">
        <v>854</v>
      </c>
      <c r="F859" s="105" t="s">
        <v>421</v>
      </c>
    </row>
    <row r="860" spans="1:6" hidden="1">
      <c r="A860" s="104">
        <v>316810</v>
      </c>
      <c r="B860" s="104">
        <v>681</v>
      </c>
      <c r="C860" s="105" t="s">
        <v>422</v>
      </c>
      <c r="D860" s="104">
        <v>316810</v>
      </c>
      <c r="E860" s="104">
        <v>681</v>
      </c>
      <c r="F860" s="105" t="s">
        <v>422</v>
      </c>
    </row>
    <row r="861" spans="1:6" hidden="1">
      <c r="A861" s="104">
        <v>316820</v>
      </c>
      <c r="B861" s="104">
        <v>682</v>
      </c>
      <c r="C861" s="105" t="s">
        <v>871</v>
      </c>
      <c r="D861" s="104">
        <v>316820</v>
      </c>
      <c r="E861" s="104">
        <v>682</v>
      </c>
      <c r="F861" s="105" t="s">
        <v>871</v>
      </c>
    </row>
    <row r="862" spans="1:6" hidden="1">
      <c r="A862" s="104">
        <v>316830</v>
      </c>
      <c r="B862" s="104">
        <v>683</v>
      </c>
      <c r="C862" s="105" t="s">
        <v>872</v>
      </c>
      <c r="D862" s="104">
        <v>316830</v>
      </c>
      <c r="E862" s="104">
        <v>683</v>
      </c>
      <c r="F862" s="105" t="s">
        <v>872</v>
      </c>
    </row>
    <row r="863" spans="1:6" hidden="1">
      <c r="A863" s="104">
        <v>316840</v>
      </c>
      <c r="B863" s="104">
        <v>684</v>
      </c>
      <c r="C863" s="105" t="s">
        <v>423</v>
      </c>
      <c r="D863" s="104">
        <v>316840</v>
      </c>
      <c r="E863" s="104">
        <v>684</v>
      </c>
      <c r="F863" s="105" t="s">
        <v>423</v>
      </c>
    </row>
    <row r="864" spans="1:6" hidden="1">
      <c r="A864" s="104">
        <v>316850</v>
      </c>
      <c r="B864" s="104">
        <v>685</v>
      </c>
      <c r="C864" s="105" t="s">
        <v>424</v>
      </c>
      <c r="D864" s="104">
        <v>316850</v>
      </c>
      <c r="E864" s="104">
        <v>685</v>
      </c>
      <c r="F864" s="105" t="s">
        <v>424</v>
      </c>
    </row>
    <row r="865" spans="1:6" hidden="1">
      <c r="A865" s="104">
        <v>316860</v>
      </c>
      <c r="B865" s="104">
        <v>686</v>
      </c>
      <c r="C865" s="105" t="s">
        <v>873</v>
      </c>
      <c r="D865" s="104">
        <v>316860</v>
      </c>
      <c r="E865" s="104">
        <v>686</v>
      </c>
      <c r="F865" s="105" t="s">
        <v>873</v>
      </c>
    </row>
    <row r="866" spans="1:6" hidden="1">
      <c r="A866" s="104">
        <v>316870</v>
      </c>
      <c r="B866" s="104">
        <v>687</v>
      </c>
      <c r="C866" s="105" t="s">
        <v>874</v>
      </c>
      <c r="D866" s="104">
        <v>316870</v>
      </c>
      <c r="E866" s="104">
        <v>687</v>
      </c>
      <c r="F866" s="105" t="s">
        <v>874</v>
      </c>
    </row>
    <row r="867" spans="1:6" hidden="1">
      <c r="A867" s="104">
        <v>316880</v>
      </c>
      <c r="B867" s="104">
        <v>688</v>
      </c>
      <c r="C867" s="105" t="s">
        <v>425</v>
      </c>
      <c r="D867" s="104">
        <v>316880</v>
      </c>
      <c r="E867" s="104">
        <v>688</v>
      </c>
      <c r="F867" s="105" t="s">
        <v>425</v>
      </c>
    </row>
    <row r="868" spans="1:6" hidden="1">
      <c r="A868" s="104">
        <v>316890</v>
      </c>
      <c r="B868" s="104">
        <v>689</v>
      </c>
      <c r="C868" s="105" t="s">
        <v>426</v>
      </c>
      <c r="D868" s="104">
        <v>316890</v>
      </c>
      <c r="E868" s="104">
        <v>689</v>
      </c>
      <c r="F868" s="105" t="s">
        <v>426</v>
      </c>
    </row>
    <row r="869" spans="1:6" hidden="1">
      <c r="A869" s="104">
        <v>316900</v>
      </c>
      <c r="B869" s="104">
        <v>690</v>
      </c>
      <c r="C869" s="105" t="s">
        <v>427</v>
      </c>
      <c r="D869" s="104">
        <v>316900</v>
      </c>
      <c r="E869" s="104">
        <v>690</v>
      </c>
      <c r="F869" s="105" t="s">
        <v>427</v>
      </c>
    </row>
    <row r="870" spans="1:6" hidden="1">
      <c r="A870" s="104">
        <v>316905</v>
      </c>
      <c r="B870" s="104">
        <v>855</v>
      </c>
      <c r="C870" s="105" t="s">
        <v>875</v>
      </c>
      <c r="D870" s="104">
        <v>316905</v>
      </c>
      <c r="E870" s="104">
        <v>855</v>
      </c>
      <c r="F870" s="105" t="s">
        <v>875</v>
      </c>
    </row>
    <row r="871" spans="1:6" hidden="1">
      <c r="A871" s="104">
        <v>316910</v>
      </c>
      <c r="B871" s="104">
        <v>691</v>
      </c>
      <c r="C871" s="105" t="s">
        <v>428</v>
      </c>
      <c r="D871" s="104">
        <v>316910</v>
      </c>
      <c r="E871" s="104">
        <v>691</v>
      </c>
      <c r="F871" s="105" t="s">
        <v>428</v>
      </c>
    </row>
    <row r="872" spans="1:6" hidden="1">
      <c r="A872" s="104">
        <v>316920</v>
      </c>
      <c r="B872" s="104">
        <v>692</v>
      </c>
      <c r="C872" s="105" t="s">
        <v>429</v>
      </c>
      <c r="D872" s="104">
        <v>316920</v>
      </c>
      <c r="E872" s="104">
        <v>692</v>
      </c>
      <c r="F872" s="105" t="s">
        <v>429</v>
      </c>
    </row>
    <row r="873" spans="1:6" hidden="1">
      <c r="A873" s="104">
        <v>316930</v>
      </c>
      <c r="B873" s="104">
        <v>693</v>
      </c>
      <c r="C873" s="105" t="s">
        <v>876</v>
      </c>
      <c r="D873" s="104">
        <v>316930</v>
      </c>
      <c r="E873" s="104">
        <v>693</v>
      </c>
      <c r="F873" s="105" t="s">
        <v>876</v>
      </c>
    </row>
    <row r="874" spans="1:6" hidden="1">
      <c r="A874" s="104">
        <v>316935</v>
      </c>
      <c r="B874" s="104">
        <v>58</v>
      </c>
      <c r="C874" s="105" t="s">
        <v>877</v>
      </c>
      <c r="D874" s="104">
        <v>316935</v>
      </c>
      <c r="E874" s="104">
        <v>58</v>
      </c>
      <c r="F874" s="105" t="s">
        <v>877</v>
      </c>
    </row>
    <row r="875" spans="1:6" hidden="1">
      <c r="A875" s="104">
        <v>316940</v>
      </c>
      <c r="B875" s="104">
        <v>694</v>
      </c>
      <c r="C875" s="105" t="s">
        <v>878</v>
      </c>
      <c r="D875" s="104">
        <v>316940</v>
      </c>
      <c r="E875" s="104">
        <v>694</v>
      </c>
      <c r="F875" s="105" t="s">
        <v>878</v>
      </c>
    </row>
    <row r="876" spans="1:6" hidden="1">
      <c r="A876" s="104">
        <v>316950</v>
      </c>
      <c r="B876" s="104">
        <v>695</v>
      </c>
      <c r="C876" s="105" t="s">
        <v>430</v>
      </c>
      <c r="D876" s="104">
        <v>316950</v>
      </c>
      <c r="E876" s="104">
        <v>695</v>
      </c>
      <c r="F876" s="105" t="s">
        <v>430</v>
      </c>
    </row>
    <row r="877" spans="1:6" hidden="1">
      <c r="A877" s="104">
        <v>316960</v>
      </c>
      <c r="B877" s="104">
        <v>696</v>
      </c>
      <c r="C877" s="105" t="s">
        <v>431</v>
      </c>
      <c r="D877" s="104">
        <v>316960</v>
      </c>
      <c r="E877" s="104">
        <v>696</v>
      </c>
      <c r="F877" s="105" t="s">
        <v>431</v>
      </c>
    </row>
    <row r="878" spans="1:6" hidden="1">
      <c r="A878" s="104">
        <v>316970</v>
      </c>
      <c r="B878" s="104">
        <v>697</v>
      </c>
      <c r="C878" s="105" t="s">
        <v>432</v>
      </c>
      <c r="D878" s="104">
        <v>316970</v>
      </c>
      <c r="E878" s="104">
        <v>697</v>
      </c>
      <c r="F878" s="105" t="s">
        <v>432</v>
      </c>
    </row>
    <row r="879" spans="1:6" hidden="1">
      <c r="A879" s="104">
        <v>316980</v>
      </c>
      <c r="B879" s="104">
        <v>698</v>
      </c>
      <c r="C879" s="105" t="s">
        <v>879</v>
      </c>
      <c r="D879" s="104">
        <v>316980</v>
      </c>
      <c r="E879" s="104">
        <v>698</v>
      </c>
      <c r="F879" s="105" t="s">
        <v>879</v>
      </c>
    </row>
    <row r="880" spans="1:6" hidden="1">
      <c r="A880" s="104">
        <v>316990</v>
      </c>
      <c r="B880" s="104">
        <v>699</v>
      </c>
      <c r="C880" s="105" t="s">
        <v>880</v>
      </c>
      <c r="D880" s="104">
        <v>316990</v>
      </c>
      <c r="E880" s="104">
        <v>699</v>
      </c>
      <c r="F880" s="105" t="s">
        <v>880</v>
      </c>
    </row>
    <row r="881" spans="1:6" hidden="1">
      <c r="A881" s="104">
        <v>317000</v>
      </c>
      <c r="B881" s="104">
        <v>700</v>
      </c>
      <c r="C881" s="105" t="s">
        <v>881</v>
      </c>
      <c r="D881" s="104">
        <v>317000</v>
      </c>
      <c r="E881" s="104">
        <v>700</v>
      </c>
      <c r="F881" s="105" t="s">
        <v>881</v>
      </c>
    </row>
    <row r="882" spans="1:6" hidden="1">
      <c r="A882" s="104">
        <v>317005</v>
      </c>
      <c r="B882" s="104">
        <v>767</v>
      </c>
      <c r="C882" s="105" t="s">
        <v>433</v>
      </c>
      <c r="D882" s="104">
        <v>317005</v>
      </c>
      <c r="E882" s="104">
        <v>767</v>
      </c>
      <c r="F882" s="105" t="s">
        <v>433</v>
      </c>
    </row>
    <row r="883" spans="1:6" hidden="1">
      <c r="A883" s="104">
        <v>317010</v>
      </c>
      <c r="B883" s="104">
        <v>701</v>
      </c>
      <c r="C883" s="105" t="s">
        <v>434</v>
      </c>
      <c r="D883" s="104">
        <v>317010</v>
      </c>
      <c r="E883" s="104">
        <v>701</v>
      </c>
      <c r="F883" s="105" t="s">
        <v>434</v>
      </c>
    </row>
    <row r="884" spans="1:6" hidden="1">
      <c r="A884" s="104">
        <v>317020</v>
      </c>
      <c r="B884" s="104">
        <v>702</v>
      </c>
      <c r="C884" s="105" t="s">
        <v>882</v>
      </c>
      <c r="D884" s="104">
        <v>317020</v>
      </c>
      <c r="E884" s="104">
        <v>702</v>
      </c>
      <c r="F884" s="105" t="s">
        <v>882</v>
      </c>
    </row>
    <row r="885" spans="1:6" hidden="1">
      <c r="A885" s="104">
        <v>317030</v>
      </c>
      <c r="B885" s="104">
        <v>703</v>
      </c>
      <c r="C885" s="105" t="s">
        <v>435</v>
      </c>
      <c r="D885" s="104">
        <v>317030</v>
      </c>
      <c r="E885" s="104">
        <v>703</v>
      </c>
      <c r="F885" s="105" t="s">
        <v>435</v>
      </c>
    </row>
    <row r="886" spans="1:6" hidden="1">
      <c r="A886" s="104">
        <v>317040</v>
      </c>
      <c r="B886" s="104">
        <v>704</v>
      </c>
      <c r="C886" s="105" t="s">
        <v>883</v>
      </c>
      <c r="D886" s="104">
        <v>317040</v>
      </c>
      <c r="E886" s="104">
        <v>704</v>
      </c>
      <c r="F886" s="105" t="s">
        <v>883</v>
      </c>
    </row>
    <row r="887" spans="1:6" hidden="1">
      <c r="A887" s="104">
        <v>317043</v>
      </c>
      <c r="B887" s="104">
        <v>856</v>
      </c>
      <c r="C887" s="105" t="s">
        <v>884</v>
      </c>
      <c r="D887" s="104">
        <v>317043</v>
      </c>
      <c r="E887" s="104">
        <v>856</v>
      </c>
      <c r="F887" s="105" t="s">
        <v>884</v>
      </c>
    </row>
    <row r="888" spans="1:6" hidden="1">
      <c r="A888" s="104">
        <v>317047</v>
      </c>
      <c r="B888" s="104">
        <v>857</v>
      </c>
      <c r="C888" s="105" t="s">
        <v>497</v>
      </c>
      <c r="D888" s="104">
        <v>317047</v>
      </c>
      <c r="E888" s="104">
        <v>857</v>
      </c>
      <c r="F888" s="105" t="s">
        <v>497</v>
      </c>
    </row>
    <row r="889" spans="1:6" hidden="1">
      <c r="A889" s="104">
        <v>317050</v>
      </c>
      <c r="B889" s="104">
        <v>705</v>
      </c>
      <c r="C889" s="105" t="s">
        <v>885</v>
      </c>
      <c r="D889" s="104">
        <v>317050</v>
      </c>
      <c r="E889" s="104">
        <v>705</v>
      </c>
      <c r="F889" s="105" t="s">
        <v>885</v>
      </c>
    </row>
    <row r="890" spans="1:6" hidden="1">
      <c r="A890" s="104">
        <v>317052</v>
      </c>
      <c r="B890" s="104">
        <v>768</v>
      </c>
      <c r="C890" s="105" t="s">
        <v>436</v>
      </c>
      <c r="D890" s="104">
        <v>317052</v>
      </c>
      <c r="E890" s="104">
        <v>768</v>
      </c>
      <c r="F890" s="105" t="s">
        <v>436</v>
      </c>
    </row>
    <row r="891" spans="1:6" hidden="1">
      <c r="A891" s="104">
        <v>317057</v>
      </c>
      <c r="B891" s="104">
        <v>858</v>
      </c>
      <c r="C891" s="105" t="s">
        <v>437</v>
      </c>
      <c r="D891" s="104">
        <v>317057</v>
      </c>
      <c r="E891" s="104">
        <v>858</v>
      </c>
      <c r="F891" s="105" t="s">
        <v>437</v>
      </c>
    </row>
    <row r="892" spans="1:6" hidden="1">
      <c r="A892" s="104">
        <v>317060</v>
      </c>
      <c r="B892" s="104">
        <v>706</v>
      </c>
      <c r="C892" s="105" t="s">
        <v>438</v>
      </c>
      <c r="D892" s="104">
        <v>317060</v>
      </c>
      <c r="E892" s="104">
        <v>706</v>
      </c>
      <c r="F892" s="105" t="s">
        <v>438</v>
      </c>
    </row>
    <row r="893" spans="1:6" hidden="1">
      <c r="A893" s="104">
        <v>317065</v>
      </c>
      <c r="B893" s="104">
        <v>859</v>
      </c>
      <c r="C893" s="105" t="s">
        <v>886</v>
      </c>
      <c r="D893" s="104">
        <v>317065</v>
      </c>
      <c r="E893" s="104">
        <v>859</v>
      </c>
      <c r="F893" s="105" t="s">
        <v>886</v>
      </c>
    </row>
    <row r="894" spans="1:6" hidden="1">
      <c r="A894" s="104">
        <v>317070</v>
      </c>
      <c r="B894" s="104">
        <v>707</v>
      </c>
      <c r="C894" s="105" t="s">
        <v>439</v>
      </c>
      <c r="D894" s="104">
        <v>317070</v>
      </c>
      <c r="E894" s="104">
        <v>707</v>
      </c>
      <c r="F894" s="105" t="s">
        <v>439</v>
      </c>
    </row>
    <row r="895" spans="1:6" hidden="1">
      <c r="A895" s="104">
        <v>317075</v>
      </c>
      <c r="B895" s="104">
        <v>860</v>
      </c>
      <c r="C895" s="105" t="s">
        <v>887</v>
      </c>
      <c r="D895" s="104">
        <v>317075</v>
      </c>
      <c r="E895" s="104">
        <v>860</v>
      </c>
      <c r="F895" s="105" t="s">
        <v>887</v>
      </c>
    </row>
    <row r="896" spans="1:6" hidden="1">
      <c r="A896" s="104">
        <v>317080</v>
      </c>
      <c r="B896" s="104">
        <v>708</v>
      </c>
      <c r="C896" s="105" t="s">
        <v>888</v>
      </c>
      <c r="D896" s="104">
        <v>317080</v>
      </c>
      <c r="E896" s="104">
        <v>708</v>
      </c>
      <c r="F896" s="105" t="s">
        <v>888</v>
      </c>
    </row>
    <row r="897" spans="1:6" hidden="1">
      <c r="A897" s="104">
        <v>317090</v>
      </c>
      <c r="B897" s="104">
        <v>709</v>
      </c>
      <c r="C897" s="105" t="s">
        <v>889</v>
      </c>
      <c r="D897" s="104">
        <v>317090</v>
      </c>
      <c r="E897" s="104">
        <v>709</v>
      </c>
      <c r="F897" s="105" t="s">
        <v>889</v>
      </c>
    </row>
    <row r="898" spans="1:6" hidden="1">
      <c r="A898" s="104">
        <v>317100</v>
      </c>
      <c r="B898" s="104">
        <v>710</v>
      </c>
      <c r="C898" s="105" t="s">
        <v>440</v>
      </c>
      <c r="D898" s="104">
        <v>317100</v>
      </c>
      <c r="E898" s="104">
        <v>710</v>
      </c>
      <c r="F898" s="105" t="s">
        <v>440</v>
      </c>
    </row>
    <row r="899" spans="1:6" hidden="1">
      <c r="A899" s="104">
        <v>317103</v>
      </c>
      <c r="B899" s="104">
        <v>861</v>
      </c>
      <c r="C899" s="105" t="s">
        <v>890</v>
      </c>
      <c r="D899" s="104">
        <v>317103</v>
      </c>
      <c r="E899" s="104">
        <v>861</v>
      </c>
      <c r="F899" s="105" t="s">
        <v>890</v>
      </c>
    </row>
    <row r="900" spans="1:6" hidden="1">
      <c r="A900" s="104">
        <v>317107</v>
      </c>
      <c r="B900" s="104">
        <v>862</v>
      </c>
      <c r="C900" s="105" t="s">
        <v>441</v>
      </c>
      <c r="D900" s="104">
        <v>317107</v>
      </c>
      <c r="E900" s="104">
        <v>862</v>
      </c>
      <c r="F900" s="105" t="s">
        <v>441</v>
      </c>
    </row>
    <row r="901" spans="1:6" hidden="1">
      <c r="A901" s="104">
        <v>317110</v>
      </c>
      <c r="B901" s="104">
        <v>711</v>
      </c>
      <c r="C901" s="105" t="s">
        <v>891</v>
      </c>
      <c r="D901" s="104">
        <v>317110</v>
      </c>
      <c r="E901" s="104">
        <v>711</v>
      </c>
      <c r="F901" s="105" t="s">
        <v>891</v>
      </c>
    </row>
    <row r="902" spans="1:6" hidden="1">
      <c r="A902" s="104">
        <v>317115</v>
      </c>
      <c r="B902" s="104">
        <v>863</v>
      </c>
      <c r="C902" s="105" t="s">
        <v>442</v>
      </c>
      <c r="D902" s="104">
        <v>317115</v>
      </c>
      <c r="E902" s="104">
        <v>863</v>
      </c>
      <c r="F902" s="105" t="s">
        <v>442</v>
      </c>
    </row>
    <row r="903" spans="1:6" hidden="1">
      <c r="A903" s="104">
        <v>317120</v>
      </c>
      <c r="B903" s="104">
        <v>712</v>
      </c>
      <c r="C903" s="105" t="s">
        <v>443</v>
      </c>
      <c r="D903" s="104">
        <v>317120</v>
      </c>
      <c r="E903" s="104">
        <v>712</v>
      </c>
      <c r="F903" s="105" t="s">
        <v>443</v>
      </c>
    </row>
    <row r="904" spans="1:6" hidden="1">
      <c r="A904" s="104">
        <v>317130</v>
      </c>
      <c r="B904" s="104">
        <v>713</v>
      </c>
      <c r="C904" s="105" t="s">
        <v>892</v>
      </c>
      <c r="D904" s="104">
        <v>317130</v>
      </c>
      <c r="E904" s="104">
        <v>713</v>
      </c>
      <c r="F904" s="105" t="s">
        <v>892</v>
      </c>
    </row>
    <row r="905" spans="1:6" hidden="1">
      <c r="A905" s="104">
        <v>317140</v>
      </c>
      <c r="B905" s="104">
        <v>714</v>
      </c>
      <c r="C905" s="105" t="s">
        <v>444</v>
      </c>
      <c r="D905" s="104">
        <v>317140</v>
      </c>
      <c r="E905" s="104">
        <v>714</v>
      </c>
      <c r="F905" s="105" t="s">
        <v>444</v>
      </c>
    </row>
    <row r="906" spans="1:6" hidden="1">
      <c r="A906" s="104">
        <v>317150</v>
      </c>
      <c r="B906" s="104">
        <v>715</v>
      </c>
      <c r="C906" s="105" t="s">
        <v>445</v>
      </c>
      <c r="D906" s="104">
        <v>317150</v>
      </c>
      <c r="E906" s="104">
        <v>715</v>
      </c>
      <c r="F906" s="105" t="s">
        <v>445</v>
      </c>
    </row>
    <row r="907" spans="1:6" hidden="1">
      <c r="A907" s="104">
        <v>317160</v>
      </c>
      <c r="B907" s="104">
        <v>716</v>
      </c>
      <c r="C907" s="105" t="s">
        <v>458</v>
      </c>
      <c r="D907" s="104">
        <v>317160</v>
      </c>
      <c r="E907" s="104">
        <v>716</v>
      </c>
      <c r="F907" s="105" t="s">
        <v>458</v>
      </c>
    </row>
    <row r="908" spans="1:6" hidden="1">
      <c r="A908" s="104">
        <v>317170</v>
      </c>
      <c r="B908" s="104">
        <v>717</v>
      </c>
      <c r="C908" s="105" t="s">
        <v>893</v>
      </c>
      <c r="D908" s="104">
        <v>317170</v>
      </c>
      <c r="E908" s="104">
        <v>717</v>
      </c>
      <c r="F908" s="105" t="s">
        <v>893</v>
      </c>
    </row>
    <row r="909" spans="1:6" hidden="1">
      <c r="A909" s="104">
        <v>317180</v>
      </c>
      <c r="B909" s="104">
        <v>718</v>
      </c>
      <c r="C909" s="105" t="s">
        <v>894</v>
      </c>
      <c r="D909" s="104">
        <v>317180</v>
      </c>
      <c r="E909" s="104">
        <v>718</v>
      </c>
      <c r="F909" s="105" t="s">
        <v>894</v>
      </c>
    </row>
    <row r="910" spans="1:6" hidden="1">
      <c r="A910" s="104">
        <v>317190</v>
      </c>
      <c r="B910" s="104">
        <v>719</v>
      </c>
      <c r="C910" s="105" t="s">
        <v>895</v>
      </c>
      <c r="D910" s="104">
        <v>317190</v>
      </c>
      <c r="E910" s="104">
        <v>719</v>
      </c>
      <c r="F910" s="105" t="s">
        <v>895</v>
      </c>
    </row>
    <row r="911" spans="1:6" hidden="1">
      <c r="A911" s="104">
        <v>317200</v>
      </c>
      <c r="B911" s="104">
        <v>720</v>
      </c>
      <c r="C911" s="105" t="s">
        <v>520</v>
      </c>
      <c r="D911" s="104">
        <v>317200</v>
      </c>
      <c r="E911" s="104">
        <v>720</v>
      </c>
      <c r="F911" s="105" t="s">
        <v>520</v>
      </c>
    </row>
    <row r="912" spans="1:6" hidden="1">
      <c r="A912" s="104">
        <v>317210</v>
      </c>
      <c r="B912" s="104">
        <v>721</v>
      </c>
      <c r="C912" s="105" t="s">
        <v>446</v>
      </c>
      <c r="D912" s="104">
        <v>317210</v>
      </c>
      <c r="E912" s="104">
        <v>721</v>
      </c>
      <c r="F912" s="105" t="s">
        <v>446</v>
      </c>
    </row>
    <row r="913" spans="1:6" hidden="1">
      <c r="A913" s="104">
        <v>317220</v>
      </c>
      <c r="B913" s="104">
        <v>722</v>
      </c>
      <c r="C913" s="105" t="s">
        <v>447</v>
      </c>
      <c r="D913" s="104">
        <v>317220</v>
      </c>
      <c r="E913" s="104">
        <v>722</v>
      </c>
      <c r="F913" s="105" t="s">
        <v>447</v>
      </c>
    </row>
    <row r="914" spans="1:6" hidden="1"/>
  </sheetData>
  <sheetProtection selectLockedCells="1"/>
  <mergeCells count="18">
    <mergeCell ref="B19:G20"/>
    <mergeCell ref="B22:G22"/>
    <mergeCell ref="D24:F24"/>
    <mergeCell ref="D26:F26"/>
    <mergeCell ref="B47:P48"/>
    <mergeCell ref="A32:B34"/>
    <mergeCell ref="D17:F17"/>
    <mergeCell ref="I3:I4"/>
    <mergeCell ref="J3:J4"/>
    <mergeCell ref="K3:K4"/>
    <mergeCell ref="L3:L4"/>
    <mergeCell ref="A8:P8"/>
    <mergeCell ref="A9:P9"/>
    <mergeCell ref="A10:P10"/>
    <mergeCell ref="I12:J12"/>
    <mergeCell ref="O12:P12"/>
    <mergeCell ref="D13:F13"/>
    <mergeCell ref="D15:F15"/>
  </mergeCells>
  <conditionalFormatting sqref="D24:F24">
    <cfRule type="cellIs" dxfId="0" priority="1" operator="equal">
      <formula>0</formula>
    </cfRule>
  </conditionalFormatting>
  <dataValidations count="2">
    <dataValidation type="whole" allowBlank="1" showInputMessage="1" showErrorMessage="1" errorTitle="Código SEF não identificado" error="Os códigos variam entre 1 e 865. Procure o código do seu município na segunda coluna da tabela icms-solidário, neste mesmo arquivo." promptTitle="Informe o código SEF" prompt="O código SEF é o número de identificação dos municípios mineiros que varia entre 1 e 865." sqref="D15:F15">
      <formula1>1</formula1>
      <formula2>865</formula2>
    </dataValidation>
    <dataValidation type="textLength" allowBlank="1" showInputMessage="1" showErrorMessage="1" errorTitle="Código IBGE não identificado" error="Procure o código do seu município na primeira coluna da tabela icms-solidário, neste mesmo arquivo." promptTitle="Informe o código IBGE" prompt="O código IBGE dos municípios mineiros possui 6 dígitos, sempre iniciando com 31." sqref="D17:F17">
      <formula1>6</formula1>
      <formula2>6</formula2>
    </dataValidation>
  </dataValidations>
  <printOptions horizontalCentered="1"/>
  <pageMargins left="0.39370078740157483" right="0.39370078740157483" top="0.39370078740157483" bottom="0.39370078740157483" header="0.31496062992125984" footer="0.31496062992125984"/>
  <pageSetup paperSize="9" scale="5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Ops, nome não encontrado!" error="O nome do município precisa ser idêntico ao cadastrado em nossa base de dados, incluindo acentos, cedilha ou til. Não diferencia maiúsculas ou minúsculas." promptTitle="Nome do município" prompt="Selecione o nome na lista ou digite.">
          <x14:formula1>
            <xm:f>'Meio Ambiente'!$C$12:$C$864</xm:f>
          </x14:formula1>
          <xm:sqref>D13:F13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5</vt:i4>
      </vt:variant>
    </vt:vector>
  </HeadingPairs>
  <TitlesOfParts>
    <vt:vector size="11" baseType="lpstr">
      <vt:lpstr>Meio Ambiente</vt:lpstr>
      <vt:lpstr>Mata Seca</vt:lpstr>
      <vt:lpstr>Saneamento</vt:lpstr>
      <vt:lpstr>Conservação</vt:lpstr>
      <vt:lpstr>atualização</vt:lpstr>
      <vt:lpstr>meu-munic</vt:lpstr>
      <vt:lpstr>Conservação!Area_de_impressao</vt:lpstr>
      <vt:lpstr>'Mata Seca'!Area_de_impressao</vt:lpstr>
      <vt:lpstr>'Meio Ambiente'!Area_de_impressao</vt:lpstr>
      <vt:lpstr>'meu-munic'!Area_de_impressao</vt:lpstr>
      <vt:lpstr>Saneamento!Area_de_impressao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Transferências por critério</dc:title>
  <dc:subject>Lei Robin Hood</dc:subject>
  <dc:creator>Max Melquíades Silva - Pesquisador</dc:creator>
  <cp:keywords>Fundação João Pinheiro</cp:keywords>
  <dc:description>max.silva@fjp.mg.gov.br</dc:description>
  <cp:lastModifiedBy>Max Melquiades da Silva</cp:lastModifiedBy>
  <dcterms:created xsi:type="dcterms:W3CDTF">2015-03-10T19:28:25Z</dcterms:created>
  <dcterms:modified xsi:type="dcterms:W3CDTF">2024-01-30T13:19:26Z</dcterms:modified>
  <cp:category>Coordenação de Indicadores Sociais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3a92d06e-77d3-4f4a-925c-5d73b38dee2f</vt:lpwstr>
  </property>
</Properties>
</file>