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x11111951\Dropbox\Robin Hood\2022\Índices provisórios\2022\Atualizados em março e abril\"/>
    </mc:Choice>
  </mc:AlternateContent>
  <bookViews>
    <workbookView xWindow="10740" yWindow="225" windowWidth="20730" windowHeight="11160"/>
  </bookViews>
  <sheets>
    <sheet name="icms-solidário" sheetId="1" r:id="rId1"/>
    <sheet name="Recurso" sheetId="3" r:id="rId2"/>
  </sheets>
  <definedNames>
    <definedName name="_xlnm._FilterDatabase" localSheetId="0" hidden="1">'icms-solidário'!$A$11:$J$867</definedName>
    <definedName name="_xlnm._FilterDatabase" localSheetId="1" hidden="1">Recurso!#REF!</definedName>
    <definedName name="_xlnm.Print_Area" localSheetId="0">'icms-solidário'!$A$1:$N$869</definedName>
    <definedName name="_xlnm.Print_Area" localSheetId="1">Recurso!$A$1:$H$54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65" i="1" l="1"/>
  <c r="F865" i="1"/>
  <c r="G865" i="1"/>
  <c r="D865" i="1"/>
  <c r="E52" i="3" l="1"/>
  <c r="G11" i="1" l="1"/>
  <c r="C25" i="3" l="1"/>
  <c r="C23" i="3"/>
  <c r="C21" i="3"/>
  <c r="D6" i="1" l="1"/>
  <c r="C6" i="1"/>
  <c r="E17" i="3"/>
  <c r="E19" i="3" l="1"/>
  <c r="E6" i="1"/>
  <c r="A8" i="3" s="1"/>
  <c r="E25" i="3" l="1"/>
  <c r="E27" i="3"/>
  <c r="E21" i="3"/>
  <c r="E23" i="3"/>
</calcChain>
</file>

<file path=xl/sharedStrings.xml><?xml version="1.0" encoding="utf-8"?>
<sst xmlns="http://schemas.openxmlformats.org/spreadsheetml/2006/main" count="1752" uniqueCount="915">
  <si>
    <t>IBGE</t>
  </si>
  <si>
    <t>Esportes</t>
  </si>
  <si>
    <t>Educação</t>
  </si>
  <si>
    <t>Turismo</t>
  </si>
  <si>
    <t>Janeiro</t>
  </si>
  <si>
    <t>Patrimônio Cultural</t>
  </si>
  <si>
    <t>Saúde per capita</t>
  </si>
  <si>
    <t>VAF</t>
  </si>
  <si>
    <t>Penitenciárias</t>
  </si>
  <si>
    <t>Produção de Alimentos</t>
  </si>
  <si>
    <t>Meio Ambiente</t>
  </si>
  <si>
    <t>Valor Líquido + Compensações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</si>
  <si>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</si>
  <si>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</si>
  <si>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</si>
  <si>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</si>
  <si>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</si>
  <si>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</si>
  <si>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</si>
  <si>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</si>
  <si>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</si>
  <si>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</si>
  <si>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</si>
  <si>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Mês</t>
  </si>
  <si>
    <t>Num</t>
  </si>
  <si>
    <t>Abre Campo</t>
  </si>
  <si>
    <t>Acaiaca</t>
  </si>
  <si>
    <t>Aguanil</t>
  </si>
  <si>
    <t>Aiuruoca</t>
  </si>
  <si>
    <t>Alagoa</t>
  </si>
  <si>
    <t>Albertina</t>
  </si>
  <si>
    <t>Alfenas</t>
  </si>
  <si>
    <t>Alfredo Vasconcelos</t>
  </si>
  <si>
    <t>Almenara</t>
  </si>
  <si>
    <t>Alpercata</t>
  </si>
  <si>
    <t>Alterosa</t>
  </si>
  <si>
    <t>Alto Rio Doce</t>
  </si>
  <si>
    <t>Alvarenga</t>
  </si>
  <si>
    <t>Andradas</t>
  </si>
  <si>
    <t>Aracitaba</t>
  </si>
  <si>
    <t>Araguari</t>
  </si>
  <si>
    <t>Arantina</t>
  </si>
  <si>
    <t>Araponga</t>
  </si>
  <si>
    <t>Arceburgo</t>
  </si>
  <si>
    <t>Arcos</t>
  </si>
  <si>
    <t>Areado</t>
  </si>
  <si>
    <t>Argirita</t>
  </si>
  <si>
    <t>Aricanduva</t>
  </si>
  <si>
    <t>Arinos</t>
  </si>
  <si>
    <t>Astolfo Dutra</t>
  </si>
  <si>
    <t>Baependi</t>
  </si>
  <si>
    <t>Baldim</t>
  </si>
  <si>
    <t>Bandeira</t>
  </si>
  <si>
    <t>Barbacena</t>
  </si>
  <si>
    <t>Barra Longa</t>
  </si>
  <si>
    <t>Barroso</t>
  </si>
  <si>
    <t>Belmiro Braga</t>
  </si>
  <si>
    <t>Belo Horizonte</t>
  </si>
  <si>
    <t>Belo Oriente</t>
  </si>
  <si>
    <t>Belo Vale</t>
  </si>
  <si>
    <t>Berilo</t>
  </si>
  <si>
    <t>Berizal</t>
  </si>
  <si>
    <t>Bias Fortes</t>
  </si>
  <si>
    <t>Bicas</t>
  </si>
  <si>
    <t>Biquinhas</t>
  </si>
  <si>
    <t>Bom Despacho</t>
  </si>
  <si>
    <t>Bom Repouso</t>
  </si>
  <si>
    <t>Bom Sucesso</t>
  </si>
  <si>
    <t>Bonfim</t>
  </si>
  <si>
    <t>Botelhos</t>
  </si>
  <si>
    <t>Botumirim</t>
  </si>
  <si>
    <t>Brumadinho</t>
  </si>
  <si>
    <t>Bugre</t>
  </si>
  <si>
    <t>Buritis</t>
  </si>
  <si>
    <t>Buritizeiro</t>
  </si>
  <si>
    <t>Cabeceira Grande</t>
  </si>
  <si>
    <t>Cabo Verde</t>
  </si>
  <si>
    <t>Cachoeira Dourada</t>
  </si>
  <si>
    <t>Caiana</t>
  </si>
  <si>
    <t>Cajuri</t>
  </si>
  <si>
    <t>Caldas</t>
  </si>
  <si>
    <t>Camacho</t>
  </si>
  <si>
    <t>Camanducaia</t>
  </si>
  <si>
    <t>Cambuquira</t>
  </si>
  <si>
    <t>Campanha</t>
  </si>
  <si>
    <t>Campestre</t>
  </si>
  <si>
    <t>Campina Verde</t>
  </si>
  <si>
    <t>Campo Azul</t>
  </si>
  <si>
    <t>Campo Belo</t>
  </si>
  <si>
    <t>Campo Florido</t>
  </si>
  <si>
    <t>Campos Altos</t>
  </si>
  <si>
    <t>Campos Gerais</t>
  </si>
  <si>
    <t>Cana Verde</t>
  </si>
  <si>
    <t>Candeias</t>
  </si>
  <si>
    <t>Cantagalo</t>
  </si>
  <si>
    <t>Capela Nova</t>
  </si>
  <si>
    <t>Capelinha</t>
  </si>
  <si>
    <t>Capetinga</t>
  </si>
  <si>
    <t>Capim Branco</t>
  </si>
  <si>
    <t>Caputira</t>
  </si>
  <si>
    <t>Carangola</t>
  </si>
  <si>
    <t>Caratinga</t>
  </si>
  <si>
    <t>Carbonita</t>
  </si>
  <si>
    <t>Carlos Chagas</t>
  </si>
  <si>
    <t>Carneirinho</t>
  </si>
  <si>
    <t>Carrancas</t>
  </si>
  <si>
    <t>Carvalhos</t>
  </si>
  <si>
    <t>Casa Grande</t>
  </si>
  <si>
    <t>Cascalho Rico</t>
  </si>
  <si>
    <t>Cataguases</t>
  </si>
  <si>
    <t>Catas Altas</t>
  </si>
  <si>
    <t>Catuji</t>
  </si>
  <si>
    <t>Catuti</t>
  </si>
  <si>
    <t>Caxambu</t>
  </si>
  <si>
    <t>Centralina</t>
  </si>
  <si>
    <t>Chiador</t>
  </si>
  <si>
    <t>Claraval</t>
  </si>
  <si>
    <t>Coimbra</t>
  </si>
  <si>
    <t>Coluna</t>
  </si>
  <si>
    <t>Comendador Gomes</t>
  </si>
  <si>
    <t>Comercinho</t>
  </si>
  <si>
    <t>Confins</t>
  </si>
  <si>
    <t>Congonhal</t>
  </si>
  <si>
    <t>Congonhas</t>
  </si>
  <si>
    <t>Conquista</t>
  </si>
  <si>
    <t>Conselheiro Lafaiete</t>
  </si>
  <si>
    <t>Conselheiro Pena</t>
  </si>
  <si>
    <t>Contagem</t>
  </si>
  <si>
    <t>Coqueiral</t>
  </si>
  <si>
    <t>Cordisburgo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</si>
  <si>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</si>
  <si>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</si>
  <si>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</si>
  <si>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</si>
  <si>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</si>
  <si>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</si>
  <si>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</si>
  <si>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Cristais</t>
  </si>
  <si>
    <t>Cristiano Otoni</t>
  </si>
  <si>
    <t>Cristina</t>
  </si>
  <si>
    <t>Cuparaque</t>
  </si>
  <si>
    <t>Curvelo</t>
  </si>
  <si>
    <t>Datas</t>
  </si>
  <si>
    <t>Delfim Moreira</t>
  </si>
  <si>
    <t>Delta</t>
  </si>
  <si>
    <t>Descoberto</t>
  </si>
  <si>
    <t>Diamantina</t>
  </si>
  <si>
    <t>Divino</t>
  </si>
  <si>
    <t>Divisa Alegre</t>
  </si>
  <si>
    <t>Divisa Nova</t>
  </si>
  <si>
    <t>Dom Bosco</t>
  </si>
  <si>
    <t>Dom Cavati</t>
  </si>
  <si>
    <t>Dom Joaquim</t>
  </si>
  <si>
    <t>Douradoquara</t>
  </si>
  <si>
    <t>Engenheiro Caldas</t>
  </si>
  <si>
    <t>Engenheiro Navarro</t>
  </si>
  <si>
    <t>Entre Folhas</t>
  </si>
  <si>
    <t>Esmeraldas</t>
  </si>
  <si>
    <t>Espera Feliz</t>
  </si>
  <si>
    <t>Espinosa</t>
  </si>
  <si>
    <t>Estiva</t>
  </si>
  <si>
    <t>Estrela Dalva</t>
  </si>
  <si>
    <t>Extrema</t>
  </si>
  <si>
    <t>Fama</t>
  </si>
  <si>
    <t>Faria Lemos</t>
  </si>
  <si>
    <t>Felisburgo</t>
  </si>
  <si>
    <t>Fernandes Tourinho</t>
  </si>
  <si>
    <t>Ferros</t>
  </si>
  <si>
    <t>Fervedouro</t>
  </si>
  <si>
    <t>Florestal</t>
  </si>
  <si>
    <t>Formiga</t>
  </si>
  <si>
    <t>Formoso</t>
  </si>
  <si>
    <t>Francisco Dumont</t>
  </si>
  <si>
    <t>Frei Gaspar</t>
  </si>
  <si>
    <t>Frei Lagonegro</t>
  </si>
  <si>
    <t>Fronteira</t>
  </si>
  <si>
    <t>Frutal</t>
  </si>
  <si>
    <t>Gameleiras</t>
  </si>
  <si>
    <t>Goiabeira</t>
  </si>
  <si>
    <t>Gonzaga</t>
  </si>
  <si>
    <t>Gouveia</t>
  </si>
  <si>
    <t>Governador Valadares</t>
  </si>
  <si>
    <t>Grupiara</t>
  </si>
  <si>
    <t>Guaraciaba</t>
  </si>
  <si>
    <t>Guaraciama</t>
  </si>
  <si>
    <t>Guarani</t>
  </si>
  <si>
    <t>Guarda-Mor</t>
  </si>
  <si>
    <t>Guidoval</t>
  </si>
  <si>
    <t>Guiricema</t>
  </si>
  <si>
    <t>Heliodora</t>
  </si>
  <si>
    <t>Iapu</t>
  </si>
  <si>
    <t>Ibertioga</t>
  </si>
  <si>
    <t>Ibiracatu</t>
  </si>
  <si>
    <t>Ibiraci</t>
  </si>
  <si>
    <t>Ibituruna</t>
  </si>
  <si>
    <t>Igaratinga</t>
  </si>
  <si>
    <t>Iguatama</t>
  </si>
  <si>
    <t>Ijaci</t>
  </si>
  <si>
    <t>Inconfidentes</t>
  </si>
  <si>
    <t>Indaiabira</t>
  </si>
  <si>
    <t>Inhapim</t>
  </si>
  <si>
    <t>Inimutaba</t>
  </si>
  <si>
    <t>Ipaba</t>
  </si>
  <si>
    <t>Ipanema</t>
  </si>
  <si>
    <t>Ipatinga</t>
  </si>
  <si>
    <t>Itabira</t>
  </si>
  <si>
    <t>Itabirito</t>
  </si>
  <si>
    <t>Itacambira</t>
  </si>
  <si>
    <t>Itacarambi</t>
  </si>
  <si>
    <t>Itaguara</t>
  </si>
  <si>
    <t>Itamarandiba</t>
  </si>
  <si>
    <t>Itambacuri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</si>
  <si>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</si>
  <si>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</si>
  <si>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</si>
  <si>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</si>
  <si>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</si>
  <si>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</si>
  <si>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</si>
  <si>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</si>
  <si>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</si>
  <si>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</si>
  <si>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</si>
  <si>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</si>
  <si>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</si>
  <si>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</si>
  <si>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</si>
  <si>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</si>
  <si>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</si>
  <si>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Jacutinga</t>
  </si>
  <si>
    <t>Jampruca</t>
  </si>
  <si>
    <t>Japonvar</t>
  </si>
  <si>
    <t>Jeceaba</t>
  </si>
  <si>
    <t>Jequeri</t>
  </si>
  <si>
    <t>Jequitinhonha</t>
  </si>
  <si>
    <t>Juatuba</t>
  </si>
  <si>
    <t>Juramento</t>
  </si>
  <si>
    <t>Juruaia</t>
  </si>
  <si>
    <t>Ladainha</t>
  </si>
  <si>
    <t>Lagamar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</si>
  <si>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</si>
  <si>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</si>
  <si>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</si>
  <si>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</si>
  <si>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</si>
  <si>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</si>
  <si>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</si>
  <si>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</si>
  <si>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</si>
  <si>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</si>
  <si>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</si>
  <si>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Leopoldina</t>
  </si>
  <si>
    <t>Liberdade</t>
  </si>
  <si>
    <t>Lima Duarte</t>
  </si>
  <si>
    <t>Lontra</t>
  </si>
  <si>
    <t>Luisburgo</t>
  </si>
  <si>
    <t>Luz</t>
  </si>
  <si>
    <t>Machacalis</t>
  </si>
  <si>
    <t>Machado</t>
  </si>
  <si>
    <t>Malacacheta</t>
  </si>
  <si>
    <t>Mamonas</t>
  </si>
  <si>
    <t>Manga</t>
  </si>
  <si>
    <t>Manhumirim</t>
  </si>
  <si>
    <t>Mantena</t>
  </si>
  <si>
    <t>Maravilhas</t>
  </si>
  <si>
    <t>Mariana</t>
  </si>
  <si>
    <t>Marilac</t>
  </si>
  <si>
    <t>Martinho Campos</t>
  </si>
  <si>
    <t>Martins Soares</t>
  </si>
  <si>
    <t>Mata Verde</t>
  </si>
  <si>
    <t>Mateus Leme</t>
  </si>
  <si>
    <t>Matias Barbosa</t>
  </si>
  <si>
    <t>Matias Cardoso</t>
  </si>
  <si>
    <t>Mato Verde</t>
  </si>
  <si>
    <t>Matozinhos</t>
  </si>
  <si>
    <t>Matutina</t>
  </si>
  <si>
    <t>Medeiros</t>
  </si>
  <si>
    <t>Medina</t>
  </si>
  <si>
    <t>Mendes Pimentel</t>
  </si>
  <si>
    <t>Mesquita</t>
  </si>
  <si>
    <t>Minas Novas</t>
  </si>
  <si>
    <t>Minduri</t>
  </si>
  <si>
    <t>Mirabela</t>
  </si>
  <si>
    <t>Miradouro</t>
  </si>
  <si>
    <t>Moeda</t>
  </si>
  <si>
    <t>Moema</t>
  </si>
  <si>
    <t>Monjolos</t>
  </si>
  <si>
    <t>Monsenhor Paulo</t>
  </si>
  <si>
    <t>Monte Azul</t>
  </si>
  <si>
    <t>Monte Belo</t>
  </si>
  <si>
    <t>Monte Carmelo</t>
  </si>
  <si>
    <t>Monte Formoso</t>
  </si>
  <si>
    <t>Montes Claros</t>
  </si>
  <si>
    <t>Montezuma</t>
  </si>
  <si>
    <t>Munhoz</t>
  </si>
  <si>
    <t>Mutum</t>
  </si>
  <si>
    <t>Muzambinho</t>
  </si>
  <si>
    <t>Nacip Raydan</t>
  </si>
  <si>
    <t>Nanuque</t>
  </si>
  <si>
    <t>Naque</t>
  </si>
  <si>
    <t>Nazareno</t>
  </si>
  <si>
    <t>Nepomuceno</t>
  </si>
  <si>
    <t>Ninheira</t>
  </si>
  <si>
    <t>Nova Era</t>
  </si>
  <si>
    <t>Nova Lima</t>
  </si>
  <si>
    <t>Nova Ponte</t>
  </si>
  <si>
    <t>Nova Porteirinha</t>
  </si>
  <si>
    <t>Nova Resende</t>
  </si>
  <si>
    <t>Nova Serrana</t>
  </si>
  <si>
    <t>Novo Cruzeiro</t>
  </si>
  <si>
    <t>Novorizonte</t>
  </si>
  <si>
    <t>Olaria</t>
  </si>
  <si>
    <t>Oliveira</t>
  </si>
  <si>
    <t>Oliveira Fortes</t>
  </si>
  <si>
    <t>Ouro Branco</t>
  </si>
  <si>
    <t>Ouro Fino</t>
  </si>
  <si>
    <t>Ouro Preto</t>
  </si>
  <si>
    <t>Padre Carvalho</t>
  </si>
  <si>
    <t>Paineiras</t>
  </si>
  <si>
    <t>Pains</t>
  </si>
  <si>
    <t>Pai Pedro</t>
  </si>
  <si>
    <t>Paiva</t>
  </si>
  <si>
    <t>Palma</t>
  </si>
  <si>
    <t>Papagaios</t>
  </si>
  <si>
    <t>Paracatu</t>
  </si>
  <si>
    <t>Paraopeba</t>
  </si>
  <si>
    <t>Passa Quatro</t>
  </si>
  <si>
    <t>Passa Tempo</t>
  </si>
  <si>
    <t>Passos</t>
  </si>
  <si>
    <t>Patis</t>
  </si>
  <si>
    <t>Paulistas</t>
  </si>
  <si>
    <t>Pedra Azul</t>
  </si>
  <si>
    <t>Pedra Bonita</t>
  </si>
  <si>
    <t>Pedra Dourada</t>
  </si>
  <si>
    <t>Pedralva</t>
  </si>
  <si>
    <t>Pedro Leopoldo</t>
  </si>
  <si>
    <t>Pedro Teixeira</t>
  </si>
  <si>
    <t>Pequeri</t>
  </si>
  <si>
    <t>Pequi</t>
  </si>
  <si>
    <t>Perdizes</t>
  </si>
  <si>
    <t>Periquito</t>
  </si>
  <si>
    <t>Pescador</t>
  </si>
  <si>
    <t>Piau</t>
  </si>
  <si>
    <t>Pimenta</t>
  </si>
  <si>
    <t>Piracema</t>
  </si>
  <si>
    <t>Pirajuba</t>
  </si>
  <si>
    <t>Piranga</t>
  </si>
  <si>
    <t>Piranguinho</t>
  </si>
  <si>
    <t>Pirapetinga</t>
  </si>
  <si>
    <t>Pirapora</t>
  </si>
  <si>
    <t>Pitangui</t>
  </si>
  <si>
    <t>Piumhi</t>
  </si>
  <si>
    <t>Planura</t>
  </si>
  <si>
    <t>Pocrane</t>
  </si>
  <si>
    <t>Ponte Nova</t>
  </si>
  <si>
    <t>Ponto Chique</t>
  </si>
  <si>
    <t>Porteirinha</t>
  </si>
  <si>
    <t>Porto Firme</t>
  </si>
  <si>
    <t>Pouso Alegre</t>
  </si>
  <si>
    <t>Pouso Alto</t>
  </si>
  <si>
    <t>Prados</t>
  </si>
  <si>
    <t>Prata</t>
  </si>
  <si>
    <t>Pratinha</t>
  </si>
  <si>
    <t>Presidente Bernardes</t>
  </si>
  <si>
    <t>Presidente Juscelino</t>
  </si>
  <si>
    <t>Presidente Kubitschek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</si>
  <si>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</si>
  <si>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</si>
  <si>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</si>
  <si>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</si>
  <si>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</si>
  <si>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</si>
  <si>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</si>
  <si>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</si>
  <si>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</si>
  <si>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</si>
  <si>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Rio Acima</t>
  </si>
  <si>
    <t>Rio Casca</t>
  </si>
  <si>
    <t>Rio Doce</t>
  </si>
  <si>
    <t>Rio Espera</t>
  </si>
  <si>
    <t>Rio Manso</t>
  </si>
  <si>
    <t>Rio Novo</t>
  </si>
  <si>
    <t>Rio Piracicaba</t>
  </si>
  <si>
    <t>Rio Pomba</t>
  </si>
  <si>
    <t>Rio Preto</t>
  </si>
  <si>
    <t>Rio Vermelho</t>
  </si>
  <si>
    <t>Rodeiro</t>
  </si>
  <si>
    <t>Romaria</t>
  </si>
  <si>
    <t>Rubelita</t>
  </si>
  <si>
    <t>Rubim</t>
  </si>
  <si>
    <t>Sacramento</t>
  </si>
  <si>
    <t>Salinas</t>
  </si>
  <si>
    <t>Santos Dumont</t>
  </si>
  <si>
    <t>Sarzedo</t>
  </si>
  <si>
    <t>Setubinha</t>
  </si>
  <si>
    <t>Sericita</t>
  </si>
  <si>
    <t>Seritinga</t>
  </si>
  <si>
    <t>Serrania</t>
  </si>
  <si>
    <t>Serranos</t>
  </si>
  <si>
    <t>Serro</t>
  </si>
  <si>
    <t>Sete Lagoas</t>
  </si>
  <si>
    <t>Tabuleiro</t>
  </si>
  <si>
    <t>Taiobeiras</t>
  </si>
  <si>
    <t>Taparuba</t>
  </si>
  <si>
    <t>Tapira</t>
  </si>
  <si>
    <t>Tarumirim</t>
  </si>
  <si>
    <t>Teixeiras</t>
  </si>
  <si>
    <t>Tiradentes</t>
  </si>
  <si>
    <t>Tiros</t>
  </si>
  <si>
    <t>Tocantins</t>
  </si>
  <si>
    <t>Toledo</t>
  </si>
  <si>
    <t>Tombos</t>
  </si>
  <si>
    <t>Tumiritinga</t>
  </si>
  <si>
    <t>Tupaciguara</t>
  </si>
  <si>
    <t>Turmalina</t>
  </si>
  <si>
    <t>Ubaporanga</t>
  </si>
  <si>
    <t>Uberaba</t>
  </si>
  <si>
    <t>Umburatiba</t>
  </si>
  <si>
    <t>Urucuia</t>
  </si>
  <si>
    <t>Vargem Alegre</t>
  </si>
  <si>
    <t>Vargem Bonita</t>
  </si>
  <si>
    <t>Varginha</t>
  </si>
  <si>
    <t>Vazante</t>
  </si>
  <si>
    <t>Veredinha</t>
  </si>
  <si>
    <t>Vermelho Novo</t>
  </si>
  <si>
    <t>Vespasiano</t>
  </si>
  <si>
    <t>Vieiras</t>
  </si>
  <si>
    <t>Mathias Lobato</t>
  </si>
  <si>
    <t>Volta Grande</t>
  </si>
  <si>
    <t>Wenceslau Braz</t>
  </si>
  <si>
    <t>Bom Jesus da Penha</t>
  </si>
  <si>
    <t>Borda da Mata</t>
  </si>
  <si>
    <t>Cachoeira da Prata</t>
  </si>
  <si>
    <t>Carmo da Cachoeira</t>
  </si>
  <si>
    <t>Carmo da Mata</t>
  </si>
  <si>
    <t>Cruzeiro da Fortaleza</t>
  </si>
  <si>
    <t>Lagoa da Prata</t>
  </si>
  <si>
    <t>Salto da Divisa</t>
  </si>
  <si>
    <t>Santana da Vargem</t>
  </si>
  <si>
    <t>Serra da Saudade</t>
  </si>
  <si>
    <t>Virgem da Lapa</t>
  </si>
  <si>
    <t>Divino das Laranjeiras</t>
  </si>
  <si>
    <t>Alvorada de Minas</t>
  </si>
  <si>
    <t>Augusto de Lima</t>
  </si>
  <si>
    <t>Bela Vista de Minas</t>
  </si>
  <si>
    <t>Bocaina de Minas</t>
  </si>
  <si>
    <t>Bom Jardim de Minas</t>
  </si>
  <si>
    <t>Bonito de Minas</t>
  </si>
  <si>
    <t>Cachoeira de Minas</t>
  </si>
  <si>
    <t>Carmo de Minas</t>
  </si>
  <si>
    <t>Central de Minas</t>
  </si>
  <si>
    <t>Curral de Dentro</t>
  </si>
  <si>
    <t>Desterro de Entre Rios</t>
  </si>
  <si>
    <t>Diogo de Vasconcelos</t>
  </si>
  <si>
    <t>Dores de Campos</t>
  </si>
  <si>
    <t>Entre Rios de Minas</t>
  </si>
  <si>
    <t>Fortaleza de Minas</t>
  </si>
  <si>
    <t>Fortuna de Minas</t>
  </si>
  <si>
    <t>Fruta de Leite</t>
  </si>
  <si>
    <t>Itamarati de Minas</t>
  </si>
  <si>
    <t>Jenipapo de Minas</t>
  </si>
  <si>
    <t>Juiz de Fora</t>
  </si>
  <si>
    <t>Madre de Deus de Minas</t>
  </si>
  <si>
    <t>Mar de Espanha</t>
  </si>
  <si>
    <t>Monte Alegre de Minas</t>
  </si>
  <si>
    <t>Monte Santo de Minas</t>
  </si>
  <si>
    <t>Morada Nova de Minas</t>
  </si>
  <si>
    <t>Novo Oriente de Minas</t>
  </si>
  <si>
    <t>Ouro Verde de Minas</t>
  </si>
  <si>
    <t>Patos de Minas</t>
  </si>
  <si>
    <t>Piedade de Caratinga</t>
  </si>
  <si>
    <t>Piedade de Ponte Nova</t>
  </si>
  <si>
    <t>Rio Pardo de Minas</t>
  </si>
  <si>
    <t>Rochedo de Minas</t>
  </si>
  <si>
    <t>Santana de Cataguases</t>
  </si>
  <si>
    <t>Santana de Pirapama</t>
  </si>
  <si>
    <t>Senhora de Oliveira</t>
  </si>
  <si>
    <t>Serra Azul de Minas</t>
  </si>
  <si>
    <t>Soledade de Minas</t>
  </si>
  <si>
    <t>Uruana de Minas</t>
  </si>
  <si>
    <t>Amparo do Serra</t>
  </si>
  <si>
    <t>Bandeira do Sul</t>
  </si>
  <si>
    <t>Bom Jesus do Amparo</t>
  </si>
  <si>
    <t>Bom Jesus do Galho</t>
  </si>
  <si>
    <t>Campo do Meio</t>
  </si>
  <si>
    <t>Carmo do Cajuru</t>
  </si>
  <si>
    <t>Carmo do Rio Claro</t>
  </si>
  <si>
    <t>Chapada do Norte</t>
  </si>
  <si>
    <t>Congonhas do Norte</t>
  </si>
  <si>
    <t>Desterro do Melo</t>
  </si>
  <si>
    <t>Dores do Turvo</t>
  </si>
  <si>
    <t>Estrela do Sul</t>
  </si>
  <si>
    <t>Leme do Prado</t>
  </si>
  <si>
    <t>Limeira do Oeste</t>
  </si>
  <si>
    <t>Morro do Pilar</t>
  </si>
  <si>
    <t>Pedra do Anta</t>
  </si>
  <si>
    <t>Piedade do Rio Grande</t>
  </si>
  <si>
    <t>Rio do Prado</t>
  </si>
  <si>
    <t>Santana do Deserto</t>
  </si>
  <si>
    <t>Santana do Riacho</t>
  </si>
  <si>
    <t>Senhora do Porto</t>
  </si>
  <si>
    <t>Serra do Salitre</t>
  </si>
  <si>
    <t>Visconde do Rio Branco</t>
  </si>
  <si>
    <t>Abadia dos Dourados</t>
  </si>
  <si>
    <t>Fronteira dos Vales</t>
  </si>
  <si>
    <t>Lagoa dos Patos</t>
  </si>
  <si>
    <t>Piedade dos Gerais</t>
  </si>
  <si>
    <t>Ponto dos Volantes</t>
  </si>
  <si>
    <t>Riacho dos Machados</t>
  </si>
  <si>
    <t>Santana dos Montes</t>
  </si>
  <si>
    <t>São Bento Abade</t>
  </si>
  <si>
    <t>São Domingos das Dores</t>
  </si>
  <si>
    <t>São Domingos do Prata</t>
  </si>
  <si>
    <t>São Francisco</t>
  </si>
  <si>
    <t>São Francisco de Paula</t>
  </si>
  <si>
    <t>São Francisco de Sales</t>
  </si>
  <si>
    <t>São Geraldo</t>
  </si>
  <si>
    <t>São Geraldo da Piedade</t>
  </si>
  <si>
    <t>São Geraldo do Baixio</t>
  </si>
  <si>
    <t>São Gotardo</t>
  </si>
  <si>
    <t>São Joaquim de Bicas</t>
  </si>
  <si>
    <t>São Miguel do Anta</t>
  </si>
  <si>
    <t>São Pedro dos Ferros</t>
  </si>
  <si>
    <t>São Roque de Minas</t>
  </si>
  <si>
    <t>São Tiago</t>
  </si>
  <si>
    <t>São Vicente de Minas</t>
  </si>
  <si>
    <t>Santa Cruz de Minas</t>
  </si>
  <si>
    <t>Santa Cruz de Salinas</t>
  </si>
  <si>
    <t>Santa Cruz do Escalvado</t>
  </si>
  <si>
    <t>Santa Helena de Minas</t>
  </si>
  <si>
    <t>Santa Juliana</t>
  </si>
  <si>
    <t>Santa Luzia</t>
  </si>
  <si>
    <t>Santa Margarida</t>
  </si>
  <si>
    <t>Santa Maria do Salto</t>
  </si>
  <si>
    <t>Santa Rita de Caldas</t>
  </si>
  <si>
    <t>Santa Rita de Minas</t>
  </si>
  <si>
    <t>Santa Rita de Ibitipoca</t>
  </si>
  <si>
    <t>Santa Rita do Itueto</t>
  </si>
  <si>
    <t>Santa Rosa da Serra</t>
  </si>
  <si>
    <t>Abaeté</t>
  </si>
  <si>
    <t>Açucena</t>
  </si>
  <si>
    <t>Água Boa</t>
  </si>
  <si>
    <t>Água Comprida</t>
  </si>
  <si>
    <t>Águas Formosas</t>
  </si>
  <si>
    <t>Águas Vermelhas</t>
  </si>
  <si>
    <t>Aimorés</t>
  </si>
  <si>
    <t>Além Paraíba</t>
  </si>
  <si>
    <t>Alpinópolis</t>
  </si>
  <si>
    <t>Alto Caparaó</t>
  </si>
  <si>
    <t>Alvinópolis</t>
  </si>
  <si>
    <t>Cachoeira de Pajeú</t>
  </si>
  <si>
    <t>Andrelândia</t>
  </si>
  <si>
    <t>Angelândia</t>
  </si>
  <si>
    <t>Antônio Carlos</t>
  </si>
  <si>
    <t>Antônio Dias</t>
  </si>
  <si>
    <t>Antônio Prado de Minas</t>
  </si>
  <si>
    <t>Araçaí</t>
  </si>
  <si>
    <t>Araçuaí</t>
  </si>
  <si>
    <t>Araporã</t>
  </si>
  <si>
    <t>Arapuá</t>
  </si>
  <si>
    <t>Araújos</t>
  </si>
  <si>
    <t>Araxá</t>
  </si>
  <si>
    <t>Ataléia</t>
  </si>
  <si>
    <t>Bambuí</t>
  </si>
  <si>
    <t>Barão de Cocais</t>
  </si>
  <si>
    <t>Barão de Monte Alto</t>
  </si>
  <si>
    <t>Bertópolis</t>
  </si>
  <si>
    <t>Betim</t>
  </si>
  <si>
    <t>Boa Esperança</t>
  </si>
  <si>
    <t>Bocaiúva</t>
  </si>
  <si>
    <t>Bonfinópolis de Minas</t>
  </si>
  <si>
    <t>Brasilândia de Minas</t>
  </si>
  <si>
    <t>Brasília de Minas</t>
  </si>
  <si>
    <t>Brás Pires</t>
  </si>
  <si>
    <t>Braúnas</t>
  </si>
  <si>
    <t>Brasópolis</t>
  </si>
  <si>
    <t>Bueno Brandão</t>
  </si>
  <si>
    <t>Buenópolis</t>
  </si>
  <si>
    <t>Caetanópolis</t>
  </si>
  <si>
    <t>Caeté</t>
  </si>
  <si>
    <t>Cambuí</t>
  </si>
  <si>
    <t>Campanário</t>
  </si>
  <si>
    <t>Canaã</t>
  </si>
  <si>
    <t>Canápolis</t>
  </si>
  <si>
    <t>Caparaó</t>
  </si>
  <si>
    <t>Capinópolis</t>
  </si>
  <si>
    <t>Capitão Andrade</t>
  </si>
  <si>
    <t>Capitão Enéas</t>
  </si>
  <si>
    <t>Capitólio</t>
  </si>
  <si>
    <t>Caraí</t>
  </si>
  <si>
    <t>Caranaíba</t>
  </si>
  <si>
    <t>Carandaí</t>
  </si>
  <si>
    <t>Careaçu</t>
  </si>
  <si>
    <t>Carmésia</t>
  </si>
  <si>
    <t>Carmo do Paranaíba</t>
  </si>
  <si>
    <t>Carmópolis de Minas</t>
  </si>
  <si>
    <t>Carvalhópolis</t>
  </si>
  <si>
    <t>Cássia</t>
  </si>
  <si>
    <t>Conceição da Barra de Minas</t>
  </si>
  <si>
    <t>Catas Altas da Noruega</t>
  </si>
  <si>
    <t>Cedro do Abaeté</t>
  </si>
  <si>
    <t>Chácara</t>
  </si>
  <si>
    <t>Chalé</t>
  </si>
  <si>
    <t>Chapada Gaúcha</t>
  </si>
  <si>
    <t>Cipotânea</t>
  </si>
  <si>
    <t>Claro dos Poções</t>
  </si>
  <si>
    <t>Cláudio</t>
  </si>
  <si>
    <t>Conceição da Aparecida</t>
  </si>
  <si>
    <t>Conceição das Pedras</t>
  </si>
  <si>
    <t>Conceição das Alagoas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</si>
  <si>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</si>
  <si>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</si>
  <si>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</si>
  <si>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</si>
  <si>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</si>
  <si>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</si>
  <si>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Consolação</t>
  </si>
  <si>
    <t>Coração de Jesus</t>
  </si>
  <si>
    <t>Cordislândia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</si>
  <si>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</si>
  <si>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</si>
  <si>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</si>
  <si>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</si>
  <si>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</si>
  <si>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</si>
  <si>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Cristália</t>
  </si>
  <si>
    <t>Crucilândia</t>
  </si>
  <si>
    <t>Cruzília</t>
  </si>
  <si>
    <t>Delfinópolis</t>
  </si>
  <si>
    <t>Dionísio</t>
  </si>
  <si>
    <t>Divinésia</t>
  </si>
  <si>
    <t>Divinolândia de Minas</t>
  </si>
  <si>
    <t>Divinópolis</t>
  </si>
  <si>
    <t>Divisópolis</t>
  </si>
  <si>
    <t>Dom Silvério</t>
  </si>
  <si>
    <t>Dom Viçoso</t>
  </si>
  <si>
    <t>Dona Eusébia</t>
  </si>
  <si>
    <t>Dores de Guanhães</t>
  </si>
  <si>
    <t>Dores do Indaiá</t>
  </si>
  <si>
    <t>Doresópolis</t>
  </si>
  <si>
    <t>Durandé</t>
  </si>
  <si>
    <t>Elói Mendes</t>
  </si>
  <si>
    <t>Ervália</t>
  </si>
  <si>
    <t>Espírito Santo do Dourado</t>
  </si>
  <si>
    <t>Estrela do Indaiá</t>
  </si>
  <si>
    <t>Eugenópolis</t>
  </si>
  <si>
    <t>Ewbank da Câmara</t>
  </si>
  <si>
    <t>Felício dos Santos</t>
  </si>
  <si>
    <t>São Gonçalo do Rio Preto</t>
  </si>
  <si>
    <t>Felixlândia</t>
  </si>
  <si>
    <t>Francisco Badaró</t>
  </si>
  <si>
    <t>Francisco Sá</t>
  </si>
  <si>
    <t>Franciscópolis</t>
  </si>
  <si>
    <t>Frei Inocêncio</t>
  </si>
  <si>
    <t>Funilândia</t>
  </si>
  <si>
    <t>Galiléia</t>
  </si>
  <si>
    <t>Glaucilândia</t>
  </si>
  <si>
    <t>Goianá</t>
  </si>
  <si>
    <t>Gonçalves</t>
  </si>
  <si>
    <t>Grão Mogol</t>
  </si>
  <si>
    <t>Guanhães</t>
  </si>
  <si>
    <t>Guapé</t>
  </si>
  <si>
    <t>Guaranésia</t>
  </si>
  <si>
    <t>Guarará</t>
  </si>
  <si>
    <t>Guaxupé</t>
  </si>
  <si>
    <t>Guimarânia</t>
  </si>
  <si>
    <t>Gurinhatã</t>
  </si>
  <si>
    <t>Ibiá</t>
  </si>
  <si>
    <t>Ibiaí</t>
  </si>
  <si>
    <t>Ibirité</t>
  </si>
  <si>
    <t>Ibitiúra de Minas</t>
  </si>
  <si>
    <t>Icaraí de Minas</t>
  </si>
  <si>
    <t>Igarapé</t>
  </si>
  <si>
    <t>Ilicínea</t>
  </si>
  <si>
    <t>Imbé de Minas</t>
  </si>
  <si>
    <t>Indianópolis</t>
  </si>
  <si>
    <t>Ingaí</t>
  </si>
  <si>
    <t>Inhaúma</t>
  </si>
  <si>
    <t>Ipiaçu</t>
  </si>
  <si>
    <t>Ipuiúna</t>
  </si>
  <si>
    <t>Iraí de Minas</t>
  </si>
  <si>
    <t>Itabirinha</t>
  </si>
  <si>
    <t>Itaipé</t>
  </si>
  <si>
    <t>Itajubá</t>
  </si>
  <si>
    <t>Itambé do Mato Dentro</t>
  </si>
  <si>
    <t>Itatiaiuçu</t>
  </si>
  <si>
    <t>Itaú de Minas</t>
  </si>
  <si>
    <t>Itaúna</t>
  </si>
  <si>
    <t>Jacuí</t>
  </si>
  <si>
    <t>Jaguaraçu</t>
  </si>
  <si>
    <t>Jaíba</t>
  </si>
  <si>
    <t>Janaúba</t>
  </si>
  <si>
    <t>Januária</t>
  </si>
  <si>
    <t>Japaraíba</t>
  </si>
  <si>
    <t>Jequitaí</t>
  </si>
  <si>
    <t>Jequitibá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</si>
  <si>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</si>
  <si>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</si>
  <si>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</si>
  <si>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</si>
  <si>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</si>
  <si>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</si>
  <si>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</si>
  <si>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</si>
  <si>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</si>
  <si>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</si>
  <si>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Nova União</t>
  </si>
  <si>
    <t>Juvenília</t>
  </si>
  <si>
    <t>Luislândia</t>
  </si>
  <si>
    <t>Luminárias</t>
  </si>
  <si>
    <t>Manhuaçu</t>
  </si>
  <si>
    <t>Maria da Fé</t>
  </si>
  <si>
    <t>Mário Campos</t>
  </si>
  <si>
    <t>Maripá de Minas</t>
  </si>
  <si>
    <t>Marliéria</t>
  </si>
  <si>
    <t>Marmelópolis</t>
  </si>
  <si>
    <t>Materlândia</t>
  </si>
  <si>
    <t>Matipó</t>
  </si>
  <si>
    <t>Mercês</t>
  </si>
  <si>
    <t>Miraí</t>
  </si>
  <si>
    <t>Miravânia</t>
  </si>
  <si>
    <t>Montalvânia</t>
  </si>
  <si>
    <t>Monte Sião</t>
  </si>
  <si>
    <t>Morro da Garça</t>
  </si>
  <si>
    <t>Muriaé</t>
  </si>
  <si>
    <t>Natalândia</t>
  </si>
  <si>
    <t>Natércia</t>
  </si>
  <si>
    <t>Nova Belém</t>
  </si>
  <si>
    <t>Nova Módica</t>
  </si>
  <si>
    <t>Olhos-D'Água</t>
  </si>
  <si>
    <t>Olímpio Noronha</t>
  </si>
  <si>
    <t>Onça de Pitangui</t>
  </si>
  <si>
    <t>Oratórios</t>
  </si>
  <si>
    <t>Orizânia</t>
  </si>
  <si>
    <t>Padre Paraíso</t>
  </si>
  <si>
    <t>Palmópolis</t>
  </si>
  <si>
    <t>Pará de Minas</t>
  </si>
  <si>
    <t>Paraguaçu</t>
  </si>
  <si>
    <t>Paraisópolis</t>
  </si>
  <si>
    <t>Passabém</t>
  </si>
  <si>
    <t>Passa-Vinte</t>
  </si>
  <si>
    <t>Patrocínio</t>
  </si>
  <si>
    <t>Patrocínio do Muriaé</t>
  </si>
  <si>
    <t>Paula Cândido</t>
  </si>
  <si>
    <t>Pavão</t>
  </si>
  <si>
    <t>Peçanha</t>
  </si>
  <si>
    <t>Pedra do Indaiá</t>
  </si>
  <si>
    <t>Pedras de Maria da Cruz</t>
  </si>
  <si>
    <t>Pedrinópolis</t>
  </si>
  <si>
    <t>Perdigão</t>
  </si>
  <si>
    <t>Perdões</t>
  </si>
  <si>
    <t>Pingo-D'Água</t>
  </si>
  <si>
    <t>Pintópolis</t>
  </si>
  <si>
    <t>Piranguçu</t>
  </si>
  <si>
    <t>Piraúba</t>
  </si>
  <si>
    <t>Poço Fundo</t>
  </si>
  <si>
    <t>Poços de Caldas</t>
  </si>
  <si>
    <t>Pompéu</t>
  </si>
  <si>
    <t>Poté</t>
  </si>
  <si>
    <t>Pratápolis</t>
  </si>
  <si>
    <t>Presidente Olegário</t>
  </si>
  <si>
    <t>Alto Jequitibá</t>
  </si>
  <si>
    <t>Prudente de Morais</t>
  </si>
  <si>
    <t>Ribeirão das Neves</t>
  </si>
  <si>
    <t>Ribeirão Vermelho</t>
  </si>
  <si>
    <t>Rio Paranaíba</t>
  </si>
  <si>
    <t>Ritápolis</t>
  </si>
  <si>
    <t>Rosário da Limeira</t>
  </si>
  <si>
    <t>Sabará</t>
  </si>
  <si>
    <t>Sabinópolis</t>
  </si>
  <si>
    <t>Santa Bárbara</t>
  </si>
  <si>
    <t>Santa Bárbara do Leste</t>
  </si>
  <si>
    <t>Santa Bárbara do Monte Verde</t>
  </si>
  <si>
    <t>Santa Bárbara do Tugúrio</t>
  </si>
  <si>
    <t>Santa Efigênia de Minas</t>
  </si>
  <si>
    <t>Santa Fé de Minas</t>
  </si>
  <si>
    <t>Santa Maria de Itabira</t>
  </si>
  <si>
    <t>Santa Maria do Suaçuí</t>
  </si>
  <si>
    <t>Santana do Garambéu</t>
  </si>
  <si>
    <t>Santana do Jacaré</t>
  </si>
  <si>
    <t>Santana do Manhuaçu</t>
  </si>
  <si>
    <t>Santana do Paraíso</t>
  </si>
  <si>
    <t>Santa Rita de Jacutinga</t>
  </si>
  <si>
    <t>Santa Rita do Sapucaí</t>
  </si>
  <si>
    <t>Santa Vitória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</si>
  <si>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</si>
  <si>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</si>
  <si>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</si>
  <si>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</si>
  <si>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</si>
  <si>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</si>
  <si>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</si>
  <si>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</si>
  <si>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</si>
  <si>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São Brás do Suaçuí</t>
  </si>
  <si>
    <t>São Félix de Minas</t>
  </si>
  <si>
    <t>São Francisco do Glória</t>
  </si>
  <si>
    <t>São Gonçalo do Abaeté</t>
  </si>
  <si>
    <t>São Gonçalo do Pará</t>
  </si>
  <si>
    <t>São Gonçalo do Rio Abaixo</t>
  </si>
  <si>
    <t>São Gonçalo do Sapucaí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</si>
  <si>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</si>
  <si>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</si>
  <si>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</si>
  <si>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</si>
  <si>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</si>
  <si>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</si>
  <si>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</si>
  <si>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</si>
  <si>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</si>
  <si>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</si>
  <si>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</si>
  <si>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</si>
  <si>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</si>
  <si>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</si>
  <si>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</si>
  <si>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</si>
  <si>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</si>
  <si>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</si>
  <si>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</si>
  <si>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</si>
  <si>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</si>
  <si>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</si>
  <si>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</si>
  <si>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Pedro da União</t>
  </si>
  <si>
    <t>São Pedro do Suaçuí</t>
  </si>
  <si>
    <t>São Romão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</si>
  <si>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</si>
  <si>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</si>
  <si>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</si>
  <si>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</si>
  <si>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</si>
  <si>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</si>
  <si>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</si>
  <si>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</si>
  <si>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Tomás de Aquino</t>
  </si>
  <si>
    <t>São Thomé das Letras</t>
  </si>
  <si>
    <t>Sapucaí-Mirim</t>
  </si>
  <si>
    <t>Sardoá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</si>
  <si>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</si>
  <si>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</si>
  <si>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</si>
  <si>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</si>
  <si>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</si>
  <si>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</si>
  <si>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dos Remédios</t>
  </si>
  <si>
    <t>Serra dos Aimorés</t>
  </si>
  <si>
    <t>Serranópolis de Minas</t>
  </si>
  <si>
    <t>Silveirânia</t>
  </si>
  <si>
    <t>Silvianópolis</t>
  </si>
  <si>
    <t>Simão Pereira</t>
  </si>
  <si>
    <t>Simonésia</t>
  </si>
  <si>
    <t>Sobrália</t>
  </si>
  <si>
    <t>Tapiraí</t>
  </si>
  <si>
    <t>Taquaraçu de Minas</t>
  </si>
  <si>
    <t>Teófilo Otoni</t>
  </si>
  <si>
    <t>Timóteo</t>
  </si>
  <si>
    <t>Tocos do Moji</t>
  </si>
  <si>
    <t>Três Corações</t>
  </si>
  <si>
    <t>Três Marias</t>
  </si>
  <si>
    <t>Três Pontas</t>
  </si>
  <si>
    <t>Turvolândia</t>
  </si>
  <si>
    <t>Ubá</t>
  </si>
  <si>
    <t>Ubaí</t>
  </si>
  <si>
    <t>Uberlândia</t>
  </si>
  <si>
    <t>Unaí</t>
  </si>
  <si>
    <t>União de Minas</t>
  </si>
  <si>
    <t>Urucânia</t>
  </si>
  <si>
    <t>Vargem Grande do Rio Pardo</t>
  </si>
  <si>
    <t>Varjão de Minas</t>
  </si>
  <si>
    <t>Várzea da Palma</t>
  </si>
  <si>
    <t>Varzelândia</t>
  </si>
  <si>
    <t>Verdelândia</t>
  </si>
  <si>
    <t>Veríssimo</t>
  </si>
  <si>
    <t>Viçosa</t>
  </si>
  <si>
    <t>Virgínia</t>
  </si>
  <si>
    <t>Virginópolis</t>
  </si>
  <si>
    <t>Virgolândia</t>
  </si>
  <si>
    <t>Fonte:</t>
  </si>
  <si>
    <t>Diretoria de Estatísticas e Informações da Fundação João Pinheiro (DIREI/FJP)</t>
  </si>
  <si>
    <t xml:space="preserve"> </t>
  </si>
  <si>
    <t>Dados constitutivos e índice provisório</t>
  </si>
  <si>
    <t>Programa de Saúde da Família</t>
  </si>
  <si>
    <t>Dados relativos a:</t>
  </si>
  <si>
    <t>Índice válido para:</t>
  </si>
  <si>
    <t xml:space="preserve"> - - - | Recurso administrativo |- - - </t>
  </si>
  <si>
    <t>Dados:</t>
  </si>
  <si>
    <t>Total</t>
  </si>
  <si>
    <t>Subcritério:</t>
  </si>
  <si>
    <t>FORMULÁRIO DE RECURSO ADMINISTRATIVO</t>
  </si>
  <si>
    <t xml:space="preserve">Índice provisório </t>
  </si>
  <si>
    <t>2 - Seu nome completo:</t>
  </si>
  <si>
    <t>3 - Sua vinculação com o município:</t>
  </si>
  <si>
    <t>Município</t>
  </si>
  <si>
    <t>Protocolo deste recurso:</t>
  </si>
  <si>
    <t>4 - Telefone para contato:</t>
  </si>
  <si>
    <t>5 - Endereço de e-mail:</t>
  </si>
  <si>
    <t>6 - Justificativa/Razões para a solicitação do recurso:</t>
  </si>
  <si>
    <r>
      <t xml:space="preserve">Para recorrer, preencha os campos </t>
    </r>
    <r>
      <rPr>
        <b/>
        <sz val="11"/>
        <color theme="9" tint="-0.249977111117893"/>
        <rFont val="Calibri"/>
        <family val="2"/>
        <scheme val="minor"/>
      </rPr>
      <t>verdes</t>
    </r>
    <r>
      <rPr>
        <sz val="11"/>
        <color theme="1" tint="0.249977111117893"/>
        <rFont val="Calibri"/>
        <family val="2"/>
        <scheme val="minor"/>
      </rPr>
      <t xml:space="preserve"> abaixo, salve este formulário em PDF e envie para a FJP</t>
    </r>
  </si>
  <si>
    <t>Código IBGE</t>
  </si>
  <si>
    <t>7 - Anexos:</t>
  </si>
  <si>
    <t>8 - Cidade e data do recurso:</t>
  </si>
  <si>
    <t>Informe aqui quais outros documentos serão anexados ao recurso, se for o caso.</t>
  </si>
  <si>
    <t>Município: Todos</t>
  </si>
  <si>
    <t>1 - Nome ou código do município:</t>
  </si>
  <si>
    <t>IBGE2</t>
  </si>
  <si>
    <t>leirobin@fjp.mg.gov.br</t>
  </si>
  <si>
    <t>Alameda das Acácias, 70 Bairro São Luiz (BH/MG)</t>
  </si>
  <si>
    <t>(31) 3448-9427</t>
  </si>
  <si>
    <t>Fundação João Pinheiro | Diretoria de Estatística e Informações</t>
  </si>
  <si>
    <t>Despesa com Saúde per capita estimada</t>
  </si>
  <si>
    <t>Despesa com Saúde 2020</t>
  </si>
  <si>
    <t>Estimativa da população em 2020</t>
  </si>
  <si>
    <t>ICMS E IPI/EXPORTAÇÃO AOS MUNICÍPIOS - ANO 2022</t>
  </si>
  <si>
    <t>Informações populacionais: IBGE. Informações sobre despesa geral e com saúde: TCE/MG - Relatório SICOM Consulta TCE UC06-Saude-FJP de 09-11-2021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</si>
</sst>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#,##0.0000000000"/>
    <numFmt numFmtId="166" formatCode="&quot;R$&quot;\ #,##0.00"/>
    <numFmt numFmtId="167" formatCode="#,##0.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 tint="0.249977111117893"/>
      <name val="Arial"/>
      <family val="2"/>
    </font>
    <font>
      <b/>
      <sz val="11"/>
      <color theme="1" tint="0.499984740745262"/>
      <name val="Calibri"/>
      <family val="2"/>
      <scheme val="minor"/>
    </font>
    <font>
      <b/>
      <sz val="14"/>
      <color theme="6" tint="-0.499984740745262"/>
      <name val="Arial"/>
      <family val="2"/>
    </font>
    <font>
      <b/>
      <sz val="12"/>
      <color theme="6" tint="-0.499984740745262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 tint="0.499984740745262"/>
      <name val="Arial"/>
      <family val="2"/>
    </font>
    <font>
      <b/>
      <sz val="12"/>
      <color theme="7" tint="-0.499984740745262"/>
      <name val="Arial"/>
      <family val="2"/>
    </font>
    <font>
      <b/>
      <sz val="11"/>
      <color theme="1" tint="0.1499984740745262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4" tint="-0.249977111117893"/>
      <name val="Arial"/>
      <family val="2"/>
    </font>
    <font>
      <sz val="11"/>
      <color theme="0" tint="-0.249977111117893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color rgb="FF073763"/>
      <name val="Calibri"/>
      <family val="2"/>
      <scheme val="minor"/>
    </font>
    <font>
      <b/>
      <sz val="11"/>
      <color rgb="FF0070C0"/>
      <name val="Tahoma"/>
      <family val="2"/>
    </font>
    <font>
      <sz val="11"/>
      <color theme="4" tint="-0.499984740745262"/>
      <name val="Calibri"/>
      <family val="2"/>
      <scheme val="minor"/>
    </font>
    <font>
      <b/>
      <sz val="10"/>
      <color rgb="FF073763"/>
      <name val="Calibri"/>
      <family val="2"/>
      <scheme val="minor"/>
    </font>
    <font>
      <b/>
      <sz val="10"/>
      <color theme="1" tint="0.14999847407452621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4" tint="-0.249977111117893"/>
      <name val="Arial"/>
      <family val="2"/>
    </font>
    <font>
      <b/>
      <sz val="12"/>
      <color theme="4" tint="-0.499984740745262"/>
      <name val="Arial"/>
      <family val="2"/>
    </font>
    <font>
      <b/>
      <sz val="12"/>
      <color rgb="FF234F76"/>
      <name val="Arial"/>
      <family val="2"/>
    </font>
    <font>
      <b/>
      <sz val="12"/>
      <color theme="0"/>
      <name val="Arial"/>
      <family val="2"/>
    </font>
    <font>
      <b/>
      <sz val="14"/>
      <color theme="4" tint="-0.499984740745262"/>
      <name val="Arial"/>
      <family val="2"/>
    </font>
    <font>
      <b/>
      <sz val="11"/>
      <color rgb="FFFFFFFF"/>
      <name val="Calibri"/>
      <family val="2"/>
    </font>
    <font>
      <sz val="10"/>
      <name val="Segoe UI Semilight"/>
      <family val="2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9F3FD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70C0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indexed="64"/>
      </top>
      <bottom style="thin">
        <color rgb="FFA6A6A6"/>
      </bottom>
      <diagonal/>
    </border>
    <border>
      <left/>
      <right/>
      <top style="medium">
        <color theme="4" tint="-0.499984740745262"/>
      </top>
      <bottom/>
      <diagonal/>
    </border>
    <border>
      <left/>
      <right style="thin">
        <color rgb="FFA6A6A6"/>
      </right>
      <top/>
      <bottom/>
      <diagonal/>
    </border>
    <border>
      <left/>
      <right/>
      <top style="medium">
        <color theme="4" tint="-0.24994659260841701"/>
      </top>
      <bottom style="medium">
        <color theme="4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95B3D7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15" fillId="0" borderId="0" applyNumberFormat="0" applyFill="0" applyBorder="0" applyAlignment="0" applyProtection="0"/>
  </cellStyleXfs>
  <cellXfs count="108">
    <xf numFmtId="0" fontId="0" fillId="0" borderId="0" xfId="0"/>
    <xf numFmtId="0" fontId="0" fillId="2" borderId="0" xfId="0" applyFill="1"/>
    <xf numFmtId="4" fontId="0" fillId="2" borderId="0" xfId="0" applyNumberFormat="1" applyFill="1"/>
    <xf numFmtId="4" fontId="3" fillId="2" borderId="1" xfId="0" applyNumberFormat="1" applyFont="1" applyFill="1" applyBorder="1"/>
    <xf numFmtId="0" fontId="0" fillId="2" borderId="0" xfId="0" applyFont="1" applyFill="1"/>
    <xf numFmtId="4" fontId="0" fillId="2" borderId="0" xfId="0" applyNumberFormat="1" applyFont="1" applyFill="1"/>
    <xf numFmtId="0" fontId="5" fillId="0" borderId="1" xfId="2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5" fillId="0" borderId="1" xfId="2" applyFont="1" applyFill="1" applyBorder="1" applyAlignment="1">
      <alignment horizontal="center"/>
    </xf>
    <xf numFmtId="0" fontId="0" fillId="0" borderId="1" xfId="0" applyFont="1" applyFill="1" applyBorder="1"/>
    <xf numFmtId="164" fontId="8" fillId="2" borderId="0" xfId="1" applyFont="1" applyFill="1" applyAlignment="1">
      <alignment horizontal="right" vertical="center"/>
    </xf>
    <xf numFmtId="0" fontId="9" fillId="2" borderId="0" xfId="1" applyNumberFormat="1" applyFont="1" applyFill="1" applyAlignment="1">
      <alignment horizontal="left" vertical="center"/>
    </xf>
    <xf numFmtId="0" fontId="1" fillId="2" borderId="0" xfId="0" applyFont="1" applyFill="1"/>
    <xf numFmtId="0" fontId="0" fillId="2" borderId="0" xfId="0" applyFill="1" applyBorder="1"/>
    <xf numFmtId="164" fontId="2" fillId="2" borderId="0" xfId="1" applyNumberFormat="1" applyFont="1" applyFill="1" applyBorder="1" applyAlignment="1">
      <alignment vertical="center" wrapText="1"/>
    </xf>
    <xf numFmtId="0" fontId="0" fillId="3" borderId="0" xfId="0" applyFill="1"/>
    <xf numFmtId="0" fontId="10" fillId="3" borderId="0" xfId="0" applyFont="1" applyFill="1"/>
    <xf numFmtId="0" fontId="12" fillId="2" borderId="0" xfId="0" applyFont="1" applyFill="1" applyAlignment="1">
      <alignment horizontal="center"/>
    </xf>
    <xf numFmtId="164" fontId="0" fillId="0" borderId="4" xfId="1" applyNumberFormat="1" applyFont="1" applyFill="1" applyBorder="1"/>
    <xf numFmtId="0" fontId="0" fillId="3" borderId="0" xfId="0" applyFill="1" applyBorder="1"/>
    <xf numFmtId="0" fontId="10" fillId="3" borderId="0" xfId="0" applyFont="1" applyFill="1" applyBorder="1"/>
    <xf numFmtId="0" fontId="11" fillId="3" borderId="0" xfId="0" applyFont="1" applyFill="1" applyBorder="1" applyAlignment="1">
      <alignment vertical="center"/>
    </xf>
    <xf numFmtId="0" fontId="13" fillId="2" borderId="0" xfId="0" applyFont="1" applyFill="1" applyAlignment="1"/>
    <xf numFmtId="0" fontId="14" fillId="2" borderId="0" xfId="0" applyFont="1" applyFill="1" applyAlignment="1"/>
    <xf numFmtId="0" fontId="9" fillId="2" borderId="0" xfId="1" applyNumberFormat="1" applyFont="1" applyFill="1" applyAlignment="1">
      <alignment vertical="center" wrapText="1"/>
    </xf>
    <xf numFmtId="0" fontId="12" fillId="2" borderId="0" xfId="0" applyFont="1" applyFill="1" applyAlignment="1"/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horizontal="right"/>
    </xf>
    <xf numFmtId="0" fontId="21" fillId="2" borderId="0" xfId="0" applyFont="1" applyFill="1" applyAlignment="1"/>
    <xf numFmtId="0" fontId="16" fillId="3" borderId="0" xfId="0" applyFont="1" applyFill="1" applyAlignment="1">
      <alignment vertical="center"/>
    </xf>
    <xf numFmtId="0" fontId="16" fillId="3" borderId="0" xfId="0" applyFont="1" applyFill="1" applyAlignment="1">
      <alignment horizontal="right" vertical="center"/>
    </xf>
    <xf numFmtId="0" fontId="12" fillId="2" borderId="0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right"/>
    </xf>
    <xf numFmtId="0" fontId="0" fillId="3" borderId="7" xfId="0" applyFill="1" applyBorder="1"/>
    <xf numFmtId="0" fontId="24" fillId="0" borderId="0" xfId="0" applyFont="1" applyAlignment="1">
      <alignment horizontal="right" vertical="center"/>
    </xf>
    <xf numFmtId="0" fontId="18" fillId="2" borderId="0" xfId="0" applyFont="1" applyFill="1" applyAlignment="1">
      <alignment horizontal="right"/>
    </xf>
    <xf numFmtId="0" fontId="18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0" fontId="12" fillId="2" borderId="0" xfId="0" applyFont="1" applyFill="1" applyAlignment="1">
      <alignment horizontal="center" vertical="center"/>
    </xf>
    <xf numFmtId="0" fontId="26" fillId="2" borderId="0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center"/>
    </xf>
    <xf numFmtId="0" fontId="24" fillId="6" borderId="0" xfId="0" applyFont="1" applyFill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0" fontId="27" fillId="6" borderId="0" xfId="0" applyFont="1" applyFill="1" applyBorder="1" applyAlignment="1">
      <alignment horizontal="right" vertical="center"/>
    </xf>
    <xf numFmtId="0" fontId="30" fillId="2" borderId="0" xfId="0" applyFont="1" applyFill="1" applyAlignment="1"/>
    <xf numFmtId="0" fontId="32" fillId="2" borderId="0" xfId="0" applyFont="1" applyFill="1" applyAlignment="1"/>
    <xf numFmtId="0" fontId="28" fillId="2" borderId="0" xfId="0" applyFont="1" applyFill="1" applyAlignment="1">
      <alignment vertical="center" wrapText="1"/>
    </xf>
    <xf numFmtId="164" fontId="34" fillId="0" borderId="0" xfId="1" applyNumberFormat="1" applyFont="1" applyFill="1" applyBorder="1"/>
    <xf numFmtId="1" fontId="34" fillId="0" borderId="0" xfId="1" applyNumberFormat="1" applyFont="1" applyFill="1" applyBorder="1" applyAlignment="1">
      <alignment horizontal="center"/>
    </xf>
    <xf numFmtId="0" fontId="0" fillId="0" borderId="0" xfId="0" applyFont="1" applyFill="1" applyBorder="1"/>
    <xf numFmtId="0" fontId="35" fillId="0" borderId="0" xfId="0" applyFont="1" applyFill="1" applyBorder="1" applyAlignment="1"/>
    <xf numFmtId="0" fontId="12" fillId="2" borderId="0" xfId="0" applyFont="1" applyFill="1" applyAlignment="1">
      <alignment horizontal="left" vertical="center"/>
    </xf>
    <xf numFmtId="0" fontId="39" fillId="2" borderId="0" xfId="0" applyFont="1" applyFill="1" applyAlignment="1">
      <alignment vertical="center"/>
    </xf>
    <xf numFmtId="0" fontId="28" fillId="2" borderId="0" xfId="0" applyFont="1" applyFill="1" applyAlignment="1">
      <alignment horizontal="left" vertical="center"/>
    </xf>
    <xf numFmtId="1" fontId="25" fillId="5" borderId="0" xfId="0" applyNumberFormat="1" applyFont="1" applyFill="1" applyAlignment="1">
      <alignment horizontal="left" vertical="center"/>
    </xf>
    <xf numFmtId="0" fontId="39" fillId="2" borderId="11" xfId="0" applyFont="1" applyFill="1" applyBorder="1" applyAlignment="1">
      <alignment vertical="center"/>
    </xf>
    <xf numFmtId="164" fontId="39" fillId="2" borderId="11" xfId="1" applyNumberFormat="1" applyFont="1" applyFill="1" applyBorder="1" applyAlignment="1">
      <alignment vertical="center" wrapText="1"/>
    </xf>
    <xf numFmtId="1" fontId="3" fillId="0" borderId="4" xfId="1" applyNumberFormat="1" applyFont="1" applyFill="1" applyBorder="1" applyAlignment="1">
      <alignment horizontal="center"/>
    </xf>
    <xf numFmtId="1" fontId="0" fillId="0" borderId="4" xfId="1" applyNumberFormat="1" applyFont="1" applyFill="1" applyBorder="1" applyAlignment="1">
      <alignment horizontal="center"/>
    </xf>
    <xf numFmtId="0" fontId="40" fillId="2" borderId="0" xfId="0" applyFont="1" applyFill="1" applyAlignment="1"/>
    <xf numFmtId="0" fontId="39" fillId="2" borderId="0" xfId="0" applyFont="1" applyFill="1" applyBorder="1" applyAlignment="1">
      <alignment vertical="center"/>
    </xf>
    <xf numFmtId="0" fontId="13" fillId="2" borderId="0" xfId="0" applyFont="1" applyFill="1" applyBorder="1" applyAlignment="1"/>
    <xf numFmtId="0" fontId="14" fillId="2" borderId="0" xfId="0" applyFont="1" applyFill="1" applyBorder="1" applyAlignment="1"/>
    <xf numFmtId="0" fontId="12" fillId="2" borderId="0" xfId="0" applyFont="1" applyFill="1" applyBorder="1" applyAlignment="1"/>
    <xf numFmtId="0" fontId="9" fillId="2" borderId="0" xfId="1" applyNumberFormat="1" applyFont="1" applyFill="1" applyBorder="1" applyAlignment="1">
      <alignment vertical="center" wrapText="1"/>
    </xf>
    <xf numFmtId="0" fontId="19" fillId="2" borderId="0" xfId="0" applyFont="1" applyFill="1"/>
    <xf numFmtId="0" fontId="34" fillId="2" borderId="0" xfId="0" applyFont="1" applyFill="1"/>
    <xf numFmtId="0" fontId="34" fillId="2" borderId="0" xfId="3" applyFont="1" applyFill="1"/>
    <xf numFmtId="0" fontId="0" fillId="2" borderId="13" xfId="0" applyFill="1" applyBorder="1"/>
    <xf numFmtId="0" fontId="45" fillId="9" borderId="14" xfId="2" applyNumberFormat="1" applyFont="1" applyFill="1" applyBorder="1" applyAlignment="1">
      <alignment horizontal="center"/>
    </xf>
    <xf numFmtId="0" fontId="45" fillId="11" borderId="1" xfId="0" applyFont="1" applyFill="1" applyBorder="1" applyAlignment="1">
      <alignment horizontal="center" vertical="center"/>
    </xf>
    <xf numFmtId="0" fontId="46" fillId="5" borderId="0" xfId="0" applyFont="1" applyFill="1"/>
    <xf numFmtId="166" fontId="47" fillId="0" borderId="4" xfId="1" applyNumberFormat="1" applyFont="1" applyFill="1" applyBorder="1" applyAlignment="1">
      <alignment horizontal="center"/>
    </xf>
    <xf numFmtId="3" fontId="47" fillId="0" borderId="4" xfId="1" applyNumberFormat="1" applyFont="1" applyFill="1" applyBorder="1" applyAlignment="1">
      <alignment horizontal="center"/>
    </xf>
    <xf numFmtId="165" fontId="47" fillId="2" borderId="2" xfId="0" applyNumberFormat="1" applyFont="1" applyFill="1" applyBorder="1" applyAlignment="1">
      <alignment horizontal="center"/>
    </xf>
    <xf numFmtId="166" fontId="7" fillId="10" borderId="3" xfId="1" applyNumberFormat="1" applyFont="1" applyFill="1" applyBorder="1" applyAlignment="1">
      <alignment horizontal="center"/>
    </xf>
    <xf numFmtId="3" fontId="7" fillId="10" borderId="3" xfId="1" applyNumberFormat="1" applyFont="1" applyFill="1" applyBorder="1" applyAlignment="1">
      <alignment horizontal="center"/>
    </xf>
    <xf numFmtId="165" fontId="7" fillId="10" borderId="1" xfId="0" applyNumberFormat="1" applyFont="1" applyFill="1" applyBorder="1" applyAlignment="1">
      <alignment horizontal="center"/>
    </xf>
    <xf numFmtId="0" fontId="42" fillId="8" borderId="9" xfId="0" applyFont="1" applyFill="1" applyBorder="1" applyAlignment="1">
      <alignment horizontal="center" vertical="center"/>
    </xf>
    <xf numFmtId="0" fontId="42" fillId="8" borderId="10" xfId="0" applyFont="1" applyFill="1" applyBorder="1" applyAlignment="1">
      <alignment horizontal="center" vertical="center"/>
    </xf>
    <xf numFmtId="0" fontId="9" fillId="2" borderId="0" xfId="1" applyNumberFormat="1" applyFont="1" applyFill="1" applyAlignment="1">
      <alignment horizontal="left" vertical="center" wrapText="1"/>
    </xf>
    <xf numFmtId="0" fontId="16" fillId="3" borderId="12" xfId="0" applyFont="1" applyFill="1" applyBorder="1" applyAlignment="1">
      <alignment horizontal="right" vertical="center" wrapText="1"/>
    </xf>
    <xf numFmtId="0" fontId="16" fillId="3" borderId="0" xfId="0" applyFont="1" applyFill="1" applyAlignment="1">
      <alignment horizontal="right" vertical="center"/>
    </xf>
    <xf numFmtId="0" fontId="16" fillId="3" borderId="5" xfId="0" applyFont="1" applyFill="1" applyBorder="1" applyAlignment="1">
      <alignment horizontal="right" vertical="center" wrapText="1"/>
    </xf>
    <xf numFmtId="0" fontId="16" fillId="2" borderId="0" xfId="0" applyFont="1" applyFill="1" applyBorder="1" applyAlignment="1">
      <alignment horizontal="right" vertical="center" wrapText="1"/>
    </xf>
    <xf numFmtId="0" fontId="44" fillId="2" borderId="0" xfId="0" applyFont="1" applyFill="1" applyAlignment="1">
      <alignment horizontal="center"/>
    </xf>
    <xf numFmtId="0" fontId="41" fillId="2" borderId="0" xfId="0" applyFont="1" applyFill="1" applyAlignment="1">
      <alignment horizontal="center"/>
    </xf>
    <xf numFmtId="164" fontId="7" fillId="10" borderId="3" xfId="1" applyNumberFormat="1" applyFont="1" applyFill="1" applyBorder="1" applyAlignment="1">
      <alignment horizontal="center"/>
    </xf>
    <xf numFmtId="164" fontId="7" fillId="10" borderId="6" xfId="1" applyNumberFormat="1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4" fontId="19" fillId="2" borderId="8" xfId="0" applyNumberFormat="1" applyFont="1" applyFill="1" applyBorder="1" applyAlignment="1">
      <alignment horizontal="center"/>
    </xf>
    <xf numFmtId="4" fontId="19" fillId="2" borderId="0" xfId="0" applyNumberFormat="1" applyFont="1" applyFill="1" applyAlignment="1">
      <alignment horizontal="center"/>
    </xf>
    <xf numFmtId="166" fontId="43" fillId="2" borderId="0" xfId="0" applyNumberFormat="1" applyFont="1" applyFill="1" applyBorder="1" applyAlignment="1">
      <alignment horizontal="center" vertical="center"/>
    </xf>
    <xf numFmtId="1" fontId="25" fillId="5" borderId="0" xfId="0" applyNumberFormat="1" applyFont="1" applyFill="1" applyAlignment="1">
      <alignment horizontal="left" vertical="center"/>
    </xf>
    <xf numFmtId="0" fontId="28" fillId="2" borderId="0" xfId="0" applyFont="1" applyFill="1" applyAlignment="1">
      <alignment horizontal="left" vertical="center" wrapText="1"/>
    </xf>
    <xf numFmtId="0" fontId="36" fillId="4" borderId="0" xfId="0" applyFont="1" applyFill="1" applyBorder="1" applyAlignment="1" applyProtection="1">
      <alignment horizontal="left" vertical="center"/>
      <protection locked="0"/>
    </xf>
    <xf numFmtId="0" fontId="36" fillId="4" borderId="0" xfId="0" applyFont="1" applyFill="1" applyBorder="1" applyAlignment="1" applyProtection="1">
      <alignment horizontal="left" vertical="center" shrinkToFit="1"/>
      <protection locked="0"/>
    </xf>
    <xf numFmtId="0" fontId="36" fillId="4" borderId="0" xfId="0" applyFont="1" applyFill="1" applyBorder="1" applyAlignment="1" applyProtection="1">
      <alignment horizontal="left" vertical="center" wrapText="1"/>
      <protection locked="0"/>
    </xf>
    <xf numFmtId="0" fontId="29" fillId="2" borderId="0" xfId="0" applyFont="1" applyFill="1" applyAlignment="1">
      <alignment horizontal="center"/>
    </xf>
    <xf numFmtId="0" fontId="36" fillId="4" borderId="0" xfId="0" applyNumberFormat="1" applyFont="1" applyFill="1" applyBorder="1" applyAlignment="1" applyProtection="1">
      <alignment horizontal="left" vertical="center"/>
      <protection locked="0"/>
    </xf>
    <xf numFmtId="0" fontId="37" fillId="4" borderId="0" xfId="3" applyFont="1" applyFill="1" applyBorder="1" applyAlignment="1" applyProtection="1">
      <alignment horizontal="left" vertical="center"/>
      <protection locked="0"/>
    </xf>
    <xf numFmtId="0" fontId="38" fillId="4" borderId="0" xfId="0" applyFont="1" applyFill="1" applyBorder="1" applyAlignment="1" applyProtection="1">
      <alignment horizontal="left" vertical="center"/>
      <protection locked="0"/>
    </xf>
    <xf numFmtId="0" fontId="31" fillId="2" borderId="0" xfId="0" applyFont="1" applyFill="1" applyAlignment="1">
      <alignment horizontal="center"/>
    </xf>
    <xf numFmtId="166" fontId="26" fillId="7" borderId="0" xfId="0" applyNumberFormat="1" applyFont="1" applyFill="1" applyBorder="1" applyAlignment="1">
      <alignment horizontal="left" vertical="center"/>
    </xf>
    <xf numFmtId="167" fontId="26" fillId="7" borderId="0" xfId="0" applyNumberFormat="1" applyFont="1" applyFill="1" applyBorder="1" applyAlignment="1">
      <alignment horizontal="left" vertical="center"/>
    </xf>
    <xf numFmtId="0" fontId="26" fillId="7" borderId="0" xfId="0" applyFont="1" applyFill="1" applyBorder="1" applyAlignment="1">
      <alignment horizontal="left" vertical="center"/>
    </xf>
    <xf numFmtId="0" fontId="20" fillId="4" borderId="0" xfId="0" applyFont="1" applyFill="1" applyBorder="1" applyAlignment="1" applyProtection="1">
      <alignment horizontal="left" vertical="center"/>
      <protection locked="0"/>
    </xf>
  </cellXfs>
  <cellStyles count="4">
    <cellStyle name="Hiperlink" xfId="3" builtinId="8"/>
    <cellStyle name="Normal" xfId="0" builtinId="0"/>
    <cellStyle name="Normal_VAF" xfId="2"/>
    <cellStyle name="Vírgula" xfId="1" builtinId="3"/>
  </cellStyles>
  <dxfs count="0"/>
  <tableStyles count="0" defaultTableStyle="TableStyleMedium2" defaultPivotStyle="PivotStyleLight16"/>
  <colors>
    <mruColors>
      <color rgb="FFE9F3FD"/>
      <color rgb="FFD7B34D"/>
      <color rgb="FFF8F6D6"/>
      <color rgb="FFF8F8F8"/>
      <color rgb="FFE5DF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jpeg"/><Relationship Id="rId3" Type="http://schemas.openxmlformats.org/officeDocument/2006/relationships/image" Target="../media/image2.png"/><Relationship Id="rId7" Type="http://schemas.openxmlformats.org/officeDocument/2006/relationships/image" Target="../media/image4.jpeg"/><Relationship Id="rId2" Type="http://schemas.openxmlformats.org/officeDocument/2006/relationships/hyperlink" Target="#'icms-solid&#225;rio'!A12"/><Relationship Id="rId1" Type="http://schemas.openxmlformats.org/officeDocument/2006/relationships/image" Target="../media/image1.jpeg"/><Relationship Id="rId6" Type="http://schemas.openxmlformats.org/officeDocument/2006/relationships/image" Target="../media/image3.png"/><Relationship Id="rId5" Type="http://schemas.openxmlformats.org/officeDocument/2006/relationships/hyperlink" Target="#Recurso!A1"/><Relationship Id="rId10" Type="http://schemas.openxmlformats.org/officeDocument/2006/relationships/image" Target="../media/image7.png"/><Relationship Id="rId4" Type="http://schemas.openxmlformats.org/officeDocument/2006/relationships/hyperlink" Target="#'icms-solid&#225;rio'!A875"/><Relationship Id="rId9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png"/><Relationship Id="rId3" Type="http://schemas.openxmlformats.org/officeDocument/2006/relationships/image" Target="../media/image3.png"/><Relationship Id="rId7" Type="http://schemas.openxmlformats.org/officeDocument/2006/relationships/image" Target="../media/image10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9.jpeg"/><Relationship Id="rId5" Type="http://schemas.openxmlformats.org/officeDocument/2006/relationships/image" Target="../media/image8.jpeg"/><Relationship Id="rId4" Type="http://schemas.openxmlformats.org/officeDocument/2006/relationships/hyperlink" Target="#'icms-solid&#225;rio'!A12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56030</xdr:colOff>
      <xdr:row>1</xdr:row>
      <xdr:rowOff>44824</xdr:rowOff>
    </xdr:from>
    <xdr:to>
      <xdr:col>2</xdr:col>
      <xdr:colOff>248640</xdr:colOff>
      <xdr:row>4</xdr:row>
      <xdr:rowOff>134471</xdr:rowOff>
    </xdr:to>
    <xdr:pic>
      <xdr:nvPicPr>
        <xdr:cNvPr id="4" name="Imagem 3" descr="C:\Users\m06685507\Pictures\logo da fjp nova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r="61049" b="11933"/>
        <a:stretch/>
      </xdr:blipFill>
      <xdr:spPr bwMode="auto">
        <a:xfrm>
          <a:off x="56030" y="112059"/>
          <a:ext cx="1470081" cy="66114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8</xdr:col>
      <xdr:colOff>210552</xdr:colOff>
      <xdr:row>862</xdr:row>
      <xdr:rowOff>25362</xdr:rowOff>
    </xdr:from>
    <xdr:to>
      <xdr:col>9</xdr:col>
      <xdr:colOff>53670</xdr:colOff>
      <xdr:row>864</xdr:row>
      <xdr:rowOff>148626</xdr:rowOff>
    </xdr:to>
    <xdr:sp macro="" textlink="">
      <xdr:nvSpPr>
        <xdr:cNvPr id="3" name="Retângulo de cantos arredondados 2">
          <a:hlinkClick xmlns:r="http://schemas.openxmlformats.org/officeDocument/2006/relationships" r:id="rId2" tooltip="Ir para o começo da lista"/>
        </xdr:cNvPr>
        <xdr:cNvSpPr/>
      </xdr:nvSpPr>
      <xdr:spPr>
        <a:xfrm>
          <a:off x="13154526" y="164035836"/>
          <a:ext cx="946012" cy="504264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Voltar ao topo!</a:t>
          </a:r>
        </a:p>
      </xdr:txBody>
    </xdr:sp>
    <xdr:clientData/>
  </xdr:twoCellAnchor>
  <xdr:twoCellAnchor editAs="oneCell">
    <xdr:from>
      <xdr:col>2</xdr:col>
      <xdr:colOff>596271</xdr:colOff>
      <xdr:row>1</xdr:row>
      <xdr:rowOff>166767</xdr:rowOff>
    </xdr:from>
    <xdr:to>
      <xdr:col>3</xdr:col>
      <xdr:colOff>1001451</xdr:colOff>
      <xdr:row>3</xdr:row>
      <xdr:rowOff>130612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9639" y="196846"/>
          <a:ext cx="2610970" cy="344845"/>
        </a:xfrm>
        <a:prstGeom prst="rect">
          <a:avLst/>
        </a:prstGeom>
      </xdr:spPr>
    </xdr:pic>
    <xdr:clientData/>
  </xdr:twoCellAnchor>
  <xdr:twoCellAnchor>
    <xdr:from>
      <xdr:col>9</xdr:col>
      <xdr:colOff>13369</xdr:colOff>
      <xdr:row>5</xdr:row>
      <xdr:rowOff>158750</xdr:rowOff>
    </xdr:from>
    <xdr:to>
      <xdr:col>9</xdr:col>
      <xdr:colOff>939722</xdr:colOff>
      <xdr:row>9</xdr:row>
      <xdr:rowOff>12139</xdr:rowOff>
    </xdr:to>
    <xdr:sp macro="" textlink="">
      <xdr:nvSpPr>
        <xdr:cNvPr id="8" name="Retângulo de cantos arredondados 7">
          <a:hlinkClick xmlns:r="http://schemas.openxmlformats.org/officeDocument/2006/relationships" r:id="rId4" tooltip="Ir para o final da lista"/>
        </xdr:cNvPr>
        <xdr:cNvSpPr/>
      </xdr:nvSpPr>
      <xdr:spPr>
        <a:xfrm>
          <a:off x="13298237" y="960855"/>
          <a:ext cx="926353" cy="515126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Ir para o final</a:t>
          </a:r>
        </a:p>
      </xdr:txBody>
    </xdr:sp>
    <xdr:clientData/>
  </xdr:twoCellAnchor>
  <xdr:twoCellAnchor>
    <xdr:from>
      <xdr:col>7</xdr:col>
      <xdr:colOff>731921</xdr:colOff>
      <xdr:row>16</xdr:row>
      <xdr:rowOff>150395</xdr:rowOff>
    </xdr:from>
    <xdr:to>
      <xdr:col>9</xdr:col>
      <xdr:colOff>260684</xdr:colOff>
      <xdr:row>21</xdr:row>
      <xdr:rowOff>60158</xdr:rowOff>
    </xdr:to>
    <xdr:sp macro="" textlink="">
      <xdr:nvSpPr>
        <xdr:cNvPr id="11" name="Retângulo de cantos arredondados 10">
          <a:hlinkClick xmlns:r="http://schemas.openxmlformats.org/officeDocument/2006/relationships" r:id="rId5"/>
        </xdr:cNvPr>
        <xdr:cNvSpPr/>
      </xdr:nvSpPr>
      <xdr:spPr>
        <a:xfrm>
          <a:off x="11881184" y="2997869"/>
          <a:ext cx="1664368" cy="862263"/>
        </a:xfrm>
        <a:prstGeom prst="roundRect">
          <a:avLst/>
        </a:prstGeom>
        <a:solidFill>
          <a:srgbClr val="F8F6D6"/>
        </a:solidFill>
        <a:ln>
          <a:solidFill>
            <a:srgbClr val="E5DF65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tx1">
                  <a:lumMod val="50000"/>
                  <a:lumOff val="50000"/>
                </a:schemeClr>
              </a:solidFill>
            </a:rPr>
            <a:t>Identifiquei</a:t>
          </a:r>
          <a:r>
            <a:rPr lang="pt-BR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algum problema e quero recorrer do índice provisório</a:t>
          </a:r>
          <a:endParaRPr lang="pt-BR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7</xdr:col>
      <xdr:colOff>521372</xdr:colOff>
      <xdr:row>18</xdr:row>
      <xdr:rowOff>2635</xdr:rowOff>
    </xdr:from>
    <xdr:to>
      <xdr:col>7</xdr:col>
      <xdr:colOff>924784</xdr:colOff>
      <xdr:row>19</xdr:row>
      <xdr:rowOff>148312</xdr:rowOff>
    </xdr:to>
    <xdr:pic>
      <xdr:nvPicPr>
        <xdr:cNvPr id="12" name="Imagem 11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919759">
          <a:off x="11670635" y="3231109"/>
          <a:ext cx="403412" cy="336177"/>
        </a:xfrm>
        <a:prstGeom prst="rect">
          <a:avLst/>
        </a:prstGeom>
      </xdr:spPr>
    </xdr:pic>
    <xdr:clientData/>
  </xdr:twoCellAnchor>
  <xdr:twoCellAnchor>
    <xdr:from>
      <xdr:col>3</xdr:col>
      <xdr:colOff>1253289</xdr:colOff>
      <xdr:row>871</xdr:row>
      <xdr:rowOff>48800</xdr:rowOff>
    </xdr:from>
    <xdr:to>
      <xdr:col>3</xdr:col>
      <xdr:colOff>1539039</xdr:colOff>
      <xdr:row>875</xdr:row>
      <xdr:rowOff>49193</xdr:rowOff>
    </xdr:to>
    <xdr:grpSp>
      <xdr:nvGrpSpPr>
        <xdr:cNvPr id="2" name="Grupo 1"/>
        <xdr:cNvGrpSpPr/>
      </xdr:nvGrpSpPr>
      <xdr:grpSpPr>
        <a:xfrm>
          <a:off x="4742447" y="165503063"/>
          <a:ext cx="285750" cy="962919"/>
          <a:chOff x="4742447" y="165723642"/>
          <a:chExt cx="285750" cy="962919"/>
        </a:xfrm>
      </xdr:grpSpPr>
      <xdr:pic>
        <xdr:nvPicPr>
          <xdr:cNvPr id="16" name="Imagem 15"/>
          <xdr:cNvPicPr/>
        </xdr:nvPicPr>
        <xdr:blipFill rotWithShape="1">
          <a:blip xmlns:r="http://schemas.openxmlformats.org/officeDocument/2006/relationships" r:embed="rId7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 bwMode="auto">
          <a:xfrm>
            <a:off x="4788110" y="166198788"/>
            <a:ext cx="194424" cy="206136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7" name="Imagem 16"/>
          <xdr:cNvPicPr/>
        </xdr:nvPicPr>
        <xdr:blipFill rotWithShape="1">
          <a:blip xmlns:r="http://schemas.openxmlformats.org/officeDocument/2006/relationships" r:embed="rId8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6997" t="5527" r="33809" b="84874"/>
          <a:stretch/>
        </xdr:blipFill>
        <xdr:spPr bwMode="auto">
          <a:xfrm>
            <a:off x="4804199" y="165959084"/>
            <a:ext cx="162246" cy="179839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9" name="Imagem 18"/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766260" y="166448436"/>
            <a:ext cx="238125" cy="238125"/>
          </a:xfrm>
          <a:prstGeom prst="rect">
            <a:avLst/>
          </a:prstGeom>
        </xdr:spPr>
      </xdr:pic>
      <xdr:pic>
        <xdr:nvPicPr>
          <xdr:cNvPr id="20" name="Imagem 19"/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biLevel thresh="75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742447" y="165723642"/>
            <a:ext cx="285750" cy="221356"/>
          </a:xfrm>
          <a:prstGeom prst="rect">
            <a:avLst/>
          </a:prstGeom>
        </xdr:spPr>
      </xdr:pic>
    </xdr:grpSp>
    <xdr:clientData/>
  </xdr:twoCellAnchor>
  <xdr:twoCellAnchor>
    <xdr:from>
      <xdr:col>7</xdr:col>
      <xdr:colOff>711868</xdr:colOff>
      <xdr:row>23</xdr:row>
      <xdr:rowOff>70184</xdr:rowOff>
    </xdr:from>
    <xdr:to>
      <xdr:col>11</xdr:col>
      <xdr:colOff>239244</xdr:colOff>
      <xdr:row>36</xdr:row>
      <xdr:rowOff>150394</xdr:rowOff>
    </xdr:to>
    <xdr:sp macro="" textlink="">
      <xdr:nvSpPr>
        <xdr:cNvPr id="13" name="CaixaDeTexto 12"/>
        <xdr:cNvSpPr txBox="1"/>
      </xdr:nvSpPr>
      <xdr:spPr>
        <a:xfrm>
          <a:off x="11861131" y="4251158"/>
          <a:ext cx="2715745" cy="2556710"/>
        </a:xfrm>
        <a:prstGeom prst="rect">
          <a:avLst/>
        </a:prstGeom>
        <a:noFill/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Obs.: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 índices referentes ao critério Saúde per capita foram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atualizados em março de 2022, com a inclusão do município de Vieiras, e em abril de 2022, com a inclusão do município de Belo Horizonte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que ficaram em situação regular junto ao TCE-MG. Esses índices ainda podem alterar em função de novos envios de dados pelo Tribunal de Contas do Estado de Minas Gerais. Conforme pode ser observado na tabela ao lado, o município de Manhumirim não possui índice para o critério, uma vez que seus dados fiscais não constam nos relatórios disponibilizados pelo TCE.</a:t>
          </a:r>
          <a:endParaRPr lang="pt-BR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8283</xdr:rowOff>
    </xdr:from>
    <xdr:to>
      <xdr:col>7</xdr:col>
      <xdr:colOff>99392</xdr:colOff>
      <xdr:row>28</xdr:row>
      <xdr:rowOff>16565</xdr:rowOff>
    </xdr:to>
    <xdr:sp macro="" textlink="">
      <xdr:nvSpPr>
        <xdr:cNvPr id="11" name="Retângulo de cantos arredondados 10"/>
        <xdr:cNvSpPr/>
      </xdr:nvSpPr>
      <xdr:spPr>
        <a:xfrm>
          <a:off x="621196" y="2898913"/>
          <a:ext cx="6087718" cy="2136913"/>
        </a:xfrm>
        <a:prstGeom prst="roundRect">
          <a:avLst>
            <a:gd name="adj" fmla="val 3876"/>
          </a:avLst>
        </a:prstGeom>
        <a:noFill/>
        <a:ln w="1270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56030</xdr:colOff>
      <xdr:row>1</xdr:row>
      <xdr:rowOff>44824</xdr:rowOff>
    </xdr:from>
    <xdr:to>
      <xdr:col>2</xdr:col>
      <xdr:colOff>1147673</xdr:colOff>
      <xdr:row>4</xdr:row>
      <xdr:rowOff>134471</xdr:rowOff>
    </xdr:to>
    <xdr:pic>
      <xdr:nvPicPr>
        <xdr:cNvPr id="2" name="Imagem 1" descr="C:\Users\m06685507\Pictures\logo da fjp nova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r="61049" b="11933"/>
        <a:stretch/>
      </xdr:blipFill>
      <xdr:spPr bwMode="auto">
        <a:xfrm>
          <a:off x="56030" y="73399"/>
          <a:ext cx="1468960" cy="66114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866982</xdr:colOff>
      <xdr:row>1</xdr:row>
      <xdr:rowOff>166767</xdr:rowOff>
    </xdr:from>
    <xdr:to>
      <xdr:col>5</xdr:col>
      <xdr:colOff>871676</xdr:colOff>
      <xdr:row>3</xdr:row>
      <xdr:rowOff>130612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332" y="195342"/>
          <a:ext cx="2614980" cy="344845"/>
        </a:xfrm>
        <a:prstGeom prst="rect">
          <a:avLst/>
        </a:prstGeom>
      </xdr:spPr>
    </xdr:pic>
    <xdr:clientData/>
  </xdr:twoCellAnchor>
  <xdr:twoCellAnchor>
    <xdr:from>
      <xdr:col>2</xdr:col>
      <xdr:colOff>944217</xdr:colOff>
      <xdr:row>13</xdr:row>
      <xdr:rowOff>107677</xdr:rowOff>
    </xdr:from>
    <xdr:to>
      <xdr:col>6</xdr:col>
      <xdr:colOff>455544</xdr:colOff>
      <xdr:row>15</xdr:row>
      <xdr:rowOff>41415</xdr:rowOff>
    </xdr:to>
    <xdr:sp macro="" textlink="">
      <xdr:nvSpPr>
        <xdr:cNvPr id="12" name="CaixaDeTexto 11"/>
        <xdr:cNvSpPr txBox="1"/>
      </xdr:nvSpPr>
      <xdr:spPr>
        <a:xfrm>
          <a:off x="1648239" y="2774677"/>
          <a:ext cx="4215848" cy="22362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>
              <a:solidFill>
                <a:schemeClr val="accent1">
                  <a:lumMod val="75000"/>
                </a:schemeClr>
              </a:solidFill>
            </a:rPr>
            <a:t>|      Dados do município reclamado - Preenchimento automático      |</a:t>
          </a:r>
        </a:p>
      </xdr:txBody>
    </xdr:sp>
    <xdr:clientData/>
  </xdr:twoCellAnchor>
  <xdr:twoCellAnchor>
    <xdr:from>
      <xdr:col>1</xdr:col>
      <xdr:colOff>76207</xdr:colOff>
      <xdr:row>47</xdr:row>
      <xdr:rowOff>24836</xdr:rowOff>
    </xdr:from>
    <xdr:to>
      <xdr:col>6</xdr:col>
      <xdr:colOff>1085850</xdr:colOff>
      <xdr:row>50</xdr:row>
      <xdr:rowOff>41406</xdr:rowOff>
    </xdr:to>
    <xdr:sp macro="" textlink="">
      <xdr:nvSpPr>
        <xdr:cNvPr id="13" name="Retângulo de cantos arredondados 12"/>
        <xdr:cNvSpPr/>
      </xdr:nvSpPr>
      <xdr:spPr>
        <a:xfrm>
          <a:off x="371482" y="9216461"/>
          <a:ext cx="6115043" cy="730945"/>
        </a:xfrm>
        <a:prstGeom prst="roundRect">
          <a:avLst/>
        </a:prstGeom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200" b="1"/>
            <a:t>Após</a:t>
          </a:r>
          <a:r>
            <a:rPr lang="pt-BR" sz="1200" b="1" baseline="0"/>
            <a:t> preencher todos os campos em verde acima, salve esta página como PDF, envie para o e-mail leirobin@fjp.mg.gov.br junto com outros anexos, se houver,e aguarde análise em até 5 dias úteis.</a:t>
          </a:r>
          <a:endParaRPr lang="pt-BR" sz="1200" b="1"/>
        </a:p>
      </xdr:txBody>
    </xdr:sp>
    <xdr:clientData/>
  </xdr:twoCellAnchor>
  <xdr:twoCellAnchor editAs="oneCell">
    <xdr:from>
      <xdr:col>0</xdr:col>
      <xdr:colOff>63065</xdr:colOff>
      <xdr:row>47</xdr:row>
      <xdr:rowOff>223621</xdr:rowOff>
    </xdr:from>
    <xdr:to>
      <xdr:col>2</xdr:col>
      <xdr:colOff>85477</xdr:colOff>
      <xdr:row>49</xdr:row>
      <xdr:rowOff>79406</xdr:rowOff>
    </xdr:to>
    <xdr:pic>
      <xdr:nvPicPr>
        <xdr:cNvPr id="14" name="Imagem 1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919759">
          <a:off x="63065" y="9415246"/>
          <a:ext cx="403412" cy="332035"/>
        </a:xfrm>
        <a:prstGeom prst="rect">
          <a:avLst/>
        </a:prstGeom>
      </xdr:spPr>
    </xdr:pic>
    <xdr:clientData/>
  </xdr:twoCellAnchor>
  <xdr:twoCellAnchor editAs="absolute">
    <xdr:from>
      <xdr:col>8</xdr:col>
      <xdr:colOff>99392</xdr:colOff>
      <xdr:row>1</xdr:row>
      <xdr:rowOff>124239</xdr:rowOff>
    </xdr:from>
    <xdr:to>
      <xdr:col>8</xdr:col>
      <xdr:colOff>1385267</xdr:colOff>
      <xdr:row>4</xdr:row>
      <xdr:rowOff>57003</xdr:rowOff>
    </xdr:to>
    <xdr:sp macro="" textlink="">
      <xdr:nvSpPr>
        <xdr:cNvPr id="15" name="Retângulo de cantos arredondados 14">
          <a:hlinkClick xmlns:r="http://schemas.openxmlformats.org/officeDocument/2006/relationships" r:id="rId4"/>
        </xdr:cNvPr>
        <xdr:cNvSpPr/>
      </xdr:nvSpPr>
      <xdr:spPr>
        <a:xfrm>
          <a:off x="6800022" y="149087"/>
          <a:ext cx="1285875" cy="504264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50" b="1"/>
            <a:t>Voltar à página inicial</a:t>
          </a:r>
        </a:p>
      </xdr:txBody>
    </xdr:sp>
    <xdr:clientData fPrintsWithSheet="0"/>
  </xdr:twoCellAnchor>
  <xdr:twoCellAnchor editAs="absolute">
    <xdr:from>
      <xdr:col>2</xdr:col>
      <xdr:colOff>1836363</xdr:colOff>
      <xdr:row>58</xdr:row>
      <xdr:rowOff>42164</xdr:rowOff>
    </xdr:from>
    <xdr:to>
      <xdr:col>3</xdr:col>
      <xdr:colOff>40062</xdr:colOff>
      <xdr:row>59</xdr:row>
      <xdr:rowOff>650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5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217363" y="10991773"/>
          <a:ext cx="191525" cy="20696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absolute">
    <xdr:from>
      <xdr:col>2</xdr:col>
      <xdr:colOff>1852452</xdr:colOff>
      <xdr:row>57</xdr:row>
      <xdr:rowOff>50110</xdr:rowOff>
    </xdr:from>
    <xdr:to>
      <xdr:col>3</xdr:col>
      <xdr:colOff>23973</xdr:colOff>
      <xdr:row>57</xdr:row>
      <xdr:rowOff>229949</xdr:rowOff>
    </xdr:to>
    <xdr:pic>
      <xdr:nvPicPr>
        <xdr:cNvPr id="16" name="Imagem 15"/>
        <xdr:cNvPicPr/>
      </xdr:nvPicPr>
      <xdr:blipFill rotWithShape="1"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997" t="5527" r="33809" b="84874"/>
        <a:stretch/>
      </xdr:blipFill>
      <xdr:spPr bwMode="auto">
        <a:xfrm>
          <a:off x="2233452" y="10751240"/>
          <a:ext cx="159347" cy="17983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absolute">
    <xdr:from>
      <xdr:col>2</xdr:col>
      <xdr:colOff>1814513</xdr:colOff>
      <xdr:row>59</xdr:row>
      <xdr:rowOff>34136</xdr:rowOff>
    </xdr:from>
    <xdr:to>
      <xdr:col>3</xdr:col>
      <xdr:colOff>61913</xdr:colOff>
      <xdr:row>60</xdr:row>
      <xdr:rowOff>24611</xdr:rowOff>
    </xdr:to>
    <xdr:pic>
      <xdr:nvPicPr>
        <xdr:cNvPr id="17" name="Imagem 1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5513" y="11232223"/>
          <a:ext cx="235226" cy="238953"/>
        </a:xfrm>
        <a:prstGeom prst="rect">
          <a:avLst/>
        </a:prstGeom>
      </xdr:spPr>
    </xdr:pic>
    <xdr:clientData/>
  </xdr:twoCellAnchor>
  <xdr:twoCellAnchor editAs="absolute">
    <xdr:from>
      <xdr:col>2</xdr:col>
      <xdr:colOff>1790700</xdr:colOff>
      <xdr:row>56</xdr:row>
      <xdr:rowOff>62318</xdr:rowOff>
    </xdr:from>
    <xdr:to>
      <xdr:col>4</xdr:col>
      <xdr:colOff>0</xdr:colOff>
      <xdr:row>57</xdr:row>
      <xdr:rowOff>36024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8" cstate="print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1700" y="10514970"/>
          <a:ext cx="279952" cy="2221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Personalizada 3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0B5394"/>
      </a:hlink>
      <a:folHlink>
        <a:srgbClr val="0070C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eirobin@fjp.mg.gov.b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leirobin@fjp.mg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5"/>
  <sheetViews>
    <sheetView tabSelected="1" zoomScale="95" zoomScaleNormal="95" zoomScaleSheetLayoutView="85" zoomScalePageLayoutView="85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A12" sqref="A12"/>
    </sheetView>
  </sheetViews>
  <sheetFormatPr defaultRowHeight="15" x14ac:dyDescent="0.25"/>
  <cols>
    <col min="1" max="1" width="12.7109375" style="1" customWidth="1"/>
    <col min="2" max="2" width="6.42578125" style="1" customWidth="1"/>
    <col min="3" max="3" width="33.140625" style="1" bestFit="1" customWidth="1"/>
    <col min="4" max="4" width="23.85546875" style="1" bestFit="1" customWidth="1"/>
    <col min="5" max="5" width="32.42578125" style="1" customWidth="1"/>
    <col min="6" max="6" width="37.5703125" style="1" bestFit="1" customWidth="1"/>
    <col min="7" max="7" width="20.85546875" style="1" bestFit="1" customWidth="1"/>
    <col min="8" max="8" width="14.85546875" style="1" customWidth="1"/>
    <col min="9" max="9" width="17.140625" style="1" customWidth="1"/>
    <col min="10" max="10" width="14.28515625" style="1" customWidth="1"/>
    <col min="11" max="11" width="1.5703125" style="1" customWidth="1"/>
    <col min="12" max="12" width="15.28515625" style="13" customWidth="1"/>
    <col min="13" max="13" width="15.28515625" style="1" customWidth="1"/>
    <col min="14" max="14" width="15.28515625" style="1" bestFit="1" customWidth="1"/>
    <col min="15" max="15" width="4" style="1" customWidth="1"/>
    <col min="16" max="16" width="29.7109375" style="4" customWidth="1"/>
    <col min="17" max="17" width="9.140625" style="4" hidden="1" customWidth="1"/>
    <col min="18" max="18" width="0" style="1" hidden="1" customWidth="1"/>
    <col min="19" max="20" width="9.140625" style="1" hidden="1" customWidth="1"/>
    <col min="21" max="16384" width="9.140625" style="1"/>
  </cols>
  <sheetData>
    <row r="1" spans="1:18" ht="2.25" customHeight="1" x14ac:dyDescent="0.25">
      <c r="K1" s="13"/>
      <c r="L1" s="1"/>
      <c r="O1" s="4"/>
      <c r="Q1" s="1"/>
    </row>
    <row r="2" spans="1:18" x14ac:dyDescent="0.25">
      <c r="A2" s="15"/>
      <c r="B2" s="15"/>
      <c r="C2" s="15"/>
      <c r="D2" s="15"/>
      <c r="E2" s="15"/>
      <c r="F2" s="16"/>
      <c r="G2" s="16"/>
      <c r="H2" s="16"/>
      <c r="I2" s="15"/>
      <c r="J2" s="16"/>
      <c r="K2" s="16"/>
      <c r="L2" s="4"/>
      <c r="P2" s="1"/>
      <c r="Q2" s="1"/>
    </row>
    <row r="3" spans="1:18" ht="15" customHeight="1" x14ac:dyDescent="0.25">
      <c r="A3" s="15"/>
      <c r="B3" s="15"/>
      <c r="C3" s="15"/>
      <c r="D3" s="15"/>
      <c r="E3" s="83" t="s">
        <v>888</v>
      </c>
      <c r="F3" s="79" t="s">
        <v>6</v>
      </c>
      <c r="G3" s="82" t="s">
        <v>883</v>
      </c>
      <c r="H3" s="79">
        <v>2020</v>
      </c>
      <c r="I3" s="84" t="s">
        <v>884</v>
      </c>
      <c r="J3" s="79">
        <v>2022</v>
      </c>
      <c r="K3" s="16"/>
      <c r="L3" s="1"/>
      <c r="P3" s="1"/>
      <c r="Q3" s="1"/>
    </row>
    <row r="4" spans="1:18" ht="15" customHeight="1" x14ac:dyDescent="0.25">
      <c r="A4" s="15"/>
      <c r="B4" s="15"/>
      <c r="C4" s="15"/>
      <c r="D4" s="15"/>
      <c r="E4" s="83"/>
      <c r="F4" s="80"/>
      <c r="G4" s="82"/>
      <c r="H4" s="80"/>
      <c r="I4" s="84"/>
      <c r="J4" s="80"/>
      <c r="K4" s="16"/>
      <c r="L4" s="1"/>
      <c r="P4" s="1"/>
      <c r="Q4" s="1"/>
    </row>
    <row r="5" spans="1:18" ht="15.75" thickBot="1" x14ac:dyDescent="0.3">
      <c r="A5" s="19"/>
      <c r="B5" s="19"/>
      <c r="C5" s="19"/>
      <c r="D5" s="19"/>
      <c r="E5" s="19"/>
      <c r="F5" s="20"/>
      <c r="G5" s="20"/>
      <c r="H5" s="20"/>
      <c r="I5" s="21"/>
      <c r="J5" s="20"/>
      <c r="K5" s="16"/>
      <c r="L5" s="4"/>
      <c r="P5" s="1"/>
      <c r="Q5" s="1"/>
    </row>
    <row r="6" spans="1:18" s="53" customFormat="1" ht="15" customHeight="1" x14ac:dyDescent="0.25">
      <c r="A6" s="56" t="s">
        <v>903</v>
      </c>
      <c r="B6" s="56"/>
      <c r="C6" s="56" t="str">
        <f>F3</f>
        <v>Saúde per capita</v>
      </c>
      <c r="D6" s="57">
        <f>H3</f>
        <v>2020</v>
      </c>
      <c r="E6" s="57">
        <f>J3</f>
        <v>2022</v>
      </c>
      <c r="F6" s="57"/>
      <c r="G6" s="57"/>
      <c r="H6" s="57"/>
      <c r="I6" s="56"/>
      <c r="J6" s="56"/>
      <c r="K6" s="56"/>
      <c r="L6" s="61"/>
    </row>
    <row r="7" spans="1:18" ht="15" hidden="1" customHeight="1" x14ac:dyDescent="0.25"/>
    <row r="8" spans="1:18" ht="18" x14ac:dyDescent="0.25">
      <c r="A8" s="86" t="s">
        <v>913</v>
      </c>
      <c r="B8" s="86"/>
      <c r="C8" s="86"/>
      <c r="D8" s="86"/>
      <c r="E8" s="86"/>
      <c r="F8" s="86"/>
      <c r="G8" s="86"/>
      <c r="H8" s="85"/>
      <c r="I8" s="93"/>
      <c r="J8" s="28"/>
      <c r="K8" s="28"/>
      <c r="L8" s="62"/>
      <c r="M8" s="22"/>
      <c r="N8" s="22"/>
    </row>
    <row r="9" spans="1:18" ht="18.75" customHeight="1" x14ac:dyDescent="0.25">
      <c r="A9" s="87" t="s">
        <v>881</v>
      </c>
      <c r="B9" s="87"/>
      <c r="C9" s="87"/>
      <c r="D9" s="87"/>
      <c r="E9" s="87"/>
      <c r="F9" s="87"/>
      <c r="G9" s="87"/>
      <c r="H9" s="85"/>
      <c r="I9" s="93"/>
      <c r="J9" s="60"/>
      <c r="K9" s="60"/>
      <c r="L9" s="63"/>
      <c r="M9" s="23"/>
      <c r="N9" s="23"/>
    </row>
    <row r="10" spans="1:18" ht="18.75" customHeight="1" x14ac:dyDescent="0.25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25"/>
      <c r="L10" s="64"/>
      <c r="M10" s="25"/>
      <c r="N10" s="25"/>
    </row>
    <row r="11" spans="1:18" s="12" customFormat="1" x14ac:dyDescent="0.25">
      <c r="A11" s="70" t="s">
        <v>0</v>
      </c>
      <c r="B11" s="70" t="s">
        <v>905</v>
      </c>
      <c r="C11" s="70" t="s">
        <v>893</v>
      </c>
      <c r="D11" s="70" t="s">
        <v>911</v>
      </c>
      <c r="E11" s="70" t="s">
        <v>912</v>
      </c>
      <c r="F11" s="70" t="s">
        <v>910</v>
      </c>
      <c r="G11" s="71" t="str">
        <f>"Índice Provisório "&amp;UPPER(J3)</f>
        <v>Índice Provisório 2022</v>
      </c>
      <c r="H11" s="4" t="s">
        <v>880</v>
      </c>
      <c r="Q11" s="7" t="s">
        <v>23</v>
      </c>
      <c r="R11" s="7" t="s">
        <v>24</v>
      </c>
    </row>
    <row r="12" spans="1:18" s="2" customFormat="1" x14ac:dyDescent="0.25">
      <c r="A12" s="58">
        <v>310010</v>
      </c>
      <c r="B12" s="59">
        <v>10</v>
      </c>
      <c r="C12" s="18" t="s">
        <v>503</v>
      </c>
      <c r="D12" s="73">
        <v>3669081.52</v>
      </c>
      <c r="E12" s="74">
        <v>7006</v>
      </c>
      <c r="F12" s="73">
        <v>523.70561233228659</v>
      </c>
      <c r="G12" s="75">
        <v>9.79596559867595E-2</v>
      </c>
      <c r="Q12" s="6" t="s">
        <v>4</v>
      </c>
      <c r="R12" s="8">
        <v>1</v>
      </c>
    </row>
    <row r="13" spans="1:18" s="2" customFormat="1" x14ac:dyDescent="0.25">
      <c r="A13" s="58">
        <v>310020</v>
      </c>
      <c r="B13" s="59">
        <v>20</v>
      </c>
      <c r="C13" s="18" t="s">
        <v>539</v>
      </c>
      <c r="D13" s="73">
        <v>9461653.0299999993</v>
      </c>
      <c r="E13" s="74">
        <v>23250</v>
      </c>
      <c r="F13" s="73">
        <v>406.95281849462361</v>
      </c>
      <c r="G13" s="75">
        <v>7.6120929705220622E-2</v>
      </c>
      <c r="Q13" s="6" t="s">
        <v>12</v>
      </c>
      <c r="R13" s="8">
        <v>2</v>
      </c>
    </row>
    <row r="14" spans="1:18" s="2" customFormat="1" x14ac:dyDescent="0.25">
      <c r="A14" s="58">
        <v>310030</v>
      </c>
      <c r="B14" s="59">
        <v>30</v>
      </c>
      <c r="C14" s="18" t="s">
        <v>25</v>
      </c>
      <c r="D14" s="73">
        <v>4549150.42</v>
      </c>
      <c r="E14" s="74">
        <v>13444</v>
      </c>
      <c r="F14" s="73">
        <v>338.37774620648617</v>
      </c>
      <c r="G14" s="75">
        <v>6.3293894186741473E-2</v>
      </c>
      <c r="Q14" s="6" t="s">
        <v>13</v>
      </c>
      <c r="R14" s="8">
        <v>3</v>
      </c>
    </row>
    <row r="15" spans="1:18" s="2" customFormat="1" x14ac:dyDescent="0.25">
      <c r="A15" s="58">
        <v>310040</v>
      </c>
      <c r="B15" s="59">
        <v>40</v>
      </c>
      <c r="C15" s="18" t="s">
        <v>26</v>
      </c>
      <c r="D15" s="73">
        <v>2865228.73</v>
      </c>
      <c r="E15" s="74">
        <v>3994</v>
      </c>
      <c r="F15" s="73">
        <v>717.38325738607909</v>
      </c>
      <c r="G15" s="75">
        <v>0.13418725224508882</v>
      </c>
      <c r="I15" s="2" t="s">
        <v>880</v>
      </c>
      <c r="Q15" s="6" t="s">
        <v>14</v>
      </c>
      <c r="R15" s="8">
        <v>4</v>
      </c>
    </row>
    <row r="16" spans="1:18" s="2" customFormat="1" x14ac:dyDescent="0.25">
      <c r="A16" s="58">
        <v>310050</v>
      </c>
      <c r="B16" s="59">
        <v>50</v>
      </c>
      <c r="C16" s="18" t="s">
        <v>540</v>
      </c>
      <c r="D16" s="73">
        <v>2423566.61</v>
      </c>
      <c r="E16" s="74">
        <v>9368</v>
      </c>
      <c r="F16" s="73">
        <v>258.7069395815542</v>
      </c>
      <c r="G16" s="75">
        <v>4.8391390517916792E-2</v>
      </c>
      <c r="H16" s="91" t="s">
        <v>885</v>
      </c>
      <c r="I16" s="92"/>
      <c r="J16" s="92"/>
      <c r="Q16" s="6" t="s">
        <v>15</v>
      </c>
      <c r="R16" s="8">
        <v>5</v>
      </c>
    </row>
    <row r="17" spans="1:18" s="2" customFormat="1" x14ac:dyDescent="0.25">
      <c r="A17" s="58">
        <v>310060</v>
      </c>
      <c r="B17" s="59">
        <v>60</v>
      </c>
      <c r="C17" s="18" t="s">
        <v>541</v>
      </c>
      <c r="D17" s="73">
        <v>3249426.17</v>
      </c>
      <c r="E17" s="74">
        <v>13523</v>
      </c>
      <c r="F17" s="73">
        <v>240.28885380462916</v>
      </c>
      <c r="G17" s="75">
        <v>4.4946269243376323E-2</v>
      </c>
      <c r="Q17" s="6" t="s">
        <v>16</v>
      </c>
      <c r="R17" s="8">
        <v>6</v>
      </c>
    </row>
    <row r="18" spans="1:18" s="2" customFormat="1" x14ac:dyDescent="0.25">
      <c r="A18" s="58">
        <v>310070</v>
      </c>
      <c r="B18" s="59">
        <v>70</v>
      </c>
      <c r="C18" s="18" t="s">
        <v>542</v>
      </c>
      <c r="D18" s="73">
        <v>5171743.3099999996</v>
      </c>
      <c r="E18" s="74">
        <v>1992</v>
      </c>
      <c r="F18" s="73">
        <v>2596.2566817269076</v>
      </c>
      <c r="G18" s="75">
        <v>0.48563239615221931</v>
      </c>
      <c r="Q18" s="6" t="s">
        <v>17</v>
      </c>
      <c r="R18" s="8">
        <v>7</v>
      </c>
    </row>
    <row r="19" spans="1:18" s="2" customFormat="1" x14ac:dyDescent="0.25">
      <c r="A19" s="58">
        <v>310080</v>
      </c>
      <c r="B19" s="59">
        <v>80</v>
      </c>
      <c r="C19" s="18" t="s">
        <v>27</v>
      </c>
      <c r="D19" s="73">
        <v>3221894.53</v>
      </c>
      <c r="E19" s="74">
        <v>4522</v>
      </c>
      <c r="F19" s="73">
        <v>712.49326183104813</v>
      </c>
      <c r="G19" s="75">
        <v>0.13327257370992035</v>
      </c>
      <c r="Q19" s="6" t="s">
        <v>18</v>
      </c>
      <c r="R19" s="8">
        <v>8</v>
      </c>
    </row>
    <row r="20" spans="1:18" s="2" customFormat="1" x14ac:dyDescent="0.25">
      <c r="A20" s="58">
        <v>310090</v>
      </c>
      <c r="B20" s="59">
        <v>90</v>
      </c>
      <c r="C20" s="18" t="s">
        <v>543</v>
      </c>
      <c r="D20" s="73">
        <v>4609378.45</v>
      </c>
      <c r="E20" s="74">
        <v>19247</v>
      </c>
      <c r="F20" s="73">
        <v>239.4855535927677</v>
      </c>
      <c r="G20" s="75">
        <v>4.4796011139290715E-2</v>
      </c>
      <c r="Q20" s="6" t="s">
        <v>19</v>
      </c>
      <c r="R20" s="8">
        <v>9</v>
      </c>
    </row>
    <row r="21" spans="1:18" s="2" customFormat="1" x14ac:dyDescent="0.25">
      <c r="A21" s="58">
        <v>310100</v>
      </c>
      <c r="B21" s="59">
        <v>100</v>
      </c>
      <c r="C21" s="18" t="s">
        <v>544</v>
      </c>
      <c r="D21" s="73">
        <v>3659226.79</v>
      </c>
      <c r="E21" s="74">
        <v>13599</v>
      </c>
      <c r="F21" s="73">
        <v>269.08057871902344</v>
      </c>
      <c r="G21" s="75">
        <v>5.0331790042588115E-2</v>
      </c>
      <c r="Q21" s="6" t="s">
        <v>20</v>
      </c>
      <c r="R21" s="8">
        <v>10</v>
      </c>
    </row>
    <row r="22" spans="1:18" s="2" customFormat="1" x14ac:dyDescent="0.25">
      <c r="A22" s="58">
        <v>310110</v>
      </c>
      <c r="B22" s="59">
        <v>110</v>
      </c>
      <c r="C22" s="18" t="s">
        <v>545</v>
      </c>
      <c r="D22" s="73">
        <v>13791238.789999999</v>
      </c>
      <c r="E22" s="74">
        <v>25141</v>
      </c>
      <c r="F22" s="73">
        <v>548.5556974662901</v>
      </c>
      <c r="G22" s="75">
        <v>0.10260788914226771</v>
      </c>
      <c r="Q22" s="6" t="s">
        <v>21</v>
      </c>
      <c r="R22" s="8">
        <v>11</v>
      </c>
    </row>
    <row r="23" spans="1:18" s="2" customFormat="1" x14ac:dyDescent="0.25">
      <c r="A23" s="58">
        <v>310120</v>
      </c>
      <c r="B23" s="59">
        <v>120</v>
      </c>
      <c r="C23" s="18" t="s">
        <v>28</v>
      </c>
      <c r="D23" s="73">
        <v>3926178.41</v>
      </c>
      <c r="E23" s="74">
        <v>5976</v>
      </c>
      <c r="F23" s="73">
        <v>656.99103246318612</v>
      </c>
      <c r="G23" s="75">
        <v>0.12289082646997618</v>
      </c>
      <c r="Q23" s="6" t="s">
        <v>22</v>
      </c>
      <c r="R23" s="8">
        <v>12</v>
      </c>
    </row>
    <row r="24" spans="1:18" s="2" customFormat="1" x14ac:dyDescent="0.25">
      <c r="A24" s="58">
        <v>310130</v>
      </c>
      <c r="B24" s="59">
        <v>130</v>
      </c>
      <c r="C24" s="18" t="s">
        <v>29</v>
      </c>
      <c r="D24" s="73">
        <v>3861323.95</v>
      </c>
      <c r="E24" s="74">
        <v>2665</v>
      </c>
      <c r="F24" s="73">
        <v>1448.9020450281428</v>
      </c>
      <c r="G24" s="75">
        <v>0.27101856949246006</v>
      </c>
      <c r="Q24" s="5" t="s">
        <v>4</v>
      </c>
      <c r="R24" s="5"/>
    </row>
    <row r="25" spans="1:18" s="2" customFormat="1" x14ac:dyDescent="0.25">
      <c r="A25" s="58">
        <v>310140</v>
      </c>
      <c r="B25" s="59">
        <v>140</v>
      </c>
      <c r="C25" s="18" t="s">
        <v>30</v>
      </c>
      <c r="D25" s="73">
        <v>3415996.53</v>
      </c>
      <c r="E25" s="74">
        <v>3011</v>
      </c>
      <c r="F25" s="73">
        <v>1134.505655928263</v>
      </c>
      <c r="G25" s="75">
        <v>0.21221041201913052</v>
      </c>
      <c r="I25" s="72"/>
      <c r="Q25" s="3" t="s">
        <v>12</v>
      </c>
      <c r="R25" s="5"/>
    </row>
    <row r="26" spans="1:18" s="2" customFormat="1" x14ac:dyDescent="0.25">
      <c r="A26" s="58">
        <v>310150</v>
      </c>
      <c r="B26" s="59">
        <v>150</v>
      </c>
      <c r="C26" s="18" t="s">
        <v>546</v>
      </c>
      <c r="D26" s="73">
        <v>13734846.699999999</v>
      </c>
      <c r="E26" s="74">
        <v>35401</v>
      </c>
      <c r="F26" s="73">
        <v>387.97905991356174</v>
      </c>
      <c r="G26" s="75">
        <v>7.257186927965209E-2</v>
      </c>
      <c r="I26" s="72"/>
      <c r="Q26" s="9" t="s">
        <v>2</v>
      </c>
      <c r="R26" s="5"/>
    </row>
    <row r="27" spans="1:18" s="2" customFormat="1" x14ac:dyDescent="0.25">
      <c r="A27" s="58">
        <v>310160</v>
      </c>
      <c r="B27" s="59">
        <v>160</v>
      </c>
      <c r="C27" s="18" t="s">
        <v>31</v>
      </c>
      <c r="D27" s="73">
        <v>24194838.77</v>
      </c>
      <c r="E27" s="74">
        <v>80494</v>
      </c>
      <c r="F27" s="73">
        <v>300.57940678808359</v>
      </c>
      <c r="G27" s="75">
        <v>5.6223677181031495E-2</v>
      </c>
      <c r="I27" s="72"/>
      <c r="Q27" s="9" t="s">
        <v>5</v>
      </c>
      <c r="R27" s="5"/>
    </row>
    <row r="28" spans="1:18" s="2" customFormat="1" x14ac:dyDescent="0.25">
      <c r="A28" s="58">
        <v>310163</v>
      </c>
      <c r="B28" s="59">
        <v>163</v>
      </c>
      <c r="C28" s="18" t="s">
        <v>32</v>
      </c>
      <c r="D28" s="73">
        <v>4058290.96</v>
      </c>
      <c r="E28" s="74">
        <v>6981</v>
      </c>
      <c r="F28" s="73">
        <v>581.33375734135507</v>
      </c>
      <c r="G28" s="75">
        <v>0.10873905786313577</v>
      </c>
      <c r="I28" s="72"/>
      <c r="Q28" s="9" t="s">
        <v>6</v>
      </c>
      <c r="R28" s="5"/>
    </row>
    <row r="29" spans="1:18" s="2" customFormat="1" x14ac:dyDescent="0.25">
      <c r="A29" s="58">
        <v>310170</v>
      </c>
      <c r="B29" s="59">
        <v>170</v>
      </c>
      <c r="C29" s="18" t="s">
        <v>33</v>
      </c>
      <c r="D29" s="73">
        <v>13397970.42</v>
      </c>
      <c r="E29" s="74">
        <v>42143</v>
      </c>
      <c r="F29" s="73">
        <v>317.91686448520511</v>
      </c>
      <c r="G29" s="75">
        <v>5.9466665897786777E-2</v>
      </c>
      <c r="I29" s="72"/>
      <c r="Q29" s="9" t="s">
        <v>7</v>
      </c>
      <c r="R29" s="5"/>
    </row>
    <row r="30" spans="1:18" s="2" customFormat="1" x14ac:dyDescent="0.25">
      <c r="A30" s="58">
        <v>310180</v>
      </c>
      <c r="B30" s="59">
        <v>180</v>
      </c>
      <c r="C30" s="18" t="s">
        <v>34</v>
      </c>
      <c r="D30" s="73">
        <v>2432531.9900000002</v>
      </c>
      <c r="E30" s="74">
        <v>7436</v>
      </c>
      <c r="F30" s="73">
        <v>327.1291003227542</v>
      </c>
      <c r="G30" s="75">
        <v>6.118982377936133E-2</v>
      </c>
      <c r="I30" s="72"/>
      <c r="Q30" s="9" t="s">
        <v>1</v>
      </c>
      <c r="R30" s="5"/>
    </row>
    <row r="31" spans="1:18" s="2" customFormat="1" x14ac:dyDescent="0.25">
      <c r="A31" s="58">
        <v>310190</v>
      </c>
      <c r="B31" s="59">
        <v>190</v>
      </c>
      <c r="C31" s="18" t="s">
        <v>547</v>
      </c>
      <c r="D31" s="73">
        <v>12904506.550000001</v>
      </c>
      <c r="E31" s="74">
        <v>19958</v>
      </c>
      <c r="F31" s="73">
        <v>646.58315211945092</v>
      </c>
      <c r="G31" s="75">
        <v>0.12094402209359542</v>
      </c>
      <c r="I31" s="72"/>
      <c r="Q31" s="9" t="s">
        <v>3</v>
      </c>
      <c r="R31" s="5"/>
    </row>
    <row r="32" spans="1:18" s="2" customFormat="1" x14ac:dyDescent="0.25">
      <c r="A32" s="58">
        <v>310200</v>
      </c>
      <c r="B32" s="59">
        <v>200</v>
      </c>
      <c r="C32" s="18" t="s">
        <v>35</v>
      </c>
      <c r="D32" s="73">
        <v>7111758.0199999996</v>
      </c>
      <c r="E32" s="74">
        <v>14517</v>
      </c>
      <c r="F32" s="73">
        <v>489.8917145415719</v>
      </c>
      <c r="G32" s="75">
        <v>9.1634732752887083E-2</v>
      </c>
      <c r="I32" s="72"/>
      <c r="Q32" s="9" t="s">
        <v>8</v>
      </c>
      <c r="R32" s="5"/>
    </row>
    <row r="33" spans="1:18" s="2" customFormat="1" x14ac:dyDescent="0.25">
      <c r="A33" s="58">
        <v>310205</v>
      </c>
      <c r="B33" s="59">
        <v>205</v>
      </c>
      <c r="C33" s="18" t="s">
        <v>548</v>
      </c>
      <c r="D33" s="73">
        <v>3860790.94</v>
      </c>
      <c r="E33" s="74">
        <v>5894</v>
      </c>
      <c r="F33" s="73">
        <v>655.03748557855442</v>
      </c>
      <c r="G33" s="75">
        <v>0.12252541358100545</v>
      </c>
      <c r="I33" s="72"/>
      <c r="Q33" s="9" t="s">
        <v>9</v>
      </c>
      <c r="R33" s="5"/>
    </row>
    <row r="34" spans="1:18" s="2" customFormat="1" x14ac:dyDescent="0.25">
      <c r="A34" s="58">
        <v>310210</v>
      </c>
      <c r="B34" s="59">
        <v>210</v>
      </c>
      <c r="C34" s="18" t="s">
        <v>36</v>
      </c>
      <c r="D34" s="73">
        <v>3842201.56</v>
      </c>
      <c r="E34" s="74">
        <v>10859</v>
      </c>
      <c r="F34" s="73">
        <v>353.82646284188229</v>
      </c>
      <c r="G34" s="75">
        <v>6.6183592008196415E-2</v>
      </c>
      <c r="I34" s="72"/>
      <c r="Q34" s="9" t="s">
        <v>10</v>
      </c>
      <c r="R34" s="5"/>
    </row>
    <row r="35" spans="1:18" s="2" customFormat="1" x14ac:dyDescent="0.25">
      <c r="A35" s="58">
        <v>310220</v>
      </c>
      <c r="B35" s="59">
        <v>220</v>
      </c>
      <c r="C35" s="18" t="s">
        <v>37</v>
      </c>
      <c r="D35" s="73">
        <v>2765442.39</v>
      </c>
      <c r="E35" s="74">
        <v>3844</v>
      </c>
      <c r="F35" s="73">
        <v>719.41789542143601</v>
      </c>
      <c r="G35" s="75">
        <v>0.13456783331450589</v>
      </c>
      <c r="I35" s="72"/>
      <c r="Q35" s="9" t="s">
        <v>882</v>
      </c>
      <c r="R35" s="5"/>
    </row>
    <row r="36" spans="1:18" s="2" customFormat="1" x14ac:dyDescent="0.25">
      <c r="A36" s="58">
        <v>310230</v>
      </c>
      <c r="B36" s="59">
        <v>230</v>
      </c>
      <c r="C36" s="18" t="s">
        <v>549</v>
      </c>
      <c r="D36" s="73">
        <v>6719558.5800000001</v>
      </c>
      <c r="E36" s="74">
        <v>15169</v>
      </c>
      <c r="F36" s="73">
        <v>442.9796677434241</v>
      </c>
      <c r="G36" s="75">
        <v>8.2859787711691821E-2</v>
      </c>
      <c r="I36" s="72"/>
      <c r="Q36" s="9" t="s">
        <v>11</v>
      </c>
      <c r="R36" s="5"/>
    </row>
    <row r="37" spans="1:18" s="2" customFormat="1" x14ac:dyDescent="0.25">
      <c r="A37" s="58">
        <v>310240</v>
      </c>
      <c r="B37" s="59">
        <v>240</v>
      </c>
      <c r="C37" s="18" t="s">
        <v>442</v>
      </c>
      <c r="D37" s="73">
        <v>5475655.2000000002</v>
      </c>
      <c r="E37" s="74">
        <v>3605</v>
      </c>
      <c r="F37" s="73">
        <v>1518.9057420249653</v>
      </c>
      <c r="G37" s="75">
        <v>0.28411283068448839</v>
      </c>
      <c r="H37" s="5"/>
    </row>
    <row r="38" spans="1:18" s="2" customFormat="1" x14ac:dyDescent="0.25">
      <c r="A38" s="58">
        <v>310250</v>
      </c>
      <c r="B38" s="59">
        <v>250</v>
      </c>
      <c r="C38" s="18" t="s">
        <v>480</v>
      </c>
      <c r="D38" s="73">
        <v>2811017.57</v>
      </c>
      <c r="E38" s="74">
        <v>4678</v>
      </c>
      <c r="F38" s="73">
        <v>600.90157545959812</v>
      </c>
      <c r="G38" s="75">
        <v>0.11239923771635135</v>
      </c>
      <c r="H38" s="5"/>
    </row>
    <row r="39" spans="1:18" s="2" customFormat="1" x14ac:dyDescent="0.25">
      <c r="A39" s="58">
        <v>310260</v>
      </c>
      <c r="B39" s="59">
        <v>260</v>
      </c>
      <c r="C39" s="18" t="s">
        <v>38</v>
      </c>
      <c r="D39" s="73">
        <v>18763807.210000001</v>
      </c>
      <c r="E39" s="74">
        <v>41396</v>
      </c>
      <c r="F39" s="73">
        <v>453.27585298096437</v>
      </c>
      <c r="G39" s="75">
        <v>8.4785699407298104E-2</v>
      </c>
      <c r="H39" s="5"/>
    </row>
    <row r="40" spans="1:18" s="2" customFormat="1" x14ac:dyDescent="0.25">
      <c r="A40" s="58">
        <v>310270</v>
      </c>
      <c r="B40" s="59">
        <v>270</v>
      </c>
      <c r="C40" s="18" t="s">
        <v>550</v>
      </c>
      <c r="D40" s="73">
        <v>2350154.23</v>
      </c>
      <c r="E40" s="74">
        <v>9442</v>
      </c>
      <c r="F40" s="73">
        <v>248.90428193179412</v>
      </c>
      <c r="G40" s="75">
        <v>4.6557793648771162E-2</v>
      </c>
      <c r="H40" s="5"/>
    </row>
    <row r="41" spans="1:18" s="2" customFormat="1" x14ac:dyDescent="0.25">
      <c r="A41" s="58">
        <v>310280</v>
      </c>
      <c r="B41" s="59">
        <v>280</v>
      </c>
      <c r="C41" s="18" t="s">
        <v>551</v>
      </c>
      <c r="D41" s="73">
        <v>5411073.0300000003</v>
      </c>
      <c r="E41" s="74">
        <v>12206</v>
      </c>
      <c r="F41" s="73">
        <v>443.31255366213338</v>
      </c>
      <c r="G41" s="75">
        <v>8.2922054354079663E-2</v>
      </c>
      <c r="H41" s="5"/>
    </row>
    <row r="42" spans="1:18" s="2" customFormat="1" x14ac:dyDescent="0.25">
      <c r="A42" s="58">
        <v>310285</v>
      </c>
      <c r="B42" s="59">
        <v>285</v>
      </c>
      <c r="C42" s="18" t="s">
        <v>552</v>
      </c>
      <c r="D42" s="73">
        <v>3556224.12</v>
      </c>
      <c r="E42" s="74">
        <v>8557</v>
      </c>
      <c r="F42" s="73">
        <v>415.59239453079351</v>
      </c>
      <c r="G42" s="75">
        <v>7.7736971001027208E-2</v>
      </c>
      <c r="H42" s="5"/>
    </row>
    <row r="43" spans="1:18" s="2" customFormat="1" x14ac:dyDescent="0.25">
      <c r="A43" s="58">
        <v>310290</v>
      </c>
      <c r="B43" s="59">
        <v>290</v>
      </c>
      <c r="C43" s="18" t="s">
        <v>553</v>
      </c>
      <c r="D43" s="73">
        <v>3177907.56</v>
      </c>
      <c r="E43" s="74">
        <v>11459</v>
      </c>
      <c r="F43" s="73">
        <v>277.32852430404051</v>
      </c>
      <c r="G43" s="75">
        <v>5.1874576472749831E-2</v>
      </c>
      <c r="H43" s="5"/>
    </row>
    <row r="44" spans="1:18" s="2" customFormat="1" x14ac:dyDescent="0.25">
      <c r="A44" s="58">
        <v>310300</v>
      </c>
      <c r="B44" s="59">
        <v>300</v>
      </c>
      <c r="C44" s="18" t="s">
        <v>554</v>
      </c>
      <c r="D44" s="73">
        <v>9321358.8399999999</v>
      </c>
      <c r="E44" s="74">
        <v>9275</v>
      </c>
      <c r="F44" s="73">
        <v>1004.9982576819407</v>
      </c>
      <c r="G44" s="75">
        <v>0.18798592428937039</v>
      </c>
      <c r="H44" s="5"/>
    </row>
    <row r="45" spans="1:18" s="2" customFormat="1" x14ac:dyDescent="0.25">
      <c r="A45" s="58">
        <v>310310</v>
      </c>
      <c r="B45" s="59">
        <v>310</v>
      </c>
      <c r="C45" s="18" t="s">
        <v>555</v>
      </c>
      <c r="D45" s="73">
        <v>2322327.79</v>
      </c>
      <c r="E45" s="74">
        <v>1587</v>
      </c>
      <c r="F45" s="73">
        <v>1463.344543163201</v>
      </c>
      <c r="G45" s="75">
        <v>0.27372005314202247</v>
      </c>
      <c r="H45" s="5"/>
    </row>
    <row r="46" spans="1:18" s="2" customFormat="1" x14ac:dyDescent="0.25">
      <c r="A46" s="58">
        <v>310320</v>
      </c>
      <c r="B46" s="59">
        <v>320</v>
      </c>
      <c r="C46" s="18" t="s">
        <v>556</v>
      </c>
      <c r="D46" s="73">
        <v>2022651.02</v>
      </c>
      <c r="E46" s="74">
        <v>2354</v>
      </c>
      <c r="F46" s="73">
        <v>859.24002548853014</v>
      </c>
      <c r="G46" s="75">
        <v>0.16072170189672361</v>
      </c>
      <c r="H46" s="5"/>
    </row>
    <row r="47" spans="1:18" s="2" customFormat="1" x14ac:dyDescent="0.25">
      <c r="A47" s="58">
        <v>310330</v>
      </c>
      <c r="B47" s="59">
        <v>330</v>
      </c>
      <c r="C47" s="18" t="s">
        <v>39</v>
      </c>
      <c r="D47" s="73">
        <v>2260908.58</v>
      </c>
      <c r="E47" s="74">
        <v>2059</v>
      </c>
      <c r="F47" s="73">
        <v>1098.0614764448762</v>
      </c>
      <c r="G47" s="75">
        <v>0.20539349197694634</v>
      </c>
      <c r="H47" s="5"/>
    </row>
    <row r="48" spans="1:18" s="2" customFormat="1" x14ac:dyDescent="0.25">
      <c r="A48" s="58">
        <v>310340</v>
      </c>
      <c r="B48" s="59">
        <v>340</v>
      </c>
      <c r="C48" s="18" t="s">
        <v>557</v>
      </c>
      <c r="D48" s="73">
        <v>7386198.29</v>
      </c>
      <c r="E48" s="74">
        <v>36712</v>
      </c>
      <c r="F48" s="73">
        <v>201.1930238069296</v>
      </c>
      <c r="G48" s="75">
        <v>3.7633355333525957E-2</v>
      </c>
      <c r="H48" s="5"/>
    </row>
    <row r="49" spans="1:8" s="2" customFormat="1" x14ac:dyDescent="0.25">
      <c r="A49" s="58">
        <v>310350</v>
      </c>
      <c r="B49" s="59">
        <v>350</v>
      </c>
      <c r="C49" s="18" t="s">
        <v>40</v>
      </c>
      <c r="D49" s="73">
        <v>60678334.130000003</v>
      </c>
      <c r="E49" s="74">
        <v>117825</v>
      </c>
      <c r="F49" s="73">
        <v>514.98692238489286</v>
      </c>
      <c r="G49" s="75">
        <v>9.6328816355123081E-2</v>
      </c>
      <c r="H49" s="5"/>
    </row>
    <row r="50" spans="1:8" s="2" customFormat="1" x14ac:dyDescent="0.25">
      <c r="A50" s="58">
        <v>310360</v>
      </c>
      <c r="B50" s="59">
        <v>360</v>
      </c>
      <c r="C50" s="18" t="s">
        <v>41</v>
      </c>
      <c r="D50" s="73">
        <v>2779023.77</v>
      </c>
      <c r="E50" s="74">
        <v>2787</v>
      </c>
      <c r="F50" s="73">
        <v>997.13805884463579</v>
      </c>
      <c r="G50" s="75">
        <v>0.18651566627425983</v>
      </c>
      <c r="H50" s="5"/>
    </row>
    <row r="51" spans="1:8" s="2" customFormat="1" x14ac:dyDescent="0.25">
      <c r="A51" s="58">
        <v>310370</v>
      </c>
      <c r="B51" s="59">
        <v>370</v>
      </c>
      <c r="C51" s="18" t="s">
        <v>42</v>
      </c>
      <c r="D51" s="73">
        <v>4453808.84</v>
      </c>
      <c r="E51" s="74">
        <v>8453</v>
      </c>
      <c r="F51" s="73">
        <v>526.89090737016443</v>
      </c>
      <c r="G51" s="75">
        <v>9.8555468593649914E-2</v>
      </c>
      <c r="H51" s="5"/>
    </row>
    <row r="52" spans="1:8" s="2" customFormat="1" x14ac:dyDescent="0.25">
      <c r="A52" s="58">
        <v>310375</v>
      </c>
      <c r="B52" s="59">
        <v>375</v>
      </c>
      <c r="C52" s="18" t="s">
        <v>558</v>
      </c>
      <c r="D52" s="73">
        <v>11567231.77</v>
      </c>
      <c r="E52" s="74">
        <v>6931</v>
      </c>
      <c r="F52" s="73">
        <v>1668.9123892656182</v>
      </c>
      <c r="G52" s="75">
        <v>0.31217172333981086</v>
      </c>
      <c r="H52" s="5"/>
    </row>
    <row r="53" spans="1:8" s="2" customFormat="1" x14ac:dyDescent="0.25">
      <c r="A53" s="58">
        <v>310380</v>
      </c>
      <c r="B53" s="59">
        <v>380</v>
      </c>
      <c r="C53" s="18" t="s">
        <v>559</v>
      </c>
      <c r="D53" s="73">
        <v>3468587.62</v>
      </c>
      <c r="E53" s="74">
        <v>2835</v>
      </c>
      <c r="F53" s="73">
        <v>1223.4876966490301</v>
      </c>
      <c r="G53" s="75">
        <v>0.22885459129226676</v>
      </c>
      <c r="H53" s="5"/>
    </row>
    <row r="54" spans="1:8" s="2" customFormat="1" x14ac:dyDescent="0.25">
      <c r="A54" s="58">
        <v>310390</v>
      </c>
      <c r="B54" s="59">
        <v>390</v>
      </c>
      <c r="C54" s="18" t="s">
        <v>560</v>
      </c>
      <c r="D54" s="73">
        <v>4002010.46</v>
      </c>
      <c r="E54" s="74">
        <v>9401</v>
      </c>
      <c r="F54" s="73">
        <v>425.70050632911392</v>
      </c>
      <c r="G54" s="75">
        <v>7.9627703372653777E-2</v>
      </c>
      <c r="H54" s="5"/>
    </row>
    <row r="55" spans="1:8" s="2" customFormat="1" x14ac:dyDescent="0.25">
      <c r="A55" s="58">
        <v>310400</v>
      </c>
      <c r="B55" s="59">
        <v>400</v>
      </c>
      <c r="C55" s="18" t="s">
        <v>561</v>
      </c>
      <c r="D55" s="73">
        <v>72870648.180000007</v>
      </c>
      <c r="E55" s="74">
        <v>107337</v>
      </c>
      <c r="F55" s="73">
        <v>678.89589032672802</v>
      </c>
      <c r="G55" s="75">
        <v>0.12698815193340837</v>
      </c>
      <c r="H55" s="5"/>
    </row>
    <row r="56" spans="1:8" s="2" customFormat="1" x14ac:dyDescent="0.25">
      <c r="A56" s="58">
        <v>310410</v>
      </c>
      <c r="B56" s="59">
        <v>410</v>
      </c>
      <c r="C56" s="18" t="s">
        <v>43</v>
      </c>
      <c r="D56" s="73">
        <v>7472637.6600000001</v>
      </c>
      <c r="E56" s="74">
        <v>10883</v>
      </c>
      <c r="F56" s="73">
        <v>686.63398511439857</v>
      </c>
      <c r="G56" s="75">
        <v>0.12843557026451494</v>
      </c>
      <c r="H56" s="5"/>
    </row>
    <row r="57" spans="1:8" s="2" customFormat="1" x14ac:dyDescent="0.25">
      <c r="A57" s="58">
        <v>310420</v>
      </c>
      <c r="B57" s="59">
        <v>420</v>
      </c>
      <c r="C57" s="18" t="s">
        <v>44</v>
      </c>
      <c r="D57" s="73">
        <v>26518523.050000001</v>
      </c>
      <c r="E57" s="74">
        <v>40380</v>
      </c>
      <c r="F57" s="73">
        <v>656.72419638434872</v>
      </c>
      <c r="G57" s="75">
        <v>0.12284091451587022</v>
      </c>
      <c r="H57" s="5"/>
    </row>
    <row r="58" spans="1:8" s="2" customFormat="1" x14ac:dyDescent="0.25">
      <c r="A58" s="58">
        <v>310430</v>
      </c>
      <c r="B58" s="59">
        <v>430</v>
      </c>
      <c r="C58" s="18" t="s">
        <v>45</v>
      </c>
      <c r="D58" s="73">
        <v>8092008.8099999996</v>
      </c>
      <c r="E58" s="74">
        <v>15181</v>
      </c>
      <c r="F58" s="73">
        <v>533.03529477636516</v>
      </c>
      <c r="G58" s="75">
        <v>9.9704782372970077E-2</v>
      </c>
      <c r="H58" s="5"/>
    </row>
    <row r="59" spans="1:8" s="2" customFormat="1" x14ac:dyDescent="0.25">
      <c r="A59" s="58">
        <v>310440</v>
      </c>
      <c r="B59" s="59">
        <v>440</v>
      </c>
      <c r="C59" s="18" t="s">
        <v>46</v>
      </c>
      <c r="D59" s="73">
        <v>2300670.9500000002</v>
      </c>
      <c r="E59" s="74">
        <v>2704</v>
      </c>
      <c r="F59" s="73">
        <v>850.83984837278115</v>
      </c>
      <c r="G59" s="75">
        <v>0.15915044040723531</v>
      </c>
      <c r="H59" s="5"/>
    </row>
    <row r="60" spans="1:8" s="2" customFormat="1" x14ac:dyDescent="0.25">
      <c r="A60" s="58">
        <v>310445</v>
      </c>
      <c r="B60" s="59">
        <v>445</v>
      </c>
      <c r="C60" s="18" t="s">
        <v>47</v>
      </c>
      <c r="D60" s="73">
        <v>3148946.47</v>
      </c>
      <c r="E60" s="74">
        <v>5269</v>
      </c>
      <c r="F60" s="73">
        <v>597.63645283735059</v>
      </c>
      <c r="G60" s="75">
        <v>0.11178849328035893</v>
      </c>
      <c r="H60" s="5"/>
    </row>
    <row r="61" spans="1:8" s="2" customFormat="1" x14ac:dyDescent="0.25">
      <c r="A61" s="58">
        <v>310450</v>
      </c>
      <c r="B61" s="59">
        <v>450</v>
      </c>
      <c r="C61" s="18" t="s">
        <v>48</v>
      </c>
      <c r="D61" s="73">
        <v>8616514.9600000009</v>
      </c>
      <c r="E61" s="74">
        <v>17862</v>
      </c>
      <c r="F61" s="73">
        <v>482.39362669353943</v>
      </c>
      <c r="G61" s="75">
        <v>9.0232207958698463E-2</v>
      </c>
      <c r="H61" s="5"/>
    </row>
    <row r="62" spans="1:8" s="2" customFormat="1" x14ac:dyDescent="0.25">
      <c r="A62" s="58">
        <v>310460</v>
      </c>
      <c r="B62" s="59">
        <v>460</v>
      </c>
      <c r="C62" s="18" t="s">
        <v>49</v>
      </c>
      <c r="D62" s="73">
        <v>6735828.9500000002</v>
      </c>
      <c r="E62" s="74">
        <v>14270</v>
      </c>
      <c r="F62" s="73">
        <v>472.02725648213038</v>
      </c>
      <c r="G62" s="75">
        <v>8.8293168093880853E-2</v>
      </c>
      <c r="H62" s="5"/>
    </row>
    <row r="63" spans="1:8" s="2" customFormat="1" x14ac:dyDescent="0.25">
      <c r="A63" s="58">
        <v>310470</v>
      </c>
      <c r="B63" s="59">
        <v>470</v>
      </c>
      <c r="C63" s="18" t="s">
        <v>562</v>
      </c>
      <c r="D63" s="73">
        <v>4359397.49</v>
      </c>
      <c r="E63" s="74">
        <v>12678</v>
      </c>
      <c r="F63" s="73">
        <v>343.85529973181889</v>
      </c>
      <c r="G63" s="75">
        <v>6.4318476025001778E-2</v>
      </c>
      <c r="H63" s="5"/>
    </row>
    <row r="64" spans="1:8" s="2" customFormat="1" x14ac:dyDescent="0.25">
      <c r="A64" s="58">
        <v>310480</v>
      </c>
      <c r="B64" s="59">
        <v>480</v>
      </c>
      <c r="C64" s="18" t="s">
        <v>443</v>
      </c>
      <c r="D64" s="73">
        <v>2771263.36</v>
      </c>
      <c r="E64" s="74">
        <v>4851</v>
      </c>
      <c r="F64" s="73">
        <v>571.27671820243245</v>
      </c>
      <c r="G64" s="75">
        <v>0.10685787868327787</v>
      </c>
      <c r="H64" s="5"/>
    </row>
    <row r="65" spans="1:8" s="2" customFormat="1" x14ac:dyDescent="0.25">
      <c r="A65" s="58">
        <v>310490</v>
      </c>
      <c r="B65" s="59">
        <v>490</v>
      </c>
      <c r="C65" s="18" t="s">
        <v>50</v>
      </c>
      <c r="D65" s="73">
        <v>7842313.6799999997</v>
      </c>
      <c r="E65" s="74">
        <v>19199</v>
      </c>
      <c r="F65" s="73">
        <v>408.47511224542944</v>
      </c>
      <c r="G65" s="75">
        <v>7.6405676266319361E-2</v>
      </c>
      <c r="H65" s="5"/>
    </row>
    <row r="66" spans="1:8" s="2" customFormat="1" x14ac:dyDescent="0.25">
      <c r="A66" s="58">
        <v>310500</v>
      </c>
      <c r="B66" s="59">
        <v>500</v>
      </c>
      <c r="C66" s="18" t="s">
        <v>51</v>
      </c>
      <c r="D66" s="73">
        <v>3458075.35</v>
      </c>
      <c r="E66" s="74">
        <v>7803</v>
      </c>
      <c r="F66" s="73">
        <v>443.17254261181597</v>
      </c>
      <c r="G66" s="75">
        <v>8.289586514777661E-2</v>
      </c>
      <c r="H66" s="5"/>
    </row>
    <row r="67" spans="1:8" s="2" customFormat="1" x14ac:dyDescent="0.25">
      <c r="A67" s="58">
        <v>310510</v>
      </c>
      <c r="B67" s="59">
        <v>510</v>
      </c>
      <c r="C67" s="18" t="s">
        <v>563</v>
      </c>
      <c r="D67" s="73">
        <v>11697805.07</v>
      </c>
      <c r="E67" s="74">
        <v>23898</v>
      </c>
      <c r="F67" s="73">
        <v>489.48887229056828</v>
      </c>
      <c r="G67" s="75">
        <v>9.1559380708921945E-2</v>
      </c>
      <c r="H67" s="5"/>
    </row>
    <row r="68" spans="1:8" s="2" customFormat="1" x14ac:dyDescent="0.25">
      <c r="A68" s="58">
        <v>310520</v>
      </c>
      <c r="B68" s="59">
        <v>520</v>
      </c>
      <c r="C68" s="18" t="s">
        <v>52</v>
      </c>
      <c r="D68" s="73">
        <v>1890864.99</v>
      </c>
      <c r="E68" s="74">
        <v>4766</v>
      </c>
      <c r="F68" s="73">
        <v>396.74045111204362</v>
      </c>
      <c r="G68" s="75">
        <v>7.4210696222801492E-2</v>
      </c>
      <c r="H68" s="5"/>
    </row>
    <row r="69" spans="1:8" s="2" customFormat="1" x14ac:dyDescent="0.25">
      <c r="A69" s="58">
        <v>310530</v>
      </c>
      <c r="B69" s="59">
        <v>530</v>
      </c>
      <c r="C69" s="18" t="s">
        <v>481</v>
      </c>
      <c r="D69" s="73">
        <v>4041773.22</v>
      </c>
      <c r="E69" s="74">
        <v>5778</v>
      </c>
      <c r="F69" s="73">
        <v>699.51076843198337</v>
      </c>
      <c r="G69" s="75">
        <v>0.13084418539924506</v>
      </c>
      <c r="H69" s="5"/>
    </row>
    <row r="70" spans="1:8" s="2" customFormat="1" x14ac:dyDescent="0.25">
      <c r="A70" s="58">
        <v>310540</v>
      </c>
      <c r="B70" s="59">
        <v>540</v>
      </c>
      <c r="C70" s="18" t="s">
        <v>564</v>
      </c>
      <c r="D70" s="73">
        <v>28349133.18</v>
      </c>
      <c r="E70" s="74">
        <v>32866</v>
      </c>
      <c r="F70" s="73">
        <v>862.56718736688367</v>
      </c>
      <c r="G70" s="75">
        <v>0.16134405083731312</v>
      </c>
      <c r="H70" s="5"/>
    </row>
    <row r="71" spans="1:8" s="2" customFormat="1" x14ac:dyDescent="0.25">
      <c r="A71" s="58">
        <v>310550</v>
      </c>
      <c r="B71" s="59">
        <v>550</v>
      </c>
      <c r="C71" s="18" t="s">
        <v>565</v>
      </c>
      <c r="D71" s="73">
        <v>2351217.04</v>
      </c>
      <c r="E71" s="74">
        <v>5354</v>
      </c>
      <c r="F71" s="73">
        <v>439.15148300336199</v>
      </c>
      <c r="G71" s="75">
        <v>8.2143721946193973E-2</v>
      </c>
      <c r="H71" s="5"/>
    </row>
    <row r="72" spans="1:8" s="2" customFormat="1" x14ac:dyDescent="0.25">
      <c r="A72" s="58">
        <v>310560</v>
      </c>
      <c r="B72" s="59">
        <v>560</v>
      </c>
      <c r="C72" s="18" t="s">
        <v>53</v>
      </c>
      <c r="D72" s="73">
        <v>28581156.68</v>
      </c>
      <c r="E72" s="74">
        <v>138204</v>
      </c>
      <c r="F72" s="73">
        <v>206.80412057538132</v>
      </c>
      <c r="G72" s="75">
        <v>3.8682916568315996E-2</v>
      </c>
      <c r="H72" s="5"/>
    </row>
    <row r="73" spans="1:8" s="2" customFormat="1" x14ac:dyDescent="0.25">
      <c r="A73" s="58">
        <v>310570</v>
      </c>
      <c r="B73" s="59">
        <v>570</v>
      </c>
      <c r="C73" s="18" t="s">
        <v>54</v>
      </c>
      <c r="D73" s="73">
        <v>3560397.23</v>
      </c>
      <c r="E73" s="74">
        <v>5015</v>
      </c>
      <c r="F73" s="73">
        <v>709.94959720837483</v>
      </c>
      <c r="G73" s="75">
        <v>0.13279677871075452</v>
      </c>
      <c r="H73" s="5"/>
    </row>
    <row r="74" spans="1:8" s="2" customFormat="1" x14ac:dyDescent="0.25">
      <c r="A74" s="58">
        <v>310590</v>
      </c>
      <c r="B74" s="59">
        <v>590</v>
      </c>
      <c r="C74" s="18" t="s">
        <v>55</v>
      </c>
      <c r="D74" s="73">
        <v>6282146.2000000002</v>
      </c>
      <c r="E74" s="74">
        <v>20897</v>
      </c>
      <c r="F74" s="73">
        <v>300.62430970952767</v>
      </c>
      <c r="G74" s="75">
        <v>5.6232076317175701E-2</v>
      </c>
      <c r="H74" s="5"/>
    </row>
    <row r="75" spans="1:8" s="2" customFormat="1" x14ac:dyDescent="0.25">
      <c r="A75" s="58">
        <v>310600</v>
      </c>
      <c r="B75" s="59">
        <v>600</v>
      </c>
      <c r="C75" s="18" t="s">
        <v>444</v>
      </c>
      <c r="D75" s="73">
        <v>6495306.2999999998</v>
      </c>
      <c r="E75" s="74">
        <v>10262</v>
      </c>
      <c r="F75" s="73">
        <v>632.94740791268759</v>
      </c>
      <c r="G75" s="75">
        <v>0.11839344256921475</v>
      </c>
      <c r="H75" s="5"/>
    </row>
    <row r="76" spans="1:8" s="2" customFormat="1" x14ac:dyDescent="0.25">
      <c r="A76" s="58">
        <v>310610</v>
      </c>
      <c r="B76" s="59">
        <v>610</v>
      </c>
      <c r="C76" s="18" t="s">
        <v>56</v>
      </c>
      <c r="D76" s="73">
        <v>4297272.83</v>
      </c>
      <c r="E76" s="74">
        <v>3425</v>
      </c>
      <c r="F76" s="73">
        <v>1254.678198540146</v>
      </c>
      <c r="G76" s="75">
        <v>0.23468880571227463</v>
      </c>
      <c r="H76" s="5"/>
    </row>
    <row r="77" spans="1:8" s="2" customFormat="1" x14ac:dyDescent="0.25">
      <c r="A77" s="58">
        <v>310620</v>
      </c>
      <c r="B77" s="59">
        <v>620</v>
      </c>
      <c r="C77" s="18" t="s">
        <v>57</v>
      </c>
      <c r="D77" s="73">
        <v>1425316618.45</v>
      </c>
      <c r="E77" s="74">
        <v>2521564</v>
      </c>
      <c r="F77" s="73">
        <v>565.25101819743622</v>
      </c>
      <c r="G77" s="75">
        <v>0.10573076550047256</v>
      </c>
      <c r="H77" s="5"/>
    </row>
    <row r="78" spans="1:8" s="2" customFormat="1" x14ac:dyDescent="0.25">
      <c r="A78" s="58">
        <v>310630</v>
      </c>
      <c r="B78" s="59">
        <v>630</v>
      </c>
      <c r="C78" s="18" t="s">
        <v>58</v>
      </c>
      <c r="D78" s="73">
        <v>24244862.329999998</v>
      </c>
      <c r="E78" s="74">
        <v>26994</v>
      </c>
      <c r="F78" s="73">
        <v>898.15745461954498</v>
      </c>
      <c r="G78" s="75">
        <v>0.16800124574691327</v>
      </c>
      <c r="H78" s="5"/>
    </row>
    <row r="79" spans="1:8" s="2" customFormat="1" x14ac:dyDescent="0.25">
      <c r="A79" s="58">
        <v>310640</v>
      </c>
      <c r="B79" s="59">
        <v>640</v>
      </c>
      <c r="C79" s="18" t="s">
        <v>59</v>
      </c>
      <c r="D79" s="73">
        <v>8852361.6600000001</v>
      </c>
      <c r="E79" s="74">
        <v>7719</v>
      </c>
      <c r="F79" s="73">
        <v>1146.8275242907112</v>
      </c>
      <c r="G79" s="75">
        <v>0.21451522975924228</v>
      </c>
      <c r="H79" s="5"/>
    </row>
    <row r="80" spans="1:8" s="2" customFormat="1" x14ac:dyDescent="0.25">
      <c r="A80" s="58">
        <v>310650</v>
      </c>
      <c r="B80" s="59">
        <v>650</v>
      </c>
      <c r="C80" s="18" t="s">
        <v>60</v>
      </c>
      <c r="D80" s="73">
        <v>3498620.31</v>
      </c>
      <c r="E80" s="74">
        <v>11872</v>
      </c>
      <c r="F80" s="73">
        <v>294.69510697439352</v>
      </c>
      <c r="G80" s="75">
        <v>5.5123013044733687E-2</v>
      </c>
      <c r="H80" s="5"/>
    </row>
    <row r="81" spans="1:8" s="2" customFormat="1" x14ac:dyDescent="0.25">
      <c r="A81" s="58">
        <v>310660</v>
      </c>
      <c r="B81" s="59">
        <v>660</v>
      </c>
      <c r="C81" s="18" t="s">
        <v>566</v>
      </c>
      <c r="D81" s="73">
        <v>2982009.91</v>
      </c>
      <c r="E81" s="74">
        <v>4607</v>
      </c>
      <c r="F81" s="73">
        <v>647.27803559800304</v>
      </c>
      <c r="G81" s="75">
        <v>0.1210740007398175</v>
      </c>
      <c r="H81" s="5"/>
    </row>
    <row r="82" spans="1:8" s="2" customFormat="1" x14ac:dyDescent="0.25">
      <c r="A82" s="58">
        <v>310665</v>
      </c>
      <c r="B82" s="59">
        <v>665</v>
      </c>
      <c r="C82" s="18" t="s">
        <v>61</v>
      </c>
      <c r="D82" s="73">
        <v>2258602.86</v>
      </c>
      <c r="E82" s="74">
        <v>4764</v>
      </c>
      <c r="F82" s="73">
        <v>474.09799748110828</v>
      </c>
      <c r="G82" s="75">
        <v>8.8680502258573449E-2</v>
      </c>
      <c r="H82" s="5"/>
    </row>
    <row r="83" spans="1:8" s="2" customFormat="1" x14ac:dyDescent="0.25">
      <c r="A83" s="58">
        <v>310670</v>
      </c>
      <c r="B83" s="59">
        <v>670</v>
      </c>
      <c r="C83" s="18" t="s">
        <v>567</v>
      </c>
      <c r="D83" s="73">
        <v>390801685.32999998</v>
      </c>
      <c r="E83" s="74">
        <v>444784</v>
      </c>
      <c r="F83" s="73">
        <v>878.6325167497032</v>
      </c>
      <c r="G83" s="75">
        <v>0.16434908668683623</v>
      </c>
      <c r="H83" s="5"/>
    </row>
    <row r="84" spans="1:8" s="2" customFormat="1" x14ac:dyDescent="0.25">
      <c r="A84" s="58">
        <v>310680</v>
      </c>
      <c r="B84" s="59">
        <v>680</v>
      </c>
      <c r="C84" s="18" t="s">
        <v>62</v>
      </c>
      <c r="D84" s="73">
        <v>1923080.19</v>
      </c>
      <c r="E84" s="74">
        <v>3329</v>
      </c>
      <c r="F84" s="73">
        <v>577.67503454490839</v>
      </c>
      <c r="G84" s="75">
        <v>0.10805469012284236</v>
      </c>
      <c r="H84" s="5"/>
    </row>
    <row r="85" spans="1:8" s="2" customFormat="1" x14ac:dyDescent="0.25">
      <c r="A85" s="58">
        <v>310690</v>
      </c>
      <c r="B85" s="59">
        <v>690</v>
      </c>
      <c r="C85" s="18" t="s">
        <v>63</v>
      </c>
      <c r="D85" s="73">
        <v>6072518.29</v>
      </c>
      <c r="E85" s="74">
        <v>14554</v>
      </c>
      <c r="F85" s="73">
        <v>417.24050364161053</v>
      </c>
      <c r="G85" s="75">
        <v>7.8045251450429468E-2</v>
      </c>
      <c r="H85" s="5"/>
    </row>
    <row r="86" spans="1:8" s="2" customFormat="1" x14ac:dyDescent="0.25">
      <c r="A86" s="58">
        <v>310700</v>
      </c>
      <c r="B86" s="59">
        <v>700</v>
      </c>
      <c r="C86" s="18" t="s">
        <v>64</v>
      </c>
      <c r="D86" s="73">
        <v>2572624.54</v>
      </c>
      <c r="E86" s="74">
        <v>2498</v>
      </c>
      <c r="F86" s="73">
        <v>1029.8737149719775</v>
      </c>
      <c r="G86" s="75">
        <v>0.19263890333191538</v>
      </c>
      <c r="H86" s="5"/>
    </row>
    <row r="87" spans="1:8" s="2" customFormat="1" x14ac:dyDescent="0.25">
      <c r="A87" s="58">
        <v>310710</v>
      </c>
      <c r="B87" s="59">
        <v>710</v>
      </c>
      <c r="C87" s="18" t="s">
        <v>568</v>
      </c>
      <c r="D87" s="73">
        <v>21061206.300000001</v>
      </c>
      <c r="E87" s="74">
        <v>40219</v>
      </c>
      <c r="F87" s="73">
        <v>523.6631020164599</v>
      </c>
      <c r="G87" s="75">
        <v>9.7951704389877173E-2</v>
      </c>
      <c r="H87" s="5"/>
    </row>
    <row r="88" spans="1:8" s="2" customFormat="1" x14ac:dyDescent="0.25">
      <c r="A88" s="58">
        <v>310720</v>
      </c>
      <c r="B88" s="59">
        <v>720</v>
      </c>
      <c r="C88" s="18" t="s">
        <v>445</v>
      </c>
      <c r="D88" s="73">
        <v>2795959.42</v>
      </c>
      <c r="E88" s="74">
        <v>5089</v>
      </c>
      <c r="F88" s="73">
        <v>549.41234427195911</v>
      </c>
      <c r="G88" s="75">
        <v>0.10276812577981638</v>
      </c>
      <c r="H88" s="5"/>
    </row>
    <row r="89" spans="1:8" s="2" customFormat="1" x14ac:dyDescent="0.25">
      <c r="A89" s="58">
        <v>310730</v>
      </c>
      <c r="B89" s="59">
        <v>730</v>
      </c>
      <c r="C89" s="18" t="s">
        <v>569</v>
      </c>
      <c r="D89" s="73">
        <v>18631720.07</v>
      </c>
      <c r="E89" s="74">
        <v>50256</v>
      </c>
      <c r="F89" s="73">
        <v>370.73623189270933</v>
      </c>
      <c r="G89" s="75">
        <v>6.9346581138019878E-2</v>
      </c>
      <c r="H89" s="5"/>
    </row>
    <row r="90" spans="1:8" s="2" customFormat="1" x14ac:dyDescent="0.25">
      <c r="A90" s="58">
        <v>310740</v>
      </c>
      <c r="B90" s="59">
        <v>740</v>
      </c>
      <c r="C90" s="18" t="s">
        <v>65</v>
      </c>
      <c r="D90" s="73">
        <v>25348723.07</v>
      </c>
      <c r="E90" s="74">
        <v>51028</v>
      </c>
      <c r="F90" s="73">
        <v>496.76105412714588</v>
      </c>
      <c r="G90" s="75">
        <v>9.2919649558842743E-2</v>
      </c>
      <c r="H90" s="5"/>
    </row>
    <row r="91" spans="1:8" s="2" customFormat="1" x14ac:dyDescent="0.25">
      <c r="A91" s="58">
        <v>310750</v>
      </c>
      <c r="B91" s="59">
        <v>750</v>
      </c>
      <c r="C91" s="18" t="s">
        <v>446</v>
      </c>
      <c r="D91" s="73">
        <v>4231179.09</v>
      </c>
      <c r="E91" s="74">
        <v>6459</v>
      </c>
      <c r="F91" s="73">
        <v>655.08268927078495</v>
      </c>
      <c r="G91" s="75">
        <v>0.12253386897662459</v>
      </c>
      <c r="H91" s="5"/>
    </row>
    <row r="92" spans="1:8" s="2" customFormat="1" x14ac:dyDescent="0.25">
      <c r="A92" s="58">
        <v>310760</v>
      </c>
      <c r="B92" s="59">
        <v>760</v>
      </c>
      <c r="C92" s="18" t="s">
        <v>430</v>
      </c>
      <c r="D92" s="73">
        <v>3990774.61</v>
      </c>
      <c r="E92" s="74">
        <v>4244</v>
      </c>
      <c r="F92" s="73">
        <v>940.33331998114988</v>
      </c>
      <c r="G92" s="75">
        <v>0.17589028333688142</v>
      </c>
      <c r="H92" s="5"/>
    </row>
    <row r="93" spans="1:8" s="2" customFormat="1" x14ac:dyDescent="0.25">
      <c r="A93" s="58">
        <v>310770</v>
      </c>
      <c r="B93" s="59">
        <v>770</v>
      </c>
      <c r="C93" s="18" t="s">
        <v>482</v>
      </c>
      <c r="D93" s="73">
        <v>3480639.34</v>
      </c>
      <c r="E93" s="74">
        <v>6133</v>
      </c>
      <c r="F93" s="73">
        <v>567.52638839067333</v>
      </c>
      <c r="G93" s="75">
        <v>0.1061563757596015</v>
      </c>
      <c r="H93" s="5"/>
    </row>
    <row r="94" spans="1:8" s="2" customFormat="1" x14ac:dyDescent="0.25">
      <c r="A94" s="58">
        <v>310780</v>
      </c>
      <c r="B94" s="59">
        <v>780</v>
      </c>
      <c r="C94" s="18" t="s">
        <v>483</v>
      </c>
      <c r="D94" s="73">
        <v>4666814.71</v>
      </c>
      <c r="E94" s="74">
        <v>14862</v>
      </c>
      <c r="F94" s="73">
        <v>314.00987148432245</v>
      </c>
      <c r="G94" s="75">
        <v>5.8735858968671215E-2</v>
      </c>
      <c r="H94" s="5"/>
    </row>
    <row r="95" spans="1:8" s="2" customFormat="1" x14ac:dyDescent="0.25">
      <c r="A95" s="58">
        <v>310790</v>
      </c>
      <c r="B95" s="59">
        <v>790</v>
      </c>
      <c r="C95" s="18" t="s">
        <v>66</v>
      </c>
      <c r="D95" s="73">
        <v>6238882.25</v>
      </c>
      <c r="E95" s="74">
        <v>10537</v>
      </c>
      <c r="F95" s="73">
        <v>592.09283951788939</v>
      </c>
      <c r="G95" s="75">
        <v>0.11075155489186314</v>
      </c>
      <c r="H95" s="5"/>
    </row>
    <row r="96" spans="1:8" s="2" customFormat="1" x14ac:dyDescent="0.25">
      <c r="A96" s="58">
        <v>310800</v>
      </c>
      <c r="B96" s="59">
        <v>800</v>
      </c>
      <c r="C96" s="18" t="s">
        <v>67</v>
      </c>
      <c r="D96" s="73">
        <v>7336626.2400000002</v>
      </c>
      <c r="E96" s="74">
        <v>17607</v>
      </c>
      <c r="F96" s="73">
        <v>416.68803544044982</v>
      </c>
      <c r="G96" s="75">
        <v>7.7941911723577367E-2</v>
      </c>
      <c r="H96" s="5"/>
    </row>
    <row r="97" spans="1:8" s="2" customFormat="1" x14ac:dyDescent="0.25">
      <c r="A97" s="58">
        <v>310810</v>
      </c>
      <c r="B97" s="59">
        <v>810</v>
      </c>
      <c r="C97" s="18" t="s">
        <v>68</v>
      </c>
      <c r="D97" s="73">
        <v>3136667.87</v>
      </c>
      <c r="E97" s="74">
        <v>6860</v>
      </c>
      <c r="F97" s="73">
        <v>457.24021428571433</v>
      </c>
      <c r="G97" s="75">
        <v>8.5527237134745873E-2</v>
      </c>
      <c r="H97" s="5"/>
    </row>
    <row r="98" spans="1:8" s="2" customFormat="1" x14ac:dyDescent="0.25">
      <c r="A98" s="58">
        <v>310820</v>
      </c>
      <c r="B98" s="59">
        <v>820</v>
      </c>
      <c r="C98" s="18" t="s">
        <v>570</v>
      </c>
      <c r="D98" s="73">
        <v>4639342.3600000003</v>
      </c>
      <c r="E98" s="74">
        <v>5444</v>
      </c>
      <c r="F98" s="73">
        <v>852.19367376928733</v>
      </c>
      <c r="G98" s="75">
        <v>0.15940367479499995</v>
      </c>
      <c r="H98" s="5"/>
    </row>
    <row r="99" spans="1:8" s="2" customFormat="1" x14ac:dyDescent="0.25">
      <c r="A99" s="58">
        <v>310825</v>
      </c>
      <c r="B99" s="59">
        <v>825</v>
      </c>
      <c r="C99" s="18" t="s">
        <v>447</v>
      </c>
      <c r="D99" s="73">
        <v>4132565.77</v>
      </c>
      <c r="E99" s="74">
        <v>11369</v>
      </c>
      <c r="F99" s="73">
        <v>363.49421848887323</v>
      </c>
      <c r="G99" s="75">
        <v>6.7991955323467482E-2</v>
      </c>
      <c r="H99" s="5"/>
    </row>
    <row r="100" spans="1:8" s="2" customFormat="1" x14ac:dyDescent="0.25">
      <c r="A100" s="58">
        <v>310830</v>
      </c>
      <c r="B100" s="59">
        <v>830</v>
      </c>
      <c r="C100" s="18" t="s">
        <v>431</v>
      </c>
      <c r="D100" s="73">
        <v>9449264.1400000006</v>
      </c>
      <c r="E100" s="74">
        <v>19614</v>
      </c>
      <c r="F100" s="73">
        <v>481.76119812378914</v>
      </c>
      <c r="G100" s="75">
        <v>9.011391156532389E-2</v>
      </c>
      <c r="H100" s="5"/>
    </row>
    <row r="101" spans="1:8" s="2" customFormat="1" x14ac:dyDescent="0.25">
      <c r="A101" s="58">
        <v>310840</v>
      </c>
      <c r="B101" s="59">
        <v>840</v>
      </c>
      <c r="C101" s="18" t="s">
        <v>69</v>
      </c>
      <c r="D101" s="73">
        <v>8025591.5599999996</v>
      </c>
      <c r="E101" s="74">
        <v>14949</v>
      </c>
      <c r="F101" s="73">
        <v>536.86477757709542</v>
      </c>
      <c r="G101" s="75">
        <v>0.10042109094200778</v>
      </c>
      <c r="H101" s="5"/>
    </row>
    <row r="102" spans="1:8" s="2" customFormat="1" x14ac:dyDescent="0.25">
      <c r="A102" s="58">
        <v>310850</v>
      </c>
      <c r="B102" s="59">
        <v>850</v>
      </c>
      <c r="C102" s="18" t="s">
        <v>70</v>
      </c>
      <c r="D102" s="73">
        <v>2788993.15</v>
      </c>
      <c r="E102" s="74">
        <v>6288</v>
      </c>
      <c r="F102" s="73">
        <v>443.54216762086514</v>
      </c>
      <c r="G102" s="75">
        <v>8.2965003873575846E-2</v>
      </c>
      <c r="H102" s="5"/>
    </row>
    <row r="103" spans="1:8" s="2" customFormat="1" x14ac:dyDescent="0.25">
      <c r="A103" s="58">
        <v>310855</v>
      </c>
      <c r="B103" s="59">
        <v>855</v>
      </c>
      <c r="C103" s="18" t="s">
        <v>571</v>
      </c>
      <c r="D103" s="73">
        <v>9377009.5500000007</v>
      </c>
      <c r="E103" s="74">
        <v>16748</v>
      </c>
      <c r="F103" s="73">
        <v>559.88831800812045</v>
      </c>
      <c r="G103" s="75">
        <v>0.10472766709301805</v>
      </c>
      <c r="H103" s="5"/>
    </row>
    <row r="104" spans="1:8" s="2" customFormat="1" x14ac:dyDescent="0.25">
      <c r="A104" s="58">
        <v>310860</v>
      </c>
      <c r="B104" s="59">
        <v>860</v>
      </c>
      <c r="C104" s="18" t="s">
        <v>572</v>
      </c>
      <c r="D104" s="73">
        <v>9909382.4199999999</v>
      </c>
      <c r="E104" s="74">
        <v>32405</v>
      </c>
      <c r="F104" s="73">
        <v>305.79794537879957</v>
      </c>
      <c r="G104" s="75">
        <v>5.7199810017996032E-2</v>
      </c>
      <c r="H104" s="5"/>
    </row>
    <row r="105" spans="1:8" s="2" customFormat="1" x14ac:dyDescent="0.25">
      <c r="A105" s="58">
        <v>310870</v>
      </c>
      <c r="B105" s="59">
        <v>870</v>
      </c>
      <c r="C105" s="18" t="s">
        <v>573</v>
      </c>
      <c r="D105" s="73">
        <v>3019374.82</v>
      </c>
      <c r="E105" s="74">
        <v>4293</v>
      </c>
      <c r="F105" s="73">
        <v>703.32513859771723</v>
      </c>
      <c r="G105" s="75">
        <v>0.13155766713486633</v>
      </c>
      <c r="H105" s="5"/>
    </row>
    <row r="106" spans="1:8" s="2" customFormat="1" x14ac:dyDescent="0.25">
      <c r="A106" s="58">
        <v>310880</v>
      </c>
      <c r="B106" s="59">
        <v>880</v>
      </c>
      <c r="C106" s="18" t="s">
        <v>574</v>
      </c>
      <c r="D106" s="73">
        <v>3146944.06</v>
      </c>
      <c r="E106" s="74">
        <v>4769</v>
      </c>
      <c r="F106" s="73">
        <v>659.87503879219969</v>
      </c>
      <c r="G106" s="75">
        <v>0.1234302827240263</v>
      </c>
      <c r="H106" s="5"/>
    </row>
    <row r="107" spans="1:8" s="2" customFormat="1" x14ac:dyDescent="0.25">
      <c r="A107" s="58">
        <v>310890</v>
      </c>
      <c r="B107" s="59">
        <v>890</v>
      </c>
      <c r="C107" s="18" t="s">
        <v>575</v>
      </c>
      <c r="D107" s="73">
        <v>6076556.4400000004</v>
      </c>
      <c r="E107" s="74">
        <v>14410</v>
      </c>
      <c r="F107" s="73">
        <v>421.69024566273424</v>
      </c>
      <c r="G107" s="75">
        <v>7.8877580123933408E-2</v>
      </c>
      <c r="H107" s="5"/>
    </row>
    <row r="108" spans="1:8" s="2" customFormat="1" x14ac:dyDescent="0.25">
      <c r="A108" s="58">
        <v>310900</v>
      </c>
      <c r="B108" s="59">
        <v>900</v>
      </c>
      <c r="C108" s="18" t="s">
        <v>71</v>
      </c>
      <c r="D108" s="73">
        <v>52353378.700000003</v>
      </c>
      <c r="E108" s="74">
        <v>40666</v>
      </c>
      <c r="F108" s="73">
        <v>1287.3992696601583</v>
      </c>
      <c r="G108" s="75">
        <v>0.24080931462979399</v>
      </c>
      <c r="H108" s="5"/>
    </row>
    <row r="109" spans="1:8" s="2" customFormat="1" x14ac:dyDescent="0.25">
      <c r="A109" s="58">
        <v>310910</v>
      </c>
      <c r="B109" s="59">
        <v>910</v>
      </c>
      <c r="C109" s="18" t="s">
        <v>576</v>
      </c>
      <c r="D109" s="73">
        <v>4642482.5599999996</v>
      </c>
      <c r="E109" s="74">
        <v>10991</v>
      </c>
      <c r="F109" s="73">
        <v>422.38946046765534</v>
      </c>
      <c r="G109" s="75">
        <v>7.9008368949063407E-2</v>
      </c>
      <c r="H109" s="5"/>
    </row>
    <row r="110" spans="1:8" s="2" customFormat="1" x14ac:dyDescent="0.25">
      <c r="A110" s="58">
        <v>310920</v>
      </c>
      <c r="B110" s="59">
        <v>920</v>
      </c>
      <c r="C110" s="18" t="s">
        <v>577</v>
      </c>
      <c r="D110" s="73">
        <v>5067338.32</v>
      </c>
      <c r="E110" s="74">
        <v>10353</v>
      </c>
      <c r="F110" s="73">
        <v>489.45603399980683</v>
      </c>
      <c r="G110" s="75">
        <v>9.1553238273953841E-2</v>
      </c>
      <c r="H110" s="5"/>
    </row>
    <row r="111" spans="1:8" s="2" customFormat="1" x14ac:dyDescent="0.25">
      <c r="A111" s="58">
        <v>310925</v>
      </c>
      <c r="B111" s="59">
        <v>925</v>
      </c>
      <c r="C111" s="18" t="s">
        <v>72</v>
      </c>
      <c r="D111" s="73">
        <v>2162906.5</v>
      </c>
      <c r="E111" s="74">
        <v>3983</v>
      </c>
      <c r="F111" s="73">
        <v>543.0345217172985</v>
      </c>
      <c r="G111" s="75">
        <v>0.10157514772365848</v>
      </c>
      <c r="H111" s="5"/>
    </row>
    <row r="112" spans="1:8" s="2" customFormat="1" x14ac:dyDescent="0.25">
      <c r="A112" s="58">
        <v>310930</v>
      </c>
      <c r="B112" s="59">
        <v>930</v>
      </c>
      <c r="C112" s="18" t="s">
        <v>73</v>
      </c>
      <c r="D112" s="73">
        <v>12738744.949999999</v>
      </c>
      <c r="E112" s="74">
        <v>25013</v>
      </c>
      <c r="F112" s="73">
        <v>509.28496981569583</v>
      </c>
      <c r="G112" s="75">
        <v>9.5262260452382508E-2</v>
      </c>
      <c r="H112" s="5"/>
    </row>
    <row r="113" spans="1:8" s="2" customFormat="1" x14ac:dyDescent="0.25">
      <c r="A113" s="58">
        <v>310940</v>
      </c>
      <c r="B113" s="59">
        <v>940</v>
      </c>
      <c r="C113" s="18" t="s">
        <v>74</v>
      </c>
      <c r="D113" s="73">
        <v>9843090.3900000006</v>
      </c>
      <c r="E113" s="74">
        <v>28121</v>
      </c>
      <c r="F113" s="73">
        <v>350.0263287223072</v>
      </c>
      <c r="G113" s="75">
        <v>6.5472773139177057E-2</v>
      </c>
      <c r="H113" s="5"/>
    </row>
    <row r="114" spans="1:8" s="2" customFormat="1" x14ac:dyDescent="0.25">
      <c r="A114" s="58">
        <v>310945</v>
      </c>
      <c r="B114" s="59">
        <v>945</v>
      </c>
      <c r="C114" s="18" t="s">
        <v>75</v>
      </c>
      <c r="D114" s="73">
        <v>5342356.6399999997</v>
      </c>
      <c r="E114" s="74">
        <v>6988</v>
      </c>
      <c r="F114" s="73">
        <v>764.50438465941613</v>
      </c>
      <c r="G114" s="75">
        <v>0.14300130599724839</v>
      </c>
      <c r="H114" s="5"/>
    </row>
    <row r="115" spans="1:8" s="2" customFormat="1" x14ac:dyDescent="0.25">
      <c r="A115" s="58">
        <v>310950</v>
      </c>
      <c r="B115" s="59">
        <v>950</v>
      </c>
      <c r="C115" s="18" t="s">
        <v>76</v>
      </c>
      <c r="D115" s="73">
        <v>8220219.5300000003</v>
      </c>
      <c r="E115" s="74">
        <v>14075</v>
      </c>
      <c r="F115" s="73">
        <v>584.02980674955597</v>
      </c>
      <c r="G115" s="75">
        <v>0.10924335658809024</v>
      </c>
      <c r="H115" s="5"/>
    </row>
    <row r="116" spans="1:8" s="2" customFormat="1" x14ac:dyDescent="0.25">
      <c r="A116" s="58">
        <v>310960</v>
      </c>
      <c r="B116" s="59">
        <v>960</v>
      </c>
      <c r="C116" s="18" t="s">
        <v>432</v>
      </c>
      <c r="D116" s="73">
        <v>2810395.92</v>
      </c>
      <c r="E116" s="74">
        <v>3591</v>
      </c>
      <c r="F116" s="73">
        <v>782.62208855472011</v>
      </c>
      <c r="G116" s="75">
        <v>0.1463902405418869</v>
      </c>
      <c r="H116" s="5"/>
    </row>
    <row r="117" spans="1:8" s="2" customFormat="1" x14ac:dyDescent="0.25">
      <c r="A117" s="58">
        <v>310970</v>
      </c>
      <c r="B117" s="59">
        <v>970</v>
      </c>
      <c r="C117" s="18" t="s">
        <v>448</v>
      </c>
      <c r="D117" s="73">
        <v>5704490.7999999998</v>
      </c>
      <c r="E117" s="74">
        <v>11579</v>
      </c>
      <c r="F117" s="73">
        <v>492.65832973486482</v>
      </c>
      <c r="G117" s="75">
        <v>9.2152230878171176E-2</v>
      </c>
      <c r="H117" s="5"/>
    </row>
    <row r="118" spans="1:8" s="2" customFormat="1" x14ac:dyDescent="0.25">
      <c r="A118" s="58">
        <v>310980</v>
      </c>
      <c r="B118" s="59">
        <v>980</v>
      </c>
      <c r="C118" s="18" t="s">
        <v>77</v>
      </c>
      <c r="D118" s="73">
        <v>5121025.47</v>
      </c>
      <c r="E118" s="74">
        <v>2706</v>
      </c>
      <c r="F118" s="73">
        <v>1892.4706097560975</v>
      </c>
      <c r="G118" s="75">
        <v>0.35398851097118783</v>
      </c>
      <c r="H118" s="5"/>
    </row>
    <row r="119" spans="1:8" s="2" customFormat="1" x14ac:dyDescent="0.25">
      <c r="A119" s="58">
        <v>310990</v>
      </c>
      <c r="B119" s="59">
        <v>990</v>
      </c>
      <c r="C119" s="18" t="s">
        <v>578</v>
      </c>
      <c r="D119" s="73">
        <v>4418775.46</v>
      </c>
      <c r="E119" s="74">
        <v>11749</v>
      </c>
      <c r="F119" s="73">
        <v>376.09800493659037</v>
      </c>
      <c r="G119" s="75">
        <v>7.0349506121998112E-2</v>
      </c>
      <c r="H119" s="5"/>
    </row>
    <row r="120" spans="1:8" s="2" customFormat="1" x14ac:dyDescent="0.25">
      <c r="A120" s="58">
        <v>311000</v>
      </c>
      <c r="B120" s="59">
        <v>1000</v>
      </c>
      <c r="C120" s="18" t="s">
        <v>579</v>
      </c>
      <c r="D120" s="73">
        <v>12715363.050000001</v>
      </c>
      <c r="E120" s="74">
        <v>45047</v>
      </c>
      <c r="F120" s="73">
        <v>282.26880924367885</v>
      </c>
      <c r="G120" s="75">
        <v>5.2798661687357917E-2</v>
      </c>
      <c r="H120" s="5"/>
    </row>
    <row r="121" spans="1:8" s="2" customFormat="1" x14ac:dyDescent="0.25">
      <c r="A121" s="58">
        <v>311010</v>
      </c>
      <c r="B121" s="59">
        <v>1010</v>
      </c>
      <c r="C121" s="18" t="s">
        <v>78</v>
      </c>
      <c r="D121" s="73">
        <v>2586452.71</v>
      </c>
      <c r="E121" s="74">
        <v>5541</v>
      </c>
      <c r="F121" s="73">
        <v>466.78446309330445</v>
      </c>
      <c r="G121" s="75">
        <v>8.7312498372791092E-2</v>
      </c>
      <c r="H121" s="5"/>
    </row>
    <row r="122" spans="1:8" s="2" customFormat="1" x14ac:dyDescent="0.25">
      <c r="A122" s="58">
        <v>311020</v>
      </c>
      <c r="B122" s="59">
        <v>1020</v>
      </c>
      <c r="C122" s="18" t="s">
        <v>79</v>
      </c>
      <c r="D122" s="73">
        <v>2478211.0499999998</v>
      </c>
      <c r="E122" s="74">
        <v>3974</v>
      </c>
      <c r="F122" s="73">
        <v>623.60620281831905</v>
      </c>
      <c r="G122" s="75">
        <v>0.1166461608597999</v>
      </c>
      <c r="H122" s="5"/>
    </row>
    <row r="123" spans="1:8" s="2" customFormat="1" x14ac:dyDescent="0.25">
      <c r="A123" s="58">
        <v>311030</v>
      </c>
      <c r="B123" s="59">
        <v>1030</v>
      </c>
      <c r="C123" s="18" t="s">
        <v>80</v>
      </c>
      <c r="D123" s="73">
        <v>6551245.9100000001</v>
      </c>
      <c r="E123" s="74">
        <v>14541</v>
      </c>
      <c r="F123" s="73">
        <v>450.53613300323224</v>
      </c>
      <c r="G123" s="75">
        <v>8.4273232058851191E-2</v>
      </c>
      <c r="H123" s="5"/>
    </row>
    <row r="124" spans="1:8" s="2" customFormat="1" x14ac:dyDescent="0.25">
      <c r="A124" s="58">
        <v>311040</v>
      </c>
      <c r="B124" s="59">
        <v>1040</v>
      </c>
      <c r="C124" s="18" t="s">
        <v>81</v>
      </c>
      <c r="D124" s="73">
        <v>2071100.9</v>
      </c>
      <c r="E124" s="74">
        <v>2869</v>
      </c>
      <c r="F124" s="73">
        <v>721.88947368421054</v>
      </c>
      <c r="G124" s="75">
        <v>0.13503014448831116</v>
      </c>
      <c r="H124" s="5"/>
    </row>
    <row r="125" spans="1:8" s="2" customFormat="1" x14ac:dyDescent="0.25">
      <c r="A125" s="58">
        <v>311050</v>
      </c>
      <c r="B125" s="59">
        <v>1050</v>
      </c>
      <c r="C125" s="18" t="s">
        <v>82</v>
      </c>
      <c r="D125" s="73">
        <v>12214637.24</v>
      </c>
      <c r="E125" s="74">
        <v>21801</v>
      </c>
      <c r="F125" s="73">
        <v>560.27875968992248</v>
      </c>
      <c r="G125" s="75">
        <v>0.10480069959817277</v>
      </c>
      <c r="H125" s="5"/>
    </row>
    <row r="126" spans="1:8" s="2" customFormat="1" x14ac:dyDescent="0.25">
      <c r="A126" s="58">
        <v>311060</v>
      </c>
      <c r="B126" s="59">
        <v>1060</v>
      </c>
      <c r="C126" s="18" t="s">
        <v>580</v>
      </c>
      <c r="D126" s="73">
        <v>14156252.539999999</v>
      </c>
      <c r="E126" s="74">
        <v>29814</v>
      </c>
      <c r="F126" s="73">
        <v>474.81896223250817</v>
      </c>
      <c r="G126" s="75">
        <v>8.8815359432838192E-2</v>
      </c>
      <c r="H126" s="5"/>
    </row>
    <row r="127" spans="1:8" s="2" customFormat="1" x14ac:dyDescent="0.25">
      <c r="A127" s="58">
        <v>311070</v>
      </c>
      <c r="B127" s="59">
        <v>1070</v>
      </c>
      <c r="C127" s="18" t="s">
        <v>83</v>
      </c>
      <c r="D127" s="73">
        <v>5844549.6699999999</v>
      </c>
      <c r="E127" s="74">
        <v>12812</v>
      </c>
      <c r="F127" s="73">
        <v>456.17777630346552</v>
      </c>
      <c r="G127" s="75">
        <v>8.532850705281135E-2</v>
      </c>
      <c r="H127" s="5"/>
    </row>
    <row r="128" spans="1:8" s="2" customFormat="1" x14ac:dyDescent="0.25">
      <c r="A128" s="58">
        <v>311080</v>
      </c>
      <c r="B128" s="59">
        <v>1080</v>
      </c>
      <c r="C128" s="18" t="s">
        <v>581</v>
      </c>
      <c r="D128" s="73">
        <v>2475700.73</v>
      </c>
      <c r="E128" s="74">
        <v>3730</v>
      </c>
      <c r="F128" s="73">
        <v>663.72673726541552</v>
      </c>
      <c r="G128" s="75">
        <v>0.12415074675671182</v>
      </c>
      <c r="H128" s="5"/>
    </row>
    <row r="129" spans="1:8" s="2" customFormat="1" x14ac:dyDescent="0.25">
      <c r="A129" s="58">
        <v>311090</v>
      </c>
      <c r="B129" s="59">
        <v>1090</v>
      </c>
      <c r="C129" s="18" t="s">
        <v>84</v>
      </c>
      <c r="D129" s="73">
        <v>7025685.2800000003</v>
      </c>
      <c r="E129" s="74">
        <v>16762</v>
      </c>
      <c r="F129" s="73">
        <v>419.14361532036753</v>
      </c>
      <c r="G129" s="75">
        <v>7.8401230383947432E-2</v>
      </c>
      <c r="H129" s="5"/>
    </row>
    <row r="130" spans="1:8" s="2" customFormat="1" x14ac:dyDescent="0.25">
      <c r="A130" s="58">
        <v>311100</v>
      </c>
      <c r="B130" s="59">
        <v>1100</v>
      </c>
      <c r="C130" s="18" t="s">
        <v>85</v>
      </c>
      <c r="D130" s="73">
        <v>9200519.8000000007</v>
      </c>
      <c r="E130" s="74">
        <v>21054</v>
      </c>
      <c r="F130" s="73">
        <v>436.99628574142685</v>
      </c>
      <c r="G130" s="75">
        <v>8.1740590153463022E-2</v>
      </c>
      <c r="H130" s="5"/>
    </row>
    <row r="131" spans="1:8" s="2" customFormat="1" x14ac:dyDescent="0.25">
      <c r="A131" s="58">
        <v>311110</v>
      </c>
      <c r="B131" s="59">
        <v>1110</v>
      </c>
      <c r="C131" s="18" t="s">
        <v>86</v>
      </c>
      <c r="D131" s="73">
        <v>12742768.57</v>
      </c>
      <c r="E131" s="74">
        <v>19752</v>
      </c>
      <c r="F131" s="73">
        <v>645.13814145403001</v>
      </c>
      <c r="G131" s="75">
        <v>0.12067373141053125</v>
      </c>
      <c r="H131" s="5"/>
    </row>
    <row r="132" spans="1:8" s="2" customFormat="1" x14ac:dyDescent="0.25">
      <c r="A132" s="58">
        <v>311115</v>
      </c>
      <c r="B132" s="59">
        <v>1115</v>
      </c>
      <c r="C132" s="18" t="s">
        <v>87</v>
      </c>
      <c r="D132" s="73">
        <v>1768806.55</v>
      </c>
      <c r="E132" s="74">
        <v>3824</v>
      </c>
      <c r="F132" s="73">
        <v>462.55401412133892</v>
      </c>
      <c r="G132" s="75">
        <v>8.6521188682376043E-2</v>
      </c>
      <c r="H132" s="5"/>
    </row>
    <row r="133" spans="1:8" s="2" customFormat="1" x14ac:dyDescent="0.25">
      <c r="A133" s="58">
        <v>311120</v>
      </c>
      <c r="B133" s="59">
        <v>1120</v>
      </c>
      <c r="C133" s="18" t="s">
        <v>88</v>
      </c>
      <c r="D133" s="73">
        <v>19128266.899999999</v>
      </c>
      <c r="E133" s="74">
        <v>54186</v>
      </c>
      <c r="F133" s="73">
        <v>353.01123721994611</v>
      </c>
      <c r="G133" s="75">
        <v>6.6031103244287973E-2</v>
      </c>
      <c r="H133" s="5"/>
    </row>
    <row r="134" spans="1:8" s="2" customFormat="1" x14ac:dyDescent="0.25">
      <c r="A134" s="58">
        <v>311130</v>
      </c>
      <c r="B134" s="59">
        <v>1130</v>
      </c>
      <c r="C134" s="18" t="s">
        <v>484</v>
      </c>
      <c r="D134" s="73">
        <v>7590210.7999999998</v>
      </c>
      <c r="E134" s="74">
        <v>11651</v>
      </c>
      <c r="F134" s="73">
        <v>651.46432065917088</v>
      </c>
      <c r="G134" s="75">
        <v>0.12185704952676522</v>
      </c>
      <c r="H134" s="5"/>
    </row>
    <row r="135" spans="1:8" s="2" customFormat="1" x14ac:dyDescent="0.25">
      <c r="A135" s="58">
        <v>311140</v>
      </c>
      <c r="B135" s="59">
        <v>1140</v>
      </c>
      <c r="C135" s="18" t="s">
        <v>89</v>
      </c>
      <c r="D135" s="73">
        <v>9234014.5399999991</v>
      </c>
      <c r="E135" s="74">
        <v>8269</v>
      </c>
      <c r="F135" s="73">
        <v>1116.7026895634297</v>
      </c>
      <c r="G135" s="75">
        <v>0.20888034944279824</v>
      </c>
      <c r="H135" s="5"/>
    </row>
    <row r="136" spans="1:8" s="2" customFormat="1" x14ac:dyDescent="0.25">
      <c r="A136" s="58">
        <v>311150</v>
      </c>
      <c r="B136" s="59">
        <v>1150</v>
      </c>
      <c r="C136" s="18" t="s">
        <v>90</v>
      </c>
      <c r="D136" s="73">
        <v>10792965.720000001</v>
      </c>
      <c r="E136" s="74">
        <v>15563</v>
      </c>
      <c r="F136" s="73">
        <v>693.50162051018447</v>
      </c>
      <c r="G136" s="75">
        <v>0.12972016830007471</v>
      </c>
      <c r="H136" s="5"/>
    </row>
    <row r="137" spans="1:8" s="2" customFormat="1" x14ac:dyDescent="0.25">
      <c r="A137" s="58">
        <v>311160</v>
      </c>
      <c r="B137" s="59">
        <v>1160</v>
      </c>
      <c r="C137" s="18" t="s">
        <v>91</v>
      </c>
      <c r="D137" s="73">
        <v>11608409.25</v>
      </c>
      <c r="E137" s="74">
        <v>28842</v>
      </c>
      <c r="F137" s="73">
        <v>402.48281152485959</v>
      </c>
      <c r="G137" s="75">
        <v>7.5284810452905498E-2</v>
      </c>
      <c r="H137" s="5"/>
    </row>
    <row r="138" spans="1:8" s="2" customFormat="1" x14ac:dyDescent="0.25">
      <c r="A138" s="58">
        <v>311170</v>
      </c>
      <c r="B138" s="59">
        <v>1170</v>
      </c>
      <c r="C138" s="18" t="s">
        <v>582</v>
      </c>
      <c r="D138" s="73">
        <v>4010373.08</v>
      </c>
      <c r="E138" s="74">
        <v>4548</v>
      </c>
      <c r="F138" s="73">
        <v>881.78827616534738</v>
      </c>
      <c r="G138" s="75">
        <v>0.16493937462619354</v>
      </c>
      <c r="H138" s="5"/>
    </row>
    <row r="139" spans="1:8" s="2" customFormat="1" x14ac:dyDescent="0.25">
      <c r="A139" s="58">
        <v>311180</v>
      </c>
      <c r="B139" s="59">
        <v>1180</v>
      </c>
      <c r="C139" s="18" t="s">
        <v>583</v>
      </c>
      <c r="D139" s="73">
        <v>6891829.7199999997</v>
      </c>
      <c r="E139" s="74">
        <v>12201</v>
      </c>
      <c r="F139" s="73">
        <v>564.85777559216456</v>
      </c>
      <c r="G139" s="75">
        <v>0.10565720907979531</v>
      </c>
      <c r="H139" s="5"/>
    </row>
    <row r="140" spans="1:8" s="2" customFormat="1" x14ac:dyDescent="0.25">
      <c r="A140" s="58">
        <v>311190</v>
      </c>
      <c r="B140" s="59">
        <v>1190</v>
      </c>
      <c r="C140" s="18" t="s">
        <v>92</v>
      </c>
      <c r="D140" s="73">
        <v>3661701.6</v>
      </c>
      <c r="E140" s="74">
        <v>5594</v>
      </c>
      <c r="F140" s="73">
        <v>654.57661780479089</v>
      </c>
      <c r="G140" s="75">
        <v>0.12243920780526017</v>
      </c>
      <c r="H140" s="5"/>
    </row>
    <row r="141" spans="1:8" s="2" customFormat="1" x14ac:dyDescent="0.25">
      <c r="A141" s="58">
        <v>311200</v>
      </c>
      <c r="B141" s="59">
        <v>1200</v>
      </c>
      <c r="C141" s="18" t="s">
        <v>93</v>
      </c>
      <c r="D141" s="73">
        <v>5106398.96</v>
      </c>
      <c r="E141" s="74">
        <v>14888</v>
      </c>
      <c r="F141" s="73">
        <v>342.98757119828048</v>
      </c>
      <c r="G141" s="75">
        <v>6.4156166539226428E-2</v>
      </c>
      <c r="H141" s="5"/>
    </row>
    <row r="142" spans="1:8" s="2" customFormat="1" x14ac:dyDescent="0.25">
      <c r="A142" s="58">
        <v>311205</v>
      </c>
      <c r="B142" s="59">
        <v>1205</v>
      </c>
      <c r="C142" s="18" t="s">
        <v>94</v>
      </c>
      <c r="D142" s="73">
        <v>2029610.75</v>
      </c>
      <c r="E142" s="74">
        <v>4551</v>
      </c>
      <c r="F142" s="73">
        <v>445.9702812568666</v>
      </c>
      <c r="G142" s="75">
        <v>8.3419184945686523E-2</v>
      </c>
      <c r="H142" s="5"/>
    </row>
    <row r="143" spans="1:8" s="2" customFormat="1" x14ac:dyDescent="0.25">
      <c r="A143" s="58">
        <v>311210</v>
      </c>
      <c r="B143" s="59">
        <v>1210</v>
      </c>
      <c r="C143" s="18" t="s">
        <v>584</v>
      </c>
      <c r="D143" s="73">
        <v>2919380.95</v>
      </c>
      <c r="E143" s="74">
        <v>5451</v>
      </c>
      <c r="F143" s="73">
        <v>535.56796000733812</v>
      </c>
      <c r="G143" s="75">
        <v>0.10017851992497157</v>
      </c>
      <c r="H143" s="5"/>
    </row>
    <row r="144" spans="1:8" s="2" customFormat="1" x14ac:dyDescent="0.25">
      <c r="A144" s="58">
        <v>311220</v>
      </c>
      <c r="B144" s="59">
        <v>1220</v>
      </c>
      <c r="C144" s="18" t="s">
        <v>95</v>
      </c>
      <c r="D144" s="73">
        <v>4005385.44</v>
      </c>
      <c r="E144" s="74">
        <v>4634</v>
      </c>
      <c r="F144" s="73">
        <v>864.34731117824776</v>
      </c>
      <c r="G144" s="75">
        <v>0.1616770247678358</v>
      </c>
      <c r="H144" s="5"/>
    </row>
    <row r="145" spans="1:8" s="2" customFormat="1" x14ac:dyDescent="0.25">
      <c r="A145" s="58">
        <v>311230</v>
      </c>
      <c r="B145" s="59">
        <v>1230</v>
      </c>
      <c r="C145" s="18" t="s">
        <v>96</v>
      </c>
      <c r="D145" s="73">
        <v>11860332.789999999</v>
      </c>
      <c r="E145" s="74">
        <v>38057</v>
      </c>
      <c r="F145" s="73">
        <v>311.64655096302914</v>
      </c>
      <c r="G145" s="75">
        <v>5.8293797513149809E-2</v>
      </c>
      <c r="H145" s="5"/>
    </row>
    <row r="146" spans="1:8" s="2" customFormat="1" x14ac:dyDescent="0.25">
      <c r="A146" s="58">
        <v>311240</v>
      </c>
      <c r="B146" s="59">
        <v>1240</v>
      </c>
      <c r="C146" s="18" t="s">
        <v>97</v>
      </c>
      <c r="D146" s="73">
        <v>6197482.0499999998</v>
      </c>
      <c r="E146" s="74">
        <v>6890</v>
      </c>
      <c r="F146" s="73">
        <v>899.48941219158201</v>
      </c>
      <c r="G146" s="75">
        <v>0.16825038973634776</v>
      </c>
      <c r="H146" s="5"/>
    </row>
    <row r="147" spans="1:8" s="2" customFormat="1" x14ac:dyDescent="0.25">
      <c r="A147" s="58">
        <v>311250</v>
      </c>
      <c r="B147" s="59">
        <v>1250</v>
      </c>
      <c r="C147" s="18" t="s">
        <v>98</v>
      </c>
      <c r="D147" s="73">
        <v>3292144.96</v>
      </c>
      <c r="E147" s="74">
        <v>9826</v>
      </c>
      <c r="F147" s="73">
        <v>335.04426623244456</v>
      </c>
      <c r="G147" s="75">
        <v>6.2670363440065657E-2</v>
      </c>
      <c r="H147" s="5"/>
    </row>
    <row r="148" spans="1:8" s="2" customFormat="1" x14ac:dyDescent="0.25">
      <c r="A148" s="58">
        <v>311260</v>
      </c>
      <c r="B148" s="59">
        <v>1260</v>
      </c>
      <c r="C148" s="18" t="s">
        <v>585</v>
      </c>
      <c r="D148" s="73">
        <v>10729413.109999999</v>
      </c>
      <c r="E148" s="74">
        <v>16234</v>
      </c>
      <c r="F148" s="73">
        <v>660.92233029444367</v>
      </c>
      <c r="G148" s="75">
        <v>0.12362617964180191</v>
      </c>
      <c r="H148" s="5"/>
    </row>
    <row r="149" spans="1:8" s="2" customFormat="1" x14ac:dyDescent="0.25">
      <c r="A149" s="58">
        <v>311265</v>
      </c>
      <c r="B149" s="59">
        <v>1265</v>
      </c>
      <c r="C149" s="18" t="s">
        <v>586</v>
      </c>
      <c r="D149" s="73">
        <v>2677655.7000000002</v>
      </c>
      <c r="E149" s="74">
        <v>5514</v>
      </c>
      <c r="F149" s="73">
        <v>485.61039173014149</v>
      </c>
      <c r="G149" s="75">
        <v>9.0833907060169694E-2</v>
      </c>
      <c r="H149" s="5"/>
    </row>
    <row r="150" spans="1:8" s="2" customFormat="1" x14ac:dyDescent="0.25">
      <c r="A150" s="58">
        <v>311270</v>
      </c>
      <c r="B150" s="59">
        <v>1270</v>
      </c>
      <c r="C150" s="18" t="s">
        <v>587</v>
      </c>
      <c r="D150" s="73">
        <v>7308476.9299999997</v>
      </c>
      <c r="E150" s="74">
        <v>15313</v>
      </c>
      <c r="F150" s="73">
        <v>477.27270489126886</v>
      </c>
      <c r="G150" s="75">
        <v>8.9274334439162398E-2</v>
      </c>
      <c r="H150" s="5"/>
    </row>
    <row r="151" spans="1:8" s="2" customFormat="1" x14ac:dyDescent="0.25">
      <c r="A151" s="58">
        <v>311280</v>
      </c>
      <c r="B151" s="59">
        <v>1280</v>
      </c>
      <c r="C151" s="18" t="s">
        <v>588</v>
      </c>
      <c r="D151" s="73">
        <v>8265863.9299999997</v>
      </c>
      <c r="E151" s="74">
        <v>8663</v>
      </c>
      <c r="F151" s="73">
        <v>954.1572122821193</v>
      </c>
      <c r="G151" s="75">
        <v>0.1784760561495313</v>
      </c>
      <c r="H151" s="5"/>
    </row>
    <row r="152" spans="1:8" s="2" customFormat="1" x14ac:dyDescent="0.25">
      <c r="A152" s="58">
        <v>311290</v>
      </c>
      <c r="B152" s="59">
        <v>1290</v>
      </c>
      <c r="C152" s="18" t="s">
        <v>99</v>
      </c>
      <c r="D152" s="73">
        <v>3887486.16</v>
      </c>
      <c r="E152" s="74">
        <v>9308</v>
      </c>
      <c r="F152" s="73">
        <v>417.64999570262142</v>
      </c>
      <c r="G152" s="75">
        <v>7.8121847347974449E-2</v>
      </c>
      <c r="H152" s="5"/>
    </row>
    <row r="153" spans="1:8" s="2" customFormat="1" x14ac:dyDescent="0.25">
      <c r="A153" s="58">
        <v>311300</v>
      </c>
      <c r="B153" s="59">
        <v>1300</v>
      </c>
      <c r="C153" s="18" t="s">
        <v>589</v>
      </c>
      <c r="D153" s="73">
        <v>6827465.9100000001</v>
      </c>
      <c r="E153" s="74">
        <v>23780</v>
      </c>
      <c r="F153" s="73">
        <v>287.1095841042893</v>
      </c>
      <c r="G153" s="75">
        <v>5.3704133442649855E-2</v>
      </c>
      <c r="H153" s="5"/>
    </row>
    <row r="154" spans="1:8" s="2" customFormat="1" x14ac:dyDescent="0.25">
      <c r="A154" s="58">
        <v>311310</v>
      </c>
      <c r="B154" s="59">
        <v>1310</v>
      </c>
      <c r="C154" s="18" t="s">
        <v>590</v>
      </c>
      <c r="D154" s="73">
        <v>3116271.07</v>
      </c>
      <c r="E154" s="74">
        <v>3166</v>
      </c>
      <c r="F154" s="73">
        <v>984.29282059380921</v>
      </c>
      <c r="G154" s="75">
        <v>0.18411295167566097</v>
      </c>
      <c r="H154" s="5"/>
    </row>
    <row r="155" spans="1:8" s="2" customFormat="1" x14ac:dyDescent="0.25">
      <c r="A155" s="58">
        <v>311320</v>
      </c>
      <c r="B155" s="59">
        <v>1320</v>
      </c>
      <c r="C155" s="18" t="s">
        <v>591</v>
      </c>
      <c r="D155" s="73">
        <v>17906446.949999999</v>
      </c>
      <c r="E155" s="74">
        <v>25669</v>
      </c>
      <c r="F155" s="73">
        <v>697.59035996727562</v>
      </c>
      <c r="G155" s="75">
        <v>0.13048497108470097</v>
      </c>
      <c r="H155" s="5"/>
    </row>
    <row r="156" spans="1:8" s="2" customFormat="1" x14ac:dyDescent="0.25">
      <c r="A156" s="58">
        <v>311330</v>
      </c>
      <c r="B156" s="59">
        <v>1330</v>
      </c>
      <c r="C156" s="18" t="s">
        <v>100</v>
      </c>
      <c r="D156" s="73">
        <v>10078453.1</v>
      </c>
      <c r="E156" s="74">
        <v>33011</v>
      </c>
      <c r="F156" s="73">
        <v>305.30590106328191</v>
      </c>
      <c r="G156" s="75">
        <v>5.7107772639088276E-2</v>
      </c>
      <c r="H156" s="5"/>
    </row>
    <row r="157" spans="1:8" s="2" customFormat="1" x14ac:dyDescent="0.25">
      <c r="A157" s="58">
        <v>311340</v>
      </c>
      <c r="B157" s="59">
        <v>1340</v>
      </c>
      <c r="C157" s="18" t="s">
        <v>101</v>
      </c>
      <c r="D157" s="73">
        <v>30033993.68</v>
      </c>
      <c r="E157" s="74">
        <v>92603</v>
      </c>
      <c r="F157" s="73">
        <v>324.33067697590792</v>
      </c>
      <c r="G157" s="75">
        <v>6.0666375907299105E-2</v>
      </c>
      <c r="H157" s="5"/>
    </row>
    <row r="158" spans="1:8" s="2" customFormat="1" x14ac:dyDescent="0.25">
      <c r="A158" s="58">
        <v>311350</v>
      </c>
      <c r="B158" s="59">
        <v>1350</v>
      </c>
      <c r="C158" s="18" t="s">
        <v>102</v>
      </c>
      <c r="D158" s="73">
        <v>3932051.81</v>
      </c>
      <c r="E158" s="74">
        <v>9414</v>
      </c>
      <c r="F158" s="73">
        <v>417.68130550244319</v>
      </c>
      <c r="G158" s="75">
        <v>7.8127703877191104E-2</v>
      </c>
      <c r="H158" s="5"/>
    </row>
    <row r="159" spans="1:8" s="2" customFormat="1" x14ac:dyDescent="0.25">
      <c r="A159" s="58">
        <v>311360</v>
      </c>
      <c r="B159" s="59">
        <v>1360</v>
      </c>
      <c r="C159" s="18" t="s">
        <v>592</v>
      </c>
      <c r="D159" s="73">
        <v>3954754.19</v>
      </c>
      <c r="E159" s="74">
        <v>6792</v>
      </c>
      <c r="F159" s="73">
        <v>582.26651796230863</v>
      </c>
      <c r="G159" s="75">
        <v>0.10891353166558308</v>
      </c>
      <c r="H159" s="5"/>
    </row>
    <row r="160" spans="1:8" s="2" customFormat="1" x14ac:dyDescent="0.25">
      <c r="A160" s="58">
        <v>311370</v>
      </c>
      <c r="B160" s="59">
        <v>1370</v>
      </c>
      <c r="C160" s="18" t="s">
        <v>103</v>
      </c>
      <c r="D160" s="73">
        <v>6200072.21</v>
      </c>
      <c r="E160" s="74">
        <v>18674</v>
      </c>
      <c r="F160" s="73">
        <v>332.01629056442113</v>
      </c>
      <c r="G160" s="75">
        <v>6.2103977577873191E-2</v>
      </c>
      <c r="H160" s="5"/>
    </row>
    <row r="161" spans="1:8" s="2" customFormat="1" x14ac:dyDescent="0.25">
      <c r="A161" s="58">
        <v>311380</v>
      </c>
      <c r="B161" s="59">
        <v>1380</v>
      </c>
      <c r="C161" s="18" t="s">
        <v>593</v>
      </c>
      <c r="D161" s="73">
        <v>2121352.5299999998</v>
      </c>
      <c r="E161" s="74">
        <v>2646</v>
      </c>
      <c r="F161" s="73">
        <v>801.72053287981851</v>
      </c>
      <c r="G161" s="75">
        <v>0.14996262355996665</v>
      </c>
      <c r="H161" s="5"/>
    </row>
    <row r="162" spans="1:8" s="2" customFormat="1" x14ac:dyDescent="0.25">
      <c r="A162" s="58">
        <v>311390</v>
      </c>
      <c r="B162" s="59">
        <v>1390</v>
      </c>
      <c r="C162" s="18" t="s">
        <v>433</v>
      </c>
      <c r="D162" s="73">
        <v>7035498.8099999996</v>
      </c>
      <c r="E162" s="74">
        <v>12182</v>
      </c>
      <c r="F162" s="73">
        <v>577.53232720407152</v>
      </c>
      <c r="G162" s="75">
        <v>0.10802799657271424</v>
      </c>
      <c r="H162" s="5"/>
    </row>
    <row r="163" spans="1:8" s="2" customFormat="1" x14ac:dyDescent="0.25">
      <c r="A163" s="58">
        <v>311400</v>
      </c>
      <c r="B163" s="59">
        <v>1400</v>
      </c>
      <c r="C163" s="18" t="s">
        <v>434</v>
      </c>
      <c r="D163" s="73">
        <v>5324616.8899999997</v>
      </c>
      <c r="E163" s="74">
        <v>11511</v>
      </c>
      <c r="F163" s="73">
        <v>462.56770827903739</v>
      </c>
      <c r="G163" s="75">
        <v>8.6523750188202186E-2</v>
      </c>
      <c r="H163" s="5"/>
    </row>
    <row r="164" spans="1:8" s="2" customFormat="1" x14ac:dyDescent="0.25">
      <c r="A164" s="58">
        <v>311410</v>
      </c>
      <c r="B164" s="59">
        <v>1410</v>
      </c>
      <c r="C164" s="18" t="s">
        <v>449</v>
      </c>
      <c r="D164" s="73">
        <v>4384516.66</v>
      </c>
      <c r="E164" s="74">
        <v>14947</v>
      </c>
      <c r="F164" s="73">
        <v>293.33757008095273</v>
      </c>
      <c r="G164" s="75">
        <v>5.4869084417773661E-2</v>
      </c>
      <c r="H164" s="5"/>
    </row>
    <row r="165" spans="1:8" s="2" customFormat="1" x14ac:dyDescent="0.25">
      <c r="A165" s="58">
        <v>311420</v>
      </c>
      <c r="B165" s="59">
        <v>1420</v>
      </c>
      <c r="C165" s="18" t="s">
        <v>485</v>
      </c>
      <c r="D165" s="73">
        <v>9207876.4000000004</v>
      </c>
      <c r="E165" s="74">
        <v>22693</v>
      </c>
      <c r="F165" s="73">
        <v>405.75844533556602</v>
      </c>
      <c r="G165" s="75">
        <v>7.5897521017160061E-2</v>
      </c>
      <c r="H165" s="5"/>
    </row>
    <row r="166" spans="1:8" s="2" customFormat="1" x14ac:dyDescent="0.25">
      <c r="A166" s="58">
        <v>311430</v>
      </c>
      <c r="B166" s="59">
        <v>1430</v>
      </c>
      <c r="C166" s="18" t="s">
        <v>594</v>
      </c>
      <c r="D166" s="73">
        <v>17043355.620000001</v>
      </c>
      <c r="E166" s="74">
        <v>30334</v>
      </c>
      <c r="F166" s="73">
        <v>561.85651809850333</v>
      </c>
      <c r="G166" s="75">
        <v>0.10509582087870763</v>
      </c>
      <c r="H166" s="5"/>
    </row>
    <row r="167" spans="1:8" s="2" customFormat="1" x14ac:dyDescent="0.25">
      <c r="A167" s="58">
        <v>311440</v>
      </c>
      <c r="B167" s="59">
        <v>1440</v>
      </c>
      <c r="C167" s="18" t="s">
        <v>486</v>
      </c>
      <c r="D167" s="73">
        <v>12119355.859999999</v>
      </c>
      <c r="E167" s="74">
        <v>21268</v>
      </c>
      <c r="F167" s="73">
        <v>569.8399407560654</v>
      </c>
      <c r="G167" s="75">
        <v>0.10658912803203155</v>
      </c>
      <c r="H167" s="5"/>
    </row>
    <row r="168" spans="1:8" s="2" customFormat="1" x14ac:dyDescent="0.25">
      <c r="A168" s="58">
        <v>311450</v>
      </c>
      <c r="B168" s="59">
        <v>1450</v>
      </c>
      <c r="C168" s="18" t="s">
        <v>595</v>
      </c>
      <c r="D168" s="73">
        <v>10612409.27</v>
      </c>
      <c r="E168" s="74">
        <v>19559</v>
      </c>
      <c r="F168" s="73">
        <v>542.58445063653562</v>
      </c>
      <c r="G168" s="75">
        <v>0.10149096148008403</v>
      </c>
      <c r="H168" s="5"/>
    </row>
    <row r="169" spans="1:8" s="2" customFormat="1" x14ac:dyDescent="0.25">
      <c r="A169" s="58">
        <v>311455</v>
      </c>
      <c r="B169" s="59">
        <v>1455</v>
      </c>
      <c r="C169" s="18" t="s">
        <v>104</v>
      </c>
      <c r="D169" s="73">
        <v>11140016.33</v>
      </c>
      <c r="E169" s="74">
        <v>10066</v>
      </c>
      <c r="F169" s="73">
        <v>1106.6974299622491</v>
      </c>
      <c r="G169" s="75">
        <v>0.2070088556770068</v>
      </c>
      <c r="H169" s="5"/>
    </row>
    <row r="170" spans="1:8" s="2" customFormat="1" x14ac:dyDescent="0.25">
      <c r="A170" s="58">
        <v>311460</v>
      </c>
      <c r="B170" s="59">
        <v>1460</v>
      </c>
      <c r="C170" s="18" t="s">
        <v>105</v>
      </c>
      <c r="D170" s="73">
        <v>3679606.01</v>
      </c>
      <c r="E170" s="74">
        <v>4049</v>
      </c>
      <c r="F170" s="73">
        <v>908.76908125463069</v>
      </c>
      <c r="G170" s="75">
        <v>0.16998616106986264</v>
      </c>
      <c r="H170" s="5"/>
    </row>
    <row r="171" spans="1:8" s="2" customFormat="1" x14ac:dyDescent="0.25">
      <c r="A171" s="58">
        <v>311470</v>
      </c>
      <c r="B171" s="59">
        <v>1470</v>
      </c>
      <c r="C171" s="18" t="s">
        <v>596</v>
      </c>
      <c r="D171" s="73">
        <v>3531601.99</v>
      </c>
      <c r="E171" s="74">
        <v>3597</v>
      </c>
      <c r="F171" s="73">
        <v>981.81873505699195</v>
      </c>
      <c r="G171" s="75">
        <v>0.18365017151375077</v>
      </c>
      <c r="H171" s="5"/>
    </row>
    <row r="172" spans="1:8" s="2" customFormat="1" x14ac:dyDescent="0.25">
      <c r="A172" s="58">
        <v>311480</v>
      </c>
      <c r="B172" s="59">
        <v>1480</v>
      </c>
      <c r="C172" s="18" t="s">
        <v>106</v>
      </c>
      <c r="D172" s="73">
        <v>2763570.64</v>
      </c>
      <c r="E172" s="74">
        <v>4461</v>
      </c>
      <c r="F172" s="73">
        <v>619.49577224837481</v>
      </c>
      <c r="G172" s="75">
        <v>0.1158773007309271</v>
      </c>
      <c r="H172" s="5"/>
    </row>
    <row r="173" spans="1:8" s="2" customFormat="1" x14ac:dyDescent="0.25">
      <c r="A173" s="58">
        <v>311490</v>
      </c>
      <c r="B173" s="59">
        <v>1490</v>
      </c>
      <c r="C173" s="18" t="s">
        <v>107</v>
      </c>
      <c r="D173" s="73">
        <v>2298378.34</v>
      </c>
      <c r="E173" s="74">
        <v>2254</v>
      </c>
      <c r="F173" s="73">
        <v>1019.6887045252884</v>
      </c>
      <c r="G173" s="75">
        <v>0.19073378699158069</v>
      </c>
      <c r="H173" s="5"/>
    </row>
    <row r="174" spans="1:8" s="2" customFormat="1" x14ac:dyDescent="0.25">
      <c r="A174" s="58">
        <v>311500</v>
      </c>
      <c r="B174" s="59">
        <v>1500</v>
      </c>
      <c r="C174" s="18" t="s">
        <v>108</v>
      </c>
      <c r="D174" s="73">
        <v>4634405.2</v>
      </c>
      <c r="E174" s="74">
        <v>3092</v>
      </c>
      <c r="F174" s="73">
        <v>1498.8373868046572</v>
      </c>
      <c r="G174" s="75">
        <v>0.2803590248681892</v>
      </c>
      <c r="H174" s="5"/>
    </row>
    <row r="175" spans="1:8" s="2" customFormat="1" x14ac:dyDescent="0.25">
      <c r="A175" s="58">
        <v>311510</v>
      </c>
      <c r="B175" s="59">
        <v>1510</v>
      </c>
      <c r="C175" s="18" t="s">
        <v>597</v>
      </c>
      <c r="D175" s="73">
        <v>12921539.210000001</v>
      </c>
      <c r="E175" s="74">
        <v>17740</v>
      </c>
      <c r="F175" s="73">
        <v>728.38439740698993</v>
      </c>
      <c r="G175" s="75">
        <v>0.13624502643450659</v>
      </c>
      <c r="H175" s="5"/>
    </row>
    <row r="176" spans="1:8" s="2" customFormat="1" x14ac:dyDescent="0.25">
      <c r="A176" s="58">
        <v>311520</v>
      </c>
      <c r="B176" s="59">
        <v>1520</v>
      </c>
      <c r="C176" s="18" t="s">
        <v>598</v>
      </c>
      <c r="D176" s="73">
        <v>3080740.63</v>
      </c>
      <c r="E176" s="74">
        <v>3946</v>
      </c>
      <c r="F176" s="73">
        <v>780.72494424733907</v>
      </c>
      <c r="G176" s="75">
        <v>0.14603537781112361</v>
      </c>
      <c r="H176" s="5"/>
    </row>
    <row r="177" spans="1:8" s="2" customFormat="1" x14ac:dyDescent="0.25">
      <c r="A177" s="58">
        <v>311530</v>
      </c>
      <c r="B177" s="59">
        <v>1530</v>
      </c>
      <c r="C177" s="18" t="s">
        <v>109</v>
      </c>
      <c r="D177" s="73">
        <v>26990433.75</v>
      </c>
      <c r="E177" s="74">
        <v>75540</v>
      </c>
      <c r="F177" s="73">
        <v>357.29989078633838</v>
      </c>
      <c r="G177" s="75">
        <v>6.6833300162016662E-2</v>
      </c>
      <c r="H177" s="5"/>
    </row>
    <row r="178" spans="1:8" s="2" customFormat="1" x14ac:dyDescent="0.25">
      <c r="A178" s="58">
        <v>311535</v>
      </c>
      <c r="B178" s="59">
        <v>1535</v>
      </c>
      <c r="C178" s="18" t="s">
        <v>110</v>
      </c>
      <c r="D178" s="73">
        <v>6923600.71</v>
      </c>
      <c r="E178" s="74">
        <v>5421</v>
      </c>
      <c r="F178" s="73">
        <v>1277.1814628297361</v>
      </c>
      <c r="G178" s="75">
        <v>0.23889806369324257</v>
      </c>
      <c r="H178" s="5"/>
    </row>
    <row r="179" spans="1:8" s="2" customFormat="1" x14ac:dyDescent="0.25">
      <c r="A179" s="58">
        <v>311540</v>
      </c>
      <c r="B179" s="59">
        <v>1540</v>
      </c>
      <c r="C179" s="18" t="s">
        <v>599</v>
      </c>
      <c r="D179" s="73">
        <v>2089631.59</v>
      </c>
      <c r="E179" s="74">
        <v>3653</v>
      </c>
      <c r="F179" s="73">
        <v>572.03164248562825</v>
      </c>
      <c r="G179" s="75">
        <v>0.10699908802176207</v>
      </c>
      <c r="H179" s="5"/>
    </row>
    <row r="180" spans="1:8" s="2" customFormat="1" x14ac:dyDescent="0.25">
      <c r="A180" s="58">
        <v>311545</v>
      </c>
      <c r="B180" s="59">
        <v>1545</v>
      </c>
      <c r="C180" s="18" t="s">
        <v>111</v>
      </c>
      <c r="D180" s="73">
        <v>3184545.87</v>
      </c>
      <c r="E180" s="74">
        <v>6257</v>
      </c>
      <c r="F180" s="73">
        <v>508.95730701614195</v>
      </c>
      <c r="G180" s="75">
        <v>9.520097079963083E-2</v>
      </c>
      <c r="H180" s="5"/>
    </row>
    <row r="181" spans="1:8" s="2" customFormat="1" x14ac:dyDescent="0.25">
      <c r="A181" s="58">
        <v>311547</v>
      </c>
      <c r="B181" s="59">
        <v>1547</v>
      </c>
      <c r="C181" s="18" t="s">
        <v>112</v>
      </c>
      <c r="D181" s="73">
        <v>2522419.79</v>
      </c>
      <c r="E181" s="74">
        <v>4965</v>
      </c>
      <c r="F181" s="73">
        <v>508.04023967774424</v>
      </c>
      <c r="G181" s="75">
        <v>9.5029432441303796E-2</v>
      </c>
      <c r="H181" s="5"/>
    </row>
    <row r="182" spans="1:8" s="2" customFormat="1" x14ac:dyDescent="0.25">
      <c r="A182" s="58">
        <v>311550</v>
      </c>
      <c r="B182" s="59">
        <v>1550</v>
      </c>
      <c r="C182" s="18" t="s">
        <v>113</v>
      </c>
      <c r="D182" s="73">
        <v>9009147.8499999996</v>
      </c>
      <c r="E182" s="74">
        <v>21610</v>
      </c>
      <c r="F182" s="73">
        <v>416.89717029153167</v>
      </c>
      <c r="G182" s="75">
        <v>7.7981030605606488E-2</v>
      </c>
      <c r="H182" s="5"/>
    </row>
    <row r="183" spans="1:8" s="2" customFormat="1" x14ac:dyDescent="0.25">
      <c r="A183" s="58">
        <v>311560</v>
      </c>
      <c r="B183" s="59">
        <v>1560</v>
      </c>
      <c r="C183" s="18" t="s">
        <v>600</v>
      </c>
      <c r="D183" s="73">
        <v>2797914.4</v>
      </c>
      <c r="E183" s="74">
        <v>1157</v>
      </c>
      <c r="F183" s="73">
        <v>2418.2492653414001</v>
      </c>
      <c r="G183" s="75">
        <v>0.45233593176154901</v>
      </c>
      <c r="H183" s="5"/>
    </row>
    <row r="184" spans="1:8" s="2" customFormat="1" x14ac:dyDescent="0.25">
      <c r="A184" s="58">
        <v>311570</v>
      </c>
      <c r="B184" s="59">
        <v>1570</v>
      </c>
      <c r="C184" s="18" t="s">
        <v>450</v>
      </c>
      <c r="D184" s="73">
        <v>3098720.88</v>
      </c>
      <c r="E184" s="74">
        <v>7046</v>
      </c>
      <c r="F184" s="73">
        <v>439.78439965938117</v>
      </c>
      <c r="G184" s="75">
        <v>8.2262109636590891E-2</v>
      </c>
      <c r="H184" s="5"/>
    </row>
    <row r="185" spans="1:8" s="2" customFormat="1" x14ac:dyDescent="0.25">
      <c r="A185" s="58">
        <v>311580</v>
      </c>
      <c r="B185" s="59">
        <v>1580</v>
      </c>
      <c r="C185" s="18" t="s">
        <v>114</v>
      </c>
      <c r="D185" s="73">
        <v>5646182.5700000003</v>
      </c>
      <c r="E185" s="74">
        <v>10346</v>
      </c>
      <c r="F185" s="73">
        <v>545.73579837618411</v>
      </c>
      <c r="G185" s="75">
        <v>0.10208042421105577</v>
      </c>
      <c r="H185" s="5"/>
    </row>
    <row r="186" spans="1:8" s="2" customFormat="1" x14ac:dyDescent="0.25">
      <c r="A186" s="58">
        <v>311590</v>
      </c>
      <c r="B186" s="59">
        <v>1590</v>
      </c>
      <c r="C186" s="18" t="s">
        <v>601</v>
      </c>
      <c r="D186" s="73">
        <v>3702457.12</v>
      </c>
      <c r="E186" s="74">
        <v>3186</v>
      </c>
      <c r="F186" s="73">
        <v>1162.102046453233</v>
      </c>
      <c r="G186" s="75">
        <v>0.21737234433118505</v>
      </c>
      <c r="H186" s="5"/>
    </row>
    <row r="187" spans="1:8" s="2" customFormat="1" x14ac:dyDescent="0.25">
      <c r="A187" s="58">
        <v>311600</v>
      </c>
      <c r="B187" s="59">
        <v>1600</v>
      </c>
      <c r="C187" s="18" t="s">
        <v>602</v>
      </c>
      <c r="D187" s="73">
        <v>3159114.71</v>
      </c>
      <c r="E187" s="74">
        <v>5699</v>
      </c>
      <c r="F187" s="73">
        <v>554.32790138620805</v>
      </c>
      <c r="G187" s="75">
        <v>0.10368758563007587</v>
      </c>
      <c r="H187" s="5"/>
    </row>
    <row r="188" spans="1:8" s="2" customFormat="1" x14ac:dyDescent="0.25">
      <c r="A188" s="58">
        <v>311610</v>
      </c>
      <c r="B188" s="59">
        <v>1610</v>
      </c>
      <c r="C188" s="18" t="s">
        <v>487</v>
      </c>
      <c r="D188" s="73">
        <v>5345795</v>
      </c>
      <c r="E188" s="74">
        <v>15345</v>
      </c>
      <c r="F188" s="73">
        <v>348.37373737373736</v>
      </c>
      <c r="G188" s="75">
        <v>6.5163654282742345E-2</v>
      </c>
      <c r="H188" s="5"/>
    </row>
    <row r="189" spans="1:8" s="2" customFormat="1" x14ac:dyDescent="0.25">
      <c r="A189" s="58">
        <v>311615</v>
      </c>
      <c r="B189" s="59">
        <v>1615</v>
      </c>
      <c r="C189" s="18" t="s">
        <v>603</v>
      </c>
      <c r="D189" s="73">
        <v>7889203.21</v>
      </c>
      <c r="E189" s="74">
        <v>13953</v>
      </c>
      <c r="F189" s="73">
        <v>565.41268616068226</v>
      </c>
      <c r="G189" s="75">
        <v>0.10576100565389221</v>
      </c>
      <c r="H189" s="5"/>
    </row>
    <row r="190" spans="1:8" s="2" customFormat="1" x14ac:dyDescent="0.25">
      <c r="A190" s="58">
        <v>311620</v>
      </c>
      <c r="B190" s="59">
        <v>1620</v>
      </c>
      <c r="C190" s="18" t="s">
        <v>115</v>
      </c>
      <c r="D190" s="73">
        <v>3896658.89</v>
      </c>
      <c r="E190" s="74">
        <v>2671</v>
      </c>
      <c r="F190" s="73">
        <v>1458.8764095844253</v>
      </c>
      <c r="G190" s="75">
        <v>0.27288428430935613</v>
      </c>
      <c r="H190" s="5"/>
    </row>
    <row r="191" spans="1:8" s="2" customFormat="1" x14ac:dyDescent="0.25">
      <c r="A191" s="58">
        <v>311630</v>
      </c>
      <c r="B191" s="59">
        <v>1630</v>
      </c>
      <c r="C191" s="18" t="s">
        <v>604</v>
      </c>
      <c r="D191" s="73">
        <v>2719116.11</v>
      </c>
      <c r="E191" s="74">
        <v>6799</v>
      </c>
      <c r="F191" s="73">
        <v>399.92882923959405</v>
      </c>
      <c r="G191" s="75">
        <v>7.4807085524683514E-2</v>
      </c>
      <c r="H191" s="5"/>
    </row>
    <row r="192" spans="1:8" s="2" customFormat="1" x14ac:dyDescent="0.25">
      <c r="A192" s="58">
        <v>311640</v>
      </c>
      <c r="B192" s="59">
        <v>1640</v>
      </c>
      <c r="C192" s="18" t="s">
        <v>116</v>
      </c>
      <c r="D192" s="73">
        <v>3832475.07</v>
      </c>
      <c r="E192" s="74">
        <v>4853</v>
      </c>
      <c r="F192" s="73">
        <v>789.71256336286831</v>
      </c>
      <c r="G192" s="75">
        <v>0.14771652091130227</v>
      </c>
      <c r="H192" s="5"/>
    </row>
    <row r="193" spans="1:8" s="2" customFormat="1" x14ac:dyDescent="0.25">
      <c r="A193" s="58">
        <v>311650</v>
      </c>
      <c r="B193" s="59">
        <v>1650</v>
      </c>
      <c r="C193" s="18" t="s">
        <v>605</v>
      </c>
      <c r="D193" s="73">
        <v>2284507.5699999998</v>
      </c>
      <c r="E193" s="74">
        <v>7514</v>
      </c>
      <c r="F193" s="73">
        <v>304.03348017034864</v>
      </c>
      <c r="G193" s="75">
        <v>5.686976504473195E-2</v>
      </c>
      <c r="H193" s="5"/>
    </row>
    <row r="194" spans="1:8" s="2" customFormat="1" x14ac:dyDescent="0.25">
      <c r="A194" s="58">
        <v>311660</v>
      </c>
      <c r="B194" s="59">
        <v>1660</v>
      </c>
      <c r="C194" s="18" t="s">
        <v>606</v>
      </c>
      <c r="D194" s="73">
        <v>16736772.01</v>
      </c>
      <c r="E194" s="74">
        <v>28859</v>
      </c>
      <c r="F194" s="73">
        <v>579.94982535777399</v>
      </c>
      <c r="G194" s="75">
        <v>0.1084801920082962</v>
      </c>
      <c r="H194" s="5"/>
    </row>
    <row r="195" spans="1:8" s="2" customFormat="1" x14ac:dyDescent="0.25">
      <c r="A195" s="58">
        <v>311670</v>
      </c>
      <c r="B195" s="59">
        <v>1670</v>
      </c>
      <c r="C195" s="18" t="s">
        <v>117</v>
      </c>
      <c r="D195" s="73">
        <v>3619201.32</v>
      </c>
      <c r="E195" s="74">
        <v>7594</v>
      </c>
      <c r="F195" s="73">
        <v>476.58695285751907</v>
      </c>
      <c r="G195" s="75">
        <v>8.9146063838778364E-2</v>
      </c>
      <c r="H195" s="5"/>
    </row>
    <row r="196" spans="1:8" s="2" customFormat="1" x14ac:dyDescent="0.25">
      <c r="A196" s="58">
        <v>311680</v>
      </c>
      <c r="B196" s="59">
        <v>1680</v>
      </c>
      <c r="C196" s="18" t="s">
        <v>118</v>
      </c>
      <c r="D196" s="73">
        <v>3643629.03</v>
      </c>
      <c r="E196" s="74">
        <v>8841</v>
      </c>
      <c r="F196" s="73">
        <v>412.12860875466572</v>
      </c>
      <c r="G196" s="75">
        <v>7.7089066424388786E-2</v>
      </c>
      <c r="H196" s="5"/>
    </row>
    <row r="197" spans="1:8" s="2" customFormat="1" x14ac:dyDescent="0.25">
      <c r="A197" s="58">
        <v>311690</v>
      </c>
      <c r="B197" s="59">
        <v>1690</v>
      </c>
      <c r="C197" s="18" t="s">
        <v>119</v>
      </c>
      <c r="D197" s="73">
        <v>4294491.66</v>
      </c>
      <c r="E197" s="74">
        <v>3120</v>
      </c>
      <c r="F197" s="73">
        <v>1376.4396346153846</v>
      </c>
      <c r="G197" s="75">
        <v>0.25746440350903099</v>
      </c>
      <c r="H197" s="5"/>
    </row>
    <row r="198" spans="1:8" s="2" customFormat="1" x14ac:dyDescent="0.25">
      <c r="A198" s="58">
        <v>311700</v>
      </c>
      <c r="B198" s="59">
        <v>1700</v>
      </c>
      <c r="C198" s="18" t="s">
        <v>120</v>
      </c>
      <c r="D198" s="73">
        <v>2738120.98</v>
      </c>
      <c r="E198" s="74">
        <v>6774</v>
      </c>
      <c r="F198" s="73">
        <v>404.21036020076764</v>
      </c>
      <c r="G198" s="75">
        <v>7.5607950152017517E-2</v>
      </c>
      <c r="H198" s="5"/>
    </row>
    <row r="199" spans="1:8" s="2" customFormat="1" x14ac:dyDescent="0.25">
      <c r="A199" s="58">
        <v>311710</v>
      </c>
      <c r="B199" s="59">
        <v>1710</v>
      </c>
      <c r="C199" s="18" t="s">
        <v>607</v>
      </c>
      <c r="D199" s="73">
        <v>6153654</v>
      </c>
      <c r="E199" s="74">
        <v>10322</v>
      </c>
      <c r="F199" s="73">
        <v>596.1687657430731</v>
      </c>
      <c r="G199" s="75">
        <v>0.1115139609487092</v>
      </c>
      <c r="H199" s="5"/>
    </row>
    <row r="200" spans="1:8" s="2" customFormat="1" x14ac:dyDescent="0.25">
      <c r="A200" s="58">
        <v>311720</v>
      </c>
      <c r="B200" s="59">
        <v>1720</v>
      </c>
      <c r="C200" s="18" t="s">
        <v>608</v>
      </c>
      <c r="D200" s="73">
        <v>4170467.48</v>
      </c>
      <c r="E200" s="74">
        <v>2813</v>
      </c>
      <c r="F200" s="73">
        <v>1482.5693138997513</v>
      </c>
      <c r="G200" s="75">
        <v>0.2773160656410863</v>
      </c>
      <c r="H200" s="5"/>
    </row>
    <row r="201" spans="1:8" s="2" customFormat="1" x14ac:dyDescent="0.25">
      <c r="A201" s="58">
        <v>311730</v>
      </c>
      <c r="B201" s="59">
        <v>1730</v>
      </c>
      <c r="C201" s="18" t="s">
        <v>609</v>
      </c>
      <c r="D201" s="73">
        <v>19110612.620000001</v>
      </c>
      <c r="E201" s="74">
        <v>28346</v>
      </c>
      <c r="F201" s="73">
        <v>674.19080716856001</v>
      </c>
      <c r="G201" s="75">
        <v>0.12610806144610079</v>
      </c>
      <c r="H201" s="5"/>
    </row>
    <row r="202" spans="1:8" s="2" customFormat="1" x14ac:dyDescent="0.25">
      <c r="A202" s="58">
        <v>311740</v>
      </c>
      <c r="B202" s="59">
        <v>1740</v>
      </c>
      <c r="C202" s="18" t="s">
        <v>610</v>
      </c>
      <c r="D202" s="73">
        <v>3105468.61</v>
      </c>
      <c r="E202" s="74">
        <v>4578</v>
      </c>
      <c r="F202" s="73">
        <v>678.34613586719092</v>
      </c>
      <c r="G202" s="75">
        <v>0.12688531981462772</v>
      </c>
      <c r="H202" s="5"/>
    </row>
    <row r="203" spans="1:8" s="2" customFormat="1" x14ac:dyDescent="0.25">
      <c r="A203" s="58">
        <v>311750</v>
      </c>
      <c r="B203" s="59">
        <v>1750</v>
      </c>
      <c r="C203" s="18" t="s">
        <v>611</v>
      </c>
      <c r="D203" s="73">
        <v>24782593.059999999</v>
      </c>
      <c r="E203" s="74">
        <v>17503</v>
      </c>
      <c r="F203" s="73">
        <v>1415.9054482088784</v>
      </c>
      <c r="G203" s="75">
        <v>0.26484652321868818</v>
      </c>
      <c r="H203" s="5"/>
    </row>
    <row r="204" spans="1:8" s="2" customFormat="1" x14ac:dyDescent="0.25">
      <c r="A204" s="58">
        <v>311760</v>
      </c>
      <c r="B204" s="59">
        <v>1760</v>
      </c>
      <c r="C204" s="18" t="s">
        <v>612</v>
      </c>
      <c r="D204" s="73">
        <v>4418643.7</v>
      </c>
      <c r="E204" s="74">
        <v>5533</v>
      </c>
      <c r="F204" s="73">
        <v>798.59817458883072</v>
      </c>
      <c r="G204" s="75">
        <v>0.14937858333421764</v>
      </c>
      <c r="H204" s="5"/>
    </row>
    <row r="205" spans="1:8" s="2" customFormat="1" x14ac:dyDescent="0.25">
      <c r="A205" s="58">
        <v>311770</v>
      </c>
      <c r="B205" s="59">
        <v>1770</v>
      </c>
      <c r="C205" s="18" t="s">
        <v>613</v>
      </c>
      <c r="D205" s="73">
        <v>6637462.75</v>
      </c>
      <c r="E205" s="74">
        <v>13684</v>
      </c>
      <c r="F205" s="73">
        <v>485.05281715872553</v>
      </c>
      <c r="G205" s="75">
        <v>9.0729612181679409E-2</v>
      </c>
      <c r="H205" s="5"/>
    </row>
    <row r="206" spans="1:8" s="2" customFormat="1" x14ac:dyDescent="0.25">
      <c r="A206" s="58">
        <v>311780</v>
      </c>
      <c r="B206" s="59">
        <v>1780</v>
      </c>
      <c r="C206" s="18" t="s">
        <v>614</v>
      </c>
      <c r="D206" s="73">
        <v>5906697.9800000004</v>
      </c>
      <c r="E206" s="74">
        <v>11748</v>
      </c>
      <c r="F206" s="73">
        <v>502.78328055839296</v>
      </c>
      <c r="G206" s="75">
        <v>9.4046113006221316E-2</v>
      </c>
      <c r="H206" s="5"/>
    </row>
    <row r="207" spans="1:8" s="2" customFormat="1" x14ac:dyDescent="0.25">
      <c r="A207" s="58">
        <v>311783</v>
      </c>
      <c r="B207" s="59">
        <v>1783</v>
      </c>
      <c r="C207" s="18" t="s">
        <v>615</v>
      </c>
      <c r="D207" s="73">
        <v>2773704.64</v>
      </c>
      <c r="E207" s="74">
        <v>7686</v>
      </c>
      <c r="F207" s="73">
        <v>360.8775227686703</v>
      </c>
      <c r="G207" s="75">
        <v>6.7502499784827086E-2</v>
      </c>
      <c r="H207" s="5"/>
    </row>
    <row r="208" spans="1:8" s="2" customFormat="1" x14ac:dyDescent="0.25">
      <c r="A208" s="58">
        <v>311787</v>
      </c>
      <c r="B208" s="59">
        <v>1787</v>
      </c>
      <c r="C208" s="18" t="s">
        <v>121</v>
      </c>
      <c r="D208" s="73">
        <v>7120145.5899999999</v>
      </c>
      <c r="E208" s="74">
        <v>6800</v>
      </c>
      <c r="F208" s="73">
        <v>1047.0802338235294</v>
      </c>
      <c r="G208" s="75">
        <v>0.1958573998072945</v>
      </c>
      <c r="H208" s="5"/>
    </row>
    <row r="209" spans="1:8" s="2" customFormat="1" x14ac:dyDescent="0.25">
      <c r="A209" s="58">
        <v>311790</v>
      </c>
      <c r="B209" s="59">
        <v>1790</v>
      </c>
      <c r="C209" s="18" t="s">
        <v>122</v>
      </c>
      <c r="D209" s="73">
        <v>6441314.1299999999</v>
      </c>
      <c r="E209" s="74">
        <v>12082</v>
      </c>
      <c r="F209" s="73">
        <v>533.1331013077305</v>
      </c>
      <c r="G209" s="75">
        <v>9.9723077182000547E-2</v>
      </c>
      <c r="H209" s="5"/>
    </row>
    <row r="210" spans="1:8" s="2" customFormat="1" x14ac:dyDescent="0.25">
      <c r="A210" s="58">
        <v>311800</v>
      </c>
      <c r="B210" s="59">
        <v>1800</v>
      </c>
      <c r="C210" s="18" t="s">
        <v>123</v>
      </c>
      <c r="D210" s="73">
        <v>76683018.700000003</v>
      </c>
      <c r="E210" s="74">
        <v>55309</v>
      </c>
      <c r="F210" s="73">
        <v>1386.4473901173408</v>
      </c>
      <c r="G210" s="75">
        <v>0.2593363641355465</v>
      </c>
      <c r="H210" s="5"/>
    </row>
    <row r="211" spans="1:8" s="2" customFormat="1" x14ac:dyDescent="0.25">
      <c r="A211" s="58">
        <v>311810</v>
      </c>
      <c r="B211" s="59">
        <v>1810</v>
      </c>
      <c r="C211" s="18" t="s">
        <v>488</v>
      </c>
      <c r="D211" s="73">
        <v>2738878.98</v>
      </c>
      <c r="E211" s="74">
        <v>5046</v>
      </c>
      <c r="F211" s="73">
        <v>542.78219976218782</v>
      </c>
      <c r="G211" s="75">
        <v>0.10152795065084029</v>
      </c>
      <c r="H211" s="5"/>
    </row>
    <row r="212" spans="1:8" s="2" customFormat="1" x14ac:dyDescent="0.25">
      <c r="A212" s="58">
        <v>311820</v>
      </c>
      <c r="B212" s="59">
        <v>1820</v>
      </c>
      <c r="C212" s="18" t="s">
        <v>124</v>
      </c>
      <c r="D212" s="73">
        <v>6431199.4000000004</v>
      </c>
      <c r="E212" s="74">
        <v>6969</v>
      </c>
      <c r="F212" s="73">
        <v>922.82958817620897</v>
      </c>
      <c r="G212" s="75">
        <v>0.17261619288277993</v>
      </c>
      <c r="H212" s="5"/>
    </row>
    <row r="213" spans="1:8" s="2" customFormat="1" x14ac:dyDescent="0.25">
      <c r="A213" s="58">
        <v>311830</v>
      </c>
      <c r="B213" s="59">
        <v>1830</v>
      </c>
      <c r="C213" s="18" t="s">
        <v>125</v>
      </c>
      <c r="D213" s="73">
        <v>53652091.780000001</v>
      </c>
      <c r="E213" s="74">
        <v>129606</v>
      </c>
      <c r="F213" s="73">
        <v>413.96302470564638</v>
      </c>
      <c r="G213" s="75">
        <v>7.743219575365913E-2</v>
      </c>
      <c r="H213" s="5"/>
    </row>
    <row r="214" spans="1:8" s="2" customFormat="1" x14ac:dyDescent="0.25">
      <c r="A214" s="58">
        <v>311840</v>
      </c>
      <c r="B214" s="59">
        <v>1840</v>
      </c>
      <c r="C214" s="18" t="s">
        <v>126</v>
      </c>
      <c r="D214" s="73">
        <v>4971136.0999999996</v>
      </c>
      <c r="E214" s="74">
        <v>22949</v>
      </c>
      <c r="F214" s="73">
        <v>216.61667610789141</v>
      </c>
      <c r="G214" s="75">
        <v>4.051836484628054E-2</v>
      </c>
      <c r="H214" s="5"/>
    </row>
    <row r="215" spans="1:8" s="2" customFormat="1" x14ac:dyDescent="0.25">
      <c r="A215" s="58">
        <v>311850</v>
      </c>
      <c r="B215" s="59">
        <v>1850</v>
      </c>
      <c r="C215" s="18" t="s">
        <v>616</v>
      </c>
      <c r="D215" s="73">
        <v>2006615.3</v>
      </c>
      <c r="E215" s="74">
        <v>1784</v>
      </c>
      <c r="F215" s="73">
        <v>1124.7843609865472</v>
      </c>
      <c r="G215" s="75">
        <v>0.21039203412549801</v>
      </c>
      <c r="H215" s="5"/>
    </row>
    <row r="216" spans="1:8" s="2" customFormat="1" x14ac:dyDescent="0.25">
      <c r="A216" s="58">
        <v>311860</v>
      </c>
      <c r="B216" s="59">
        <v>1860</v>
      </c>
      <c r="C216" s="18" t="s">
        <v>127</v>
      </c>
      <c r="D216" s="73">
        <v>365073646.26999998</v>
      </c>
      <c r="E216" s="74">
        <v>668949</v>
      </c>
      <c r="F216" s="73">
        <v>545.74212125289068</v>
      </c>
      <c r="G216" s="75">
        <v>0.10208160691143635</v>
      </c>
      <c r="H216" s="5"/>
    </row>
    <row r="217" spans="1:8" s="2" customFormat="1" x14ac:dyDescent="0.25">
      <c r="A217" s="58">
        <v>311870</v>
      </c>
      <c r="B217" s="59">
        <v>1870</v>
      </c>
      <c r="C217" s="18" t="s">
        <v>128</v>
      </c>
      <c r="D217" s="73">
        <v>4228521.13</v>
      </c>
      <c r="E217" s="74">
        <v>9128</v>
      </c>
      <c r="F217" s="73">
        <v>463.24727541630148</v>
      </c>
      <c r="G217" s="75">
        <v>8.665086389754327E-2</v>
      </c>
      <c r="H217" s="5"/>
    </row>
    <row r="218" spans="1:8" s="2" customFormat="1" x14ac:dyDescent="0.25">
      <c r="A218" s="58">
        <v>311880</v>
      </c>
      <c r="B218" s="59">
        <v>1880</v>
      </c>
      <c r="C218" s="18" t="s">
        <v>617</v>
      </c>
      <c r="D218" s="73">
        <v>6524011.1100000003</v>
      </c>
      <c r="E218" s="74">
        <v>26611</v>
      </c>
      <c r="F218" s="73">
        <v>245.162192702266</v>
      </c>
      <c r="G218" s="75">
        <v>4.5857832134202282E-2</v>
      </c>
      <c r="H218" s="5"/>
    </row>
    <row r="219" spans="1:8" s="2" customFormat="1" x14ac:dyDescent="0.25">
      <c r="A219" s="58">
        <v>311890</v>
      </c>
      <c r="B219" s="59">
        <v>1890</v>
      </c>
      <c r="C219" s="18" t="s">
        <v>129</v>
      </c>
      <c r="D219" s="73">
        <v>3562639.73</v>
      </c>
      <c r="E219" s="74">
        <v>8897</v>
      </c>
      <c r="F219" s="73">
        <v>400.43157581207146</v>
      </c>
      <c r="G219" s="75">
        <v>7.490112477140666E-2</v>
      </c>
      <c r="H219" s="5"/>
    </row>
    <row r="220" spans="1:8" s="2" customFormat="1" x14ac:dyDescent="0.25">
      <c r="A220" s="58">
        <v>311900</v>
      </c>
      <c r="B220" s="59">
        <v>1900</v>
      </c>
      <c r="C220" s="18" t="s">
        <v>618</v>
      </c>
      <c r="D220" s="73">
        <v>3241427.09</v>
      </c>
      <c r="E220" s="74">
        <v>3542</v>
      </c>
      <c r="F220" s="73">
        <v>915.14034161490679</v>
      </c>
      <c r="G220" s="75">
        <v>0.17117791166103011</v>
      </c>
      <c r="H220" s="5"/>
    </row>
    <row r="221" spans="1:8" s="2" customFormat="1" x14ac:dyDescent="0.25">
      <c r="A221" s="58">
        <v>311910</v>
      </c>
      <c r="B221" s="59">
        <v>1910</v>
      </c>
      <c r="C221" s="18" t="s">
        <v>130</v>
      </c>
      <c r="D221" s="73">
        <v>9297555.2799999993</v>
      </c>
      <c r="E221" s="74">
        <v>23668</v>
      </c>
      <c r="F221" s="73">
        <v>392.83231705256037</v>
      </c>
      <c r="G221" s="75">
        <v>7.3479675857539103E-2</v>
      </c>
      <c r="H221" s="5"/>
    </row>
    <row r="222" spans="1:8" s="2" customFormat="1" x14ac:dyDescent="0.25">
      <c r="A222" s="58">
        <v>311920</v>
      </c>
      <c r="B222" s="59">
        <v>1920</v>
      </c>
      <c r="C222" s="18" t="s">
        <v>131</v>
      </c>
      <c r="D222" s="73">
        <v>3422394.5</v>
      </c>
      <c r="E222" s="74">
        <v>9943</v>
      </c>
      <c r="F222" s="73">
        <v>344.20139796842</v>
      </c>
      <c r="G222" s="75">
        <v>6.4383214044600387E-2</v>
      </c>
      <c r="H222" s="5"/>
    </row>
    <row r="223" spans="1:8" s="2" customFormat="1" x14ac:dyDescent="0.25">
      <c r="A223" s="58">
        <v>311930</v>
      </c>
      <c r="B223" s="59">
        <v>1930</v>
      </c>
      <c r="C223" s="18" t="s">
        <v>132</v>
      </c>
      <c r="D223" s="73">
        <v>17856106.609999999</v>
      </c>
      <c r="E223" s="74">
        <v>27966</v>
      </c>
      <c r="F223" s="73">
        <v>638.4934066366302</v>
      </c>
      <c r="G223" s="75">
        <v>0.11943082714999274</v>
      </c>
      <c r="H223" s="5"/>
    </row>
    <row r="224" spans="1:8" s="2" customFormat="1" x14ac:dyDescent="0.25">
      <c r="A224" s="58">
        <v>311940</v>
      </c>
      <c r="B224" s="59">
        <v>1940</v>
      </c>
      <c r="C224" s="18" t="s">
        <v>133</v>
      </c>
      <c r="D224" s="73">
        <v>23760181</v>
      </c>
      <c r="E224" s="74">
        <v>110290</v>
      </c>
      <c r="F224" s="73">
        <v>215.43368392419984</v>
      </c>
      <c r="G224" s="75">
        <v>4.0297084980988732E-2</v>
      </c>
      <c r="H224" s="5"/>
    </row>
    <row r="225" spans="1:8" s="2" customFormat="1" x14ac:dyDescent="0.25">
      <c r="A225" s="58">
        <v>311950</v>
      </c>
      <c r="B225" s="59">
        <v>1950</v>
      </c>
      <c r="C225" s="18" t="s">
        <v>134</v>
      </c>
      <c r="D225" s="73">
        <v>2866573.43</v>
      </c>
      <c r="E225" s="74">
        <v>9215</v>
      </c>
      <c r="F225" s="73">
        <v>311.07687791644059</v>
      </c>
      <c r="G225" s="75">
        <v>5.8187239602837906E-2</v>
      </c>
      <c r="H225" s="5"/>
    </row>
    <row r="226" spans="1:8" s="2" customFormat="1" x14ac:dyDescent="0.25">
      <c r="A226" s="58">
        <v>311960</v>
      </c>
      <c r="B226" s="59">
        <v>1960</v>
      </c>
      <c r="C226" s="18" t="s">
        <v>135</v>
      </c>
      <c r="D226" s="73">
        <v>3494675.07</v>
      </c>
      <c r="E226" s="74">
        <v>3090</v>
      </c>
      <c r="F226" s="73">
        <v>1130.9628058252426</v>
      </c>
      <c r="G226" s="75">
        <v>0.2115477183814608</v>
      </c>
      <c r="H226" s="5"/>
    </row>
    <row r="227" spans="1:8" s="2" customFormat="1" x14ac:dyDescent="0.25">
      <c r="A227" s="58">
        <v>311970</v>
      </c>
      <c r="B227" s="59">
        <v>1970</v>
      </c>
      <c r="C227" s="18" t="s">
        <v>136</v>
      </c>
      <c r="D227" s="73">
        <v>2954958.11</v>
      </c>
      <c r="E227" s="74">
        <v>3441</v>
      </c>
      <c r="F227" s="73">
        <v>858.74981400755587</v>
      </c>
      <c r="G227" s="75">
        <v>0.16063000735134125</v>
      </c>
      <c r="H227" s="5"/>
    </row>
    <row r="228" spans="1:8" s="2" customFormat="1" x14ac:dyDescent="0.25">
      <c r="A228" s="58">
        <v>311980</v>
      </c>
      <c r="B228" s="59">
        <v>1980</v>
      </c>
      <c r="C228" s="18" t="s">
        <v>619</v>
      </c>
      <c r="D228" s="73">
        <v>2572878.69</v>
      </c>
      <c r="E228" s="74">
        <v>3191</v>
      </c>
      <c r="F228" s="73">
        <v>806.29228768411156</v>
      </c>
      <c r="G228" s="75">
        <v>0.15081777484599143</v>
      </c>
      <c r="H228" s="5"/>
    </row>
    <row r="229" spans="1:8" s="2" customFormat="1" x14ac:dyDescent="0.25">
      <c r="A229" s="58">
        <v>311990</v>
      </c>
      <c r="B229" s="59">
        <v>1990</v>
      </c>
      <c r="C229" s="18" t="s">
        <v>620</v>
      </c>
      <c r="D229" s="73">
        <v>3007208.7</v>
      </c>
      <c r="E229" s="74">
        <v>3694</v>
      </c>
      <c r="F229" s="73">
        <v>814.07923659989171</v>
      </c>
      <c r="G229" s="75">
        <v>0.15227433139038132</v>
      </c>
      <c r="H229" s="5"/>
    </row>
    <row r="230" spans="1:8" s="2" customFormat="1" x14ac:dyDescent="0.25">
      <c r="A230" s="58">
        <v>311995</v>
      </c>
      <c r="B230" s="59">
        <v>1995</v>
      </c>
      <c r="C230" s="18" t="s">
        <v>621</v>
      </c>
      <c r="D230" s="73">
        <v>5422933.1699999999</v>
      </c>
      <c r="E230" s="74">
        <v>6382</v>
      </c>
      <c r="F230" s="73">
        <v>849.72315418364144</v>
      </c>
      <c r="G230" s="75">
        <v>0.15894156164780521</v>
      </c>
      <c r="H230" s="5"/>
    </row>
    <row r="231" spans="1:8" s="2" customFormat="1" x14ac:dyDescent="0.25">
      <c r="A231" s="58">
        <v>312000</v>
      </c>
      <c r="B231" s="59">
        <v>2000</v>
      </c>
      <c r="C231" s="18" t="s">
        <v>622</v>
      </c>
      <c r="D231" s="73">
        <v>2284510.7799999998</v>
      </c>
      <c r="E231" s="74">
        <v>2728</v>
      </c>
      <c r="F231" s="73">
        <v>837.43063782991192</v>
      </c>
      <c r="G231" s="75">
        <v>0.15664223423013582</v>
      </c>
      <c r="H231" s="5"/>
    </row>
    <row r="232" spans="1:8" s="2" customFormat="1" x14ac:dyDescent="0.25">
      <c r="A232" s="58">
        <v>312010</v>
      </c>
      <c r="B232" s="59">
        <v>2010</v>
      </c>
      <c r="C232" s="18" t="s">
        <v>623</v>
      </c>
      <c r="D232" s="73">
        <v>3173916.51</v>
      </c>
      <c r="E232" s="74">
        <v>4423</v>
      </c>
      <c r="F232" s="73">
        <v>717.59360388876325</v>
      </c>
      <c r="G232" s="75">
        <v>0.13422659776775606</v>
      </c>
      <c r="H232" s="5"/>
    </row>
    <row r="233" spans="1:8" s="2" customFormat="1" x14ac:dyDescent="0.25">
      <c r="A233" s="58">
        <v>312015</v>
      </c>
      <c r="B233" s="59">
        <v>2015</v>
      </c>
      <c r="C233" s="18" t="s">
        <v>624</v>
      </c>
      <c r="D233" s="73">
        <v>2682791.4700000002</v>
      </c>
      <c r="E233" s="74">
        <v>6760</v>
      </c>
      <c r="F233" s="73">
        <v>396.86264349112429</v>
      </c>
      <c r="G233" s="75">
        <v>7.4233552428916286E-2</v>
      </c>
      <c r="H233" s="5"/>
    </row>
    <row r="234" spans="1:8" s="2" customFormat="1" x14ac:dyDescent="0.25">
      <c r="A234" s="58">
        <v>312020</v>
      </c>
      <c r="B234" s="59">
        <v>2020</v>
      </c>
      <c r="C234" s="18" t="s">
        <v>137</v>
      </c>
      <c r="D234" s="73">
        <v>7055069.6900000004</v>
      </c>
      <c r="E234" s="74">
        <v>12931</v>
      </c>
      <c r="F234" s="73">
        <v>545.59351094269584</v>
      </c>
      <c r="G234" s="75">
        <v>0.10205380920501511</v>
      </c>
      <c r="H234" s="5"/>
    </row>
    <row r="235" spans="1:8" s="2" customFormat="1" x14ac:dyDescent="0.25">
      <c r="A235" s="58">
        <v>312030</v>
      </c>
      <c r="B235" s="59">
        <v>2030</v>
      </c>
      <c r="C235" s="18" t="s">
        <v>625</v>
      </c>
      <c r="D235" s="73">
        <v>3011080.13</v>
      </c>
      <c r="E235" s="74">
        <v>5982</v>
      </c>
      <c r="F235" s="73">
        <v>503.35675860916081</v>
      </c>
      <c r="G235" s="75">
        <v>9.4153382646351758E-2</v>
      </c>
      <c r="H235" s="5"/>
    </row>
    <row r="236" spans="1:8" s="2" customFormat="1" x14ac:dyDescent="0.25">
      <c r="A236" s="58">
        <v>312040</v>
      </c>
      <c r="B236" s="59">
        <v>2040</v>
      </c>
      <c r="C236" s="18" t="s">
        <v>138</v>
      </c>
      <c r="D236" s="73">
        <v>3443158.73</v>
      </c>
      <c r="E236" s="74">
        <v>5156</v>
      </c>
      <c r="F236" s="73">
        <v>667.79649534522889</v>
      </c>
      <c r="G236" s="75">
        <v>0.12491199905582771</v>
      </c>
      <c r="H236" s="5"/>
    </row>
    <row r="237" spans="1:8" s="2" customFormat="1" x14ac:dyDescent="0.25">
      <c r="A237" s="58">
        <v>312050</v>
      </c>
      <c r="B237" s="59">
        <v>2050</v>
      </c>
      <c r="C237" s="18" t="s">
        <v>139</v>
      </c>
      <c r="D237" s="73">
        <v>4465307.76</v>
      </c>
      <c r="E237" s="74">
        <v>10226</v>
      </c>
      <c r="F237" s="73">
        <v>436.66221005280653</v>
      </c>
      <c r="G237" s="75">
        <v>8.1678100963429243E-2</v>
      </c>
      <c r="H237" s="5"/>
    </row>
    <row r="238" spans="1:8" s="2" customFormat="1" x14ac:dyDescent="0.25">
      <c r="A238" s="58">
        <v>312060</v>
      </c>
      <c r="B238" s="59">
        <v>2060</v>
      </c>
      <c r="C238" s="18" t="s">
        <v>626</v>
      </c>
      <c r="D238" s="73">
        <v>2761456.32</v>
      </c>
      <c r="E238" s="74">
        <v>5054</v>
      </c>
      <c r="F238" s="73">
        <v>546.39024930747917</v>
      </c>
      <c r="G238" s="75">
        <v>0.10220283990907429</v>
      </c>
      <c r="H238" s="5"/>
    </row>
    <row r="239" spans="1:8" s="2" customFormat="1" x14ac:dyDescent="0.25">
      <c r="A239" s="58">
        <v>312070</v>
      </c>
      <c r="B239" s="59">
        <v>2070</v>
      </c>
      <c r="C239" s="18" t="s">
        <v>435</v>
      </c>
      <c r="D239" s="73">
        <v>3710719.78</v>
      </c>
      <c r="E239" s="74">
        <v>3639</v>
      </c>
      <c r="F239" s="73">
        <v>1019.708650728222</v>
      </c>
      <c r="G239" s="75">
        <v>0.19073751794869021</v>
      </c>
      <c r="H239" s="5"/>
    </row>
    <row r="240" spans="1:8" s="2" customFormat="1" x14ac:dyDescent="0.25">
      <c r="A240" s="58">
        <v>312080</v>
      </c>
      <c r="B240" s="59">
        <v>2080</v>
      </c>
      <c r="C240" s="18" t="s">
        <v>627</v>
      </c>
      <c r="D240" s="73">
        <v>5319294.21</v>
      </c>
      <c r="E240" s="74">
        <v>15474</v>
      </c>
      <c r="F240" s="73">
        <v>343.75689608375342</v>
      </c>
      <c r="G240" s="75">
        <v>6.4300069524698272E-2</v>
      </c>
      <c r="H240" s="5"/>
    </row>
    <row r="241" spans="1:8" s="2" customFormat="1" x14ac:dyDescent="0.25">
      <c r="A241" s="58">
        <v>312083</v>
      </c>
      <c r="B241" s="59">
        <v>2083</v>
      </c>
      <c r="C241" s="18" t="s">
        <v>140</v>
      </c>
      <c r="D241" s="73">
        <v>2986392.42</v>
      </c>
      <c r="E241" s="74">
        <v>5005</v>
      </c>
      <c r="F241" s="73">
        <v>596.6818021978022</v>
      </c>
      <c r="G241" s="75">
        <v>0.11160992492814817</v>
      </c>
      <c r="H241" s="5"/>
    </row>
    <row r="242" spans="1:8" s="2" customFormat="1" x14ac:dyDescent="0.25">
      <c r="A242" s="58">
        <v>312087</v>
      </c>
      <c r="B242" s="59">
        <v>2087</v>
      </c>
      <c r="C242" s="18" t="s">
        <v>451</v>
      </c>
      <c r="D242" s="73">
        <v>4259195.84</v>
      </c>
      <c r="E242" s="74">
        <v>7799</v>
      </c>
      <c r="F242" s="73">
        <v>546.12076420053847</v>
      </c>
      <c r="G242" s="75">
        <v>0.10215243245162525</v>
      </c>
      <c r="H242" s="5"/>
    </row>
    <row r="243" spans="1:8" s="2" customFormat="1" x14ac:dyDescent="0.25">
      <c r="A243" s="58">
        <v>312090</v>
      </c>
      <c r="B243" s="59">
        <v>2090</v>
      </c>
      <c r="C243" s="18" t="s">
        <v>141</v>
      </c>
      <c r="D243" s="73">
        <v>27830226.620000001</v>
      </c>
      <c r="E243" s="74">
        <v>80616</v>
      </c>
      <c r="F243" s="73">
        <v>345.21964151037014</v>
      </c>
      <c r="G243" s="75">
        <v>6.4573677512494043E-2</v>
      </c>
      <c r="H243" s="5"/>
    </row>
    <row r="244" spans="1:8" s="2" customFormat="1" x14ac:dyDescent="0.25">
      <c r="A244" s="58">
        <v>312100</v>
      </c>
      <c r="B244" s="59">
        <v>2100</v>
      </c>
      <c r="C244" s="18" t="s">
        <v>142</v>
      </c>
      <c r="D244" s="73">
        <v>3450239.93</v>
      </c>
      <c r="E244" s="74">
        <v>5421</v>
      </c>
      <c r="F244" s="73">
        <v>636.45820512820512</v>
      </c>
      <c r="G244" s="75">
        <v>0.11905014068237751</v>
      </c>
      <c r="H244" s="5"/>
    </row>
    <row r="245" spans="1:8" s="2" customFormat="1" x14ac:dyDescent="0.25">
      <c r="A245" s="58">
        <v>312110</v>
      </c>
      <c r="B245" s="59">
        <v>2110</v>
      </c>
      <c r="C245" s="18" t="s">
        <v>143</v>
      </c>
      <c r="D245" s="73">
        <v>3062548.95</v>
      </c>
      <c r="E245" s="74">
        <v>8016</v>
      </c>
      <c r="F245" s="73">
        <v>382.05450973053894</v>
      </c>
      <c r="G245" s="75">
        <v>7.1463676271712795E-2</v>
      </c>
      <c r="H245" s="5"/>
    </row>
    <row r="246" spans="1:8" s="2" customFormat="1" x14ac:dyDescent="0.25">
      <c r="A246" s="58">
        <v>312120</v>
      </c>
      <c r="B246" s="59">
        <v>2120</v>
      </c>
      <c r="C246" s="18" t="s">
        <v>628</v>
      </c>
      <c r="D246" s="73">
        <v>8459000.1899999995</v>
      </c>
      <c r="E246" s="74">
        <v>7131</v>
      </c>
      <c r="F246" s="73">
        <v>1186.2291670172485</v>
      </c>
      <c r="G246" s="75">
        <v>0.22188534624437137</v>
      </c>
      <c r="H246" s="5"/>
    </row>
    <row r="247" spans="1:8" s="2" customFormat="1" x14ac:dyDescent="0.25">
      <c r="A247" s="58">
        <v>312125</v>
      </c>
      <c r="B247" s="59">
        <v>2125</v>
      </c>
      <c r="C247" s="18" t="s">
        <v>144</v>
      </c>
      <c r="D247" s="73">
        <v>7031715.7300000004</v>
      </c>
      <c r="E247" s="74">
        <v>10768</v>
      </c>
      <c r="F247" s="73">
        <v>653.01966289004463</v>
      </c>
      <c r="G247" s="75">
        <v>0.12214797783895104</v>
      </c>
      <c r="H247" s="5"/>
    </row>
    <row r="248" spans="1:8" s="2" customFormat="1" x14ac:dyDescent="0.25">
      <c r="A248" s="58">
        <v>312130</v>
      </c>
      <c r="B248" s="59">
        <v>2130</v>
      </c>
      <c r="C248" s="18" t="s">
        <v>145</v>
      </c>
      <c r="D248" s="73">
        <v>2994316.35</v>
      </c>
      <c r="E248" s="74">
        <v>5029</v>
      </c>
      <c r="F248" s="73">
        <v>595.40989262278788</v>
      </c>
      <c r="G248" s="75">
        <v>0.11137201297631746</v>
      </c>
      <c r="H248" s="5"/>
    </row>
    <row r="249" spans="1:8" s="2" customFormat="1" x14ac:dyDescent="0.25">
      <c r="A249" s="58">
        <v>312140</v>
      </c>
      <c r="B249" s="59">
        <v>2140</v>
      </c>
      <c r="C249" s="18" t="s">
        <v>452</v>
      </c>
      <c r="D249" s="73">
        <v>5856514.2699999996</v>
      </c>
      <c r="E249" s="74">
        <v>7255</v>
      </c>
      <c r="F249" s="73">
        <v>807.23835561681597</v>
      </c>
      <c r="G249" s="75">
        <v>0.15099473779434539</v>
      </c>
      <c r="H249" s="5"/>
    </row>
    <row r="250" spans="1:8" s="2" customFormat="1" x14ac:dyDescent="0.25">
      <c r="A250" s="58">
        <v>312150</v>
      </c>
      <c r="B250" s="59">
        <v>2150</v>
      </c>
      <c r="C250" s="18" t="s">
        <v>489</v>
      </c>
      <c r="D250" s="73">
        <v>2781352.78</v>
      </c>
      <c r="E250" s="74">
        <v>2884</v>
      </c>
      <c r="F250" s="73">
        <v>964.40803744798882</v>
      </c>
      <c r="G250" s="75">
        <v>0.1803934831985885</v>
      </c>
      <c r="H250" s="5"/>
    </row>
    <row r="251" spans="1:8" s="2" customFormat="1" x14ac:dyDescent="0.25">
      <c r="A251" s="58">
        <v>312160</v>
      </c>
      <c r="B251" s="59">
        <v>2160</v>
      </c>
      <c r="C251" s="18" t="s">
        <v>146</v>
      </c>
      <c r="D251" s="73">
        <v>12191856</v>
      </c>
      <c r="E251" s="74">
        <v>47825</v>
      </c>
      <c r="F251" s="73">
        <v>254.92641923680083</v>
      </c>
      <c r="G251" s="75">
        <v>4.7684240424997783E-2</v>
      </c>
      <c r="H251" s="5"/>
    </row>
    <row r="252" spans="1:8" s="2" customFormat="1" x14ac:dyDescent="0.25">
      <c r="A252" s="58">
        <v>312170</v>
      </c>
      <c r="B252" s="59">
        <v>2170</v>
      </c>
      <c r="C252" s="18" t="s">
        <v>453</v>
      </c>
      <c r="D252" s="73">
        <v>2245788.56</v>
      </c>
      <c r="E252" s="74">
        <v>3790</v>
      </c>
      <c r="F252" s="73">
        <v>592.55634828496045</v>
      </c>
      <c r="G252" s="75">
        <v>0.11083825466803496</v>
      </c>
      <c r="H252" s="5"/>
    </row>
    <row r="253" spans="1:8" s="2" customFormat="1" x14ac:dyDescent="0.25">
      <c r="A253" s="58">
        <v>312180</v>
      </c>
      <c r="B253" s="59">
        <v>2180</v>
      </c>
      <c r="C253" s="18" t="s">
        <v>629</v>
      </c>
      <c r="D253" s="73">
        <v>2314633.87</v>
      </c>
      <c r="E253" s="74">
        <v>7609</v>
      </c>
      <c r="F253" s="73">
        <v>304.19685504008413</v>
      </c>
      <c r="G253" s="75">
        <v>5.6900324476709195E-2</v>
      </c>
      <c r="H253" s="5"/>
    </row>
    <row r="254" spans="1:8" s="2" customFormat="1" x14ac:dyDescent="0.25">
      <c r="A254" s="58">
        <v>312190</v>
      </c>
      <c r="B254" s="59">
        <v>2190</v>
      </c>
      <c r="C254" s="18" t="s">
        <v>630</v>
      </c>
      <c r="D254" s="73">
        <v>2500572.2200000002</v>
      </c>
      <c r="E254" s="74">
        <v>3424</v>
      </c>
      <c r="F254" s="73">
        <v>730.30730724299076</v>
      </c>
      <c r="G254" s="75">
        <v>0.13660470863304044</v>
      </c>
      <c r="H254" s="5"/>
    </row>
    <row r="255" spans="1:8" s="2" customFormat="1" x14ac:dyDescent="0.25">
      <c r="A255" s="58">
        <v>312200</v>
      </c>
      <c r="B255" s="59">
        <v>2200</v>
      </c>
      <c r="C255" s="18" t="s">
        <v>147</v>
      </c>
      <c r="D255" s="73">
        <v>9528740.9700000007</v>
      </c>
      <c r="E255" s="74">
        <v>19976</v>
      </c>
      <c r="F255" s="73">
        <v>477.00945985182221</v>
      </c>
      <c r="G255" s="75">
        <v>8.9225094192548329E-2</v>
      </c>
      <c r="H255" s="5"/>
    </row>
    <row r="256" spans="1:8" s="2" customFormat="1" x14ac:dyDescent="0.25">
      <c r="A256" s="58">
        <v>312210</v>
      </c>
      <c r="B256" s="59">
        <v>2210</v>
      </c>
      <c r="C256" s="18" t="s">
        <v>441</v>
      </c>
      <c r="D256" s="73">
        <v>2745711.49</v>
      </c>
      <c r="E256" s="74">
        <v>4974</v>
      </c>
      <c r="F256" s="73">
        <v>552.01276437474871</v>
      </c>
      <c r="G256" s="75">
        <v>0.10325453694802188</v>
      </c>
      <c r="H256" s="5"/>
    </row>
    <row r="257" spans="1:8" s="2" customFormat="1" x14ac:dyDescent="0.25">
      <c r="A257" s="58">
        <v>312220</v>
      </c>
      <c r="B257" s="59">
        <v>2220</v>
      </c>
      <c r="C257" s="18" t="s">
        <v>631</v>
      </c>
      <c r="D257" s="73">
        <v>3847450</v>
      </c>
      <c r="E257" s="74">
        <v>7614</v>
      </c>
      <c r="F257" s="73">
        <v>505.31258208563173</v>
      </c>
      <c r="G257" s="75">
        <v>9.4519221374091716E-2</v>
      </c>
      <c r="H257" s="5"/>
    </row>
    <row r="258" spans="1:8" s="2" customFormat="1" x14ac:dyDescent="0.25">
      <c r="A258" s="58">
        <v>312230</v>
      </c>
      <c r="B258" s="59">
        <v>2230</v>
      </c>
      <c r="C258" s="18" t="s">
        <v>632</v>
      </c>
      <c r="D258" s="73">
        <v>87235082.280000001</v>
      </c>
      <c r="E258" s="74">
        <v>240408</v>
      </c>
      <c r="F258" s="73">
        <v>362.86264300688828</v>
      </c>
      <c r="G258" s="75">
        <v>6.7873818501008418E-2</v>
      </c>
      <c r="H258" s="5"/>
    </row>
    <row r="259" spans="1:8" s="2" customFormat="1" x14ac:dyDescent="0.25">
      <c r="A259" s="58">
        <v>312235</v>
      </c>
      <c r="B259" s="59">
        <v>2235</v>
      </c>
      <c r="C259" s="18" t="s">
        <v>148</v>
      </c>
      <c r="D259" s="73">
        <v>3044736.85</v>
      </c>
      <c r="E259" s="74">
        <v>6868</v>
      </c>
      <c r="F259" s="73">
        <v>443.3221971461852</v>
      </c>
      <c r="G259" s="75">
        <v>8.29238581773689E-2</v>
      </c>
      <c r="H259" s="5"/>
    </row>
    <row r="260" spans="1:8" s="2" customFormat="1" x14ac:dyDescent="0.25">
      <c r="A260" s="58">
        <v>312240</v>
      </c>
      <c r="B260" s="59">
        <v>2240</v>
      </c>
      <c r="C260" s="18" t="s">
        <v>149</v>
      </c>
      <c r="D260" s="73">
        <v>4072650.55</v>
      </c>
      <c r="E260" s="74">
        <v>6025</v>
      </c>
      <c r="F260" s="73">
        <v>675.95859751037347</v>
      </c>
      <c r="G260" s="75">
        <v>0.12643872838886958</v>
      </c>
      <c r="H260" s="5"/>
    </row>
    <row r="261" spans="1:8" s="2" customFormat="1" x14ac:dyDescent="0.25">
      <c r="A261" s="58">
        <v>312245</v>
      </c>
      <c r="B261" s="59">
        <v>2245</v>
      </c>
      <c r="C261" s="18" t="s">
        <v>633</v>
      </c>
      <c r="D261" s="73">
        <v>2819767.99</v>
      </c>
      <c r="E261" s="74">
        <v>11211</v>
      </c>
      <c r="F261" s="73">
        <v>251.51797252698245</v>
      </c>
      <c r="G261" s="75">
        <v>4.7046687075786846E-2</v>
      </c>
      <c r="H261" s="5"/>
    </row>
    <row r="262" spans="1:8" s="2" customFormat="1" x14ac:dyDescent="0.25">
      <c r="A262" s="58">
        <v>312247</v>
      </c>
      <c r="B262" s="59">
        <v>2247</v>
      </c>
      <c r="C262" s="18" t="s">
        <v>150</v>
      </c>
      <c r="D262" s="73">
        <v>2644416.4300000002</v>
      </c>
      <c r="E262" s="74">
        <v>3655</v>
      </c>
      <c r="F262" s="73">
        <v>723.50654719562249</v>
      </c>
      <c r="G262" s="75">
        <v>0.1353326196979576</v>
      </c>
      <c r="H262" s="5"/>
    </row>
    <row r="263" spans="1:8" s="2" customFormat="1" x14ac:dyDescent="0.25">
      <c r="A263" s="58">
        <v>312250</v>
      </c>
      <c r="B263" s="59">
        <v>2250</v>
      </c>
      <c r="C263" s="18" t="s">
        <v>151</v>
      </c>
      <c r="D263" s="73">
        <v>2912666.26</v>
      </c>
      <c r="E263" s="74">
        <v>5048</v>
      </c>
      <c r="F263" s="73">
        <v>576.9941085578447</v>
      </c>
      <c r="G263" s="75">
        <v>0.1079273222392939</v>
      </c>
      <c r="H263" s="5"/>
    </row>
    <row r="264" spans="1:8" s="2" customFormat="1" x14ac:dyDescent="0.25">
      <c r="A264" s="58">
        <v>312260</v>
      </c>
      <c r="B264" s="59">
        <v>2260</v>
      </c>
      <c r="C264" s="18" t="s">
        <v>152</v>
      </c>
      <c r="D264" s="73">
        <v>3655068.96</v>
      </c>
      <c r="E264" s="74">
        <v>4451</v>
      </c>
      <c r="F264" s="73">
        <v>821.17927656706354</v>
      </c>
      <c r="G264" s="75">
        <v>0.15360240093231148</v>
      </c>
      <c r="H264" s="5"/>
    </row>
    <row r="265" spans="1:8" s="2" customFormat="1" x14ac:dyDescent="0.25">
      <c r="A265" s="58">
        <v>312270</v>
      </c>
      <c r="B265" s="59">
        <v>2270</v>
      </c>
      <c r="C265" s="18" t="s">
        <v>634</v>
      </c>
      <c r="D265" s="73">
        <v>2930073.9</v>
      </c>
      <c r="E265" s="74">
        <v>5232</v>
      </c>
      <c r="F265" s="73">
        <v>560.02941513761471</v>
      </c>
      <c r="G265" s="75">
        <v>0.10475405945151202</v>
      </c>
      <c r="H265" s="5"/>
    </row>
    <row r="266" spans="1:8" s="2" customFormat="1" x14ac:dyDescent="0.25">
      <c r="A266" s="58">
        <v>312280</v>
      </c>
      <c r="B266" s="59">
        <v>2280</v>
      </c>
      <c r="C266" s="18" t="s">
        <v>635</v>
      </c>
      <c r="D266" s="73">
        <v>2395457.44</v>
      </c>
      <c r="E266" s="74">
        <v>2997</v>
      </c>
      <c r="F266" s="73">
        <v>799.28509843176505</v>
      </c>
      <c r="G266" s="75">
        <v>0.14950707312267586</v>
      </c>
      <c r="H266" s="5"/>
    </row>
    <row r="267" spans="1:8" s="2" customFormat="1" x14ac:dyDescent="0.25">
      <c r="A267" s="58">
        <v>312290</v>
      </c>
      <c r="B267" s="59">
        <v>2290</v>
      </c>
      <c r="C267" s="18" t="s">
        <v>636</v>
      </c>
      <c r="D267" s="73">
        <v>2616773.4900000002</v>
      </c>
      <c r="E267" s="74">
        <v>6619</v>
      </c>
      <c r="F267" s="73">
        <v>395.3427239764315</v>
      </c>
      <c r="G267" s="75">
        <v>7.3949249971045378E-2</v>
      </c>
      <c r="H267" s="5"/>
    </row>
    <row r="268" spans="1:8" s="2" customFormat="1" x14ac:dyDescent="0.25">
      <c r="A268" s="58">
        <v>312300</v>
      </c>
      <c r="B268" s="59">
        <v>2300</v>
      </c>
      <c r="C268" s="18" t="s">
        <v>454</v>
      </c>
      <c r="D268" s="73">
        <v>4835195.12</v>
      </c>
      <c r="E268" s="74">
        <v>10223</v>
      </c>
      <c r="F268" s="73">
        <v>472.97223124327496</v>
      </c>
      <c r="G268" s="75">
        <v>8.846992656340659E-2</v>
      </c>
      <c r="H268" s="5"/>
    </row>
    <row r="269" spans="1:8" s="2" customFormat="1" x14ac:dyDescent="0.25">
      <c r="A269" s="58">
        <v>312310</v>
      </c>
      <c r="B269" s="59">
        <v>2310</v>
      </c>
      <c r="C269" s="18" t="s">
        <v>637</v>
      </c>
      <c r="D269" s="73">
        <v>3816953.85</v>
      </c>
      <c r="E269" s="74">
        <v>5154</v>
      </c>
      <c r="F269" s="73">
        <v>740.5808789289872</v>
      </c>
      <c r="G269" s="75">
        <v>0.13852639044132509</v>
      </c>
      <c r="H269" s="5"/>
    </row>
    <row r="270" spans="1:8" s="2" customFormat="1" x14ac:dyDescent="0.25">
      <c r="A270" s="58">
        <v>312320</v>
      </c>
      <c r="B270" s="59">
        <v>2320</v>
      </c>
      <c r="C270" s="18" t="s">
        <v>638</v>
      </c>
      <c r="D270" s="73">
        <v>5315986.1900000004</v>
      </c>
      <c r="E270" s="74">
        <v>13427</v>
      </c>
      <c r="F270" s="73">
        <v>395.91764280926492</v>
      </c>
      <c r="G270" s="75">
        <v>7.4056789110895069E-2</v>
      </c>
      <c r="H270" s="5"/>
    </row>
    <row r="271" spans="1:8" s="2" customFormat="1" x14ac:dyDescent="0.25">
      <c r="A271" s="58">
        <v>312330</v>
      </c>
      <c r="B271" s="59">
        <v>2330</v>
      </c>
      <c r="C271" s="18" t="s">
        <v>490</v>
      </c>
      <c r="D271" s="73">
        <v>2734430.43</v>
      </c>
      <c r="E271" s="74">
        <v>4230</v>
      </c>
      <c r="F271" s="73">
        <v>646.43745390070922</v>
      </c>
      <c r="G271" s="75">
        <v>0.12091676909677865</v>
      </c>
      <c r="H271" s="5"/>
    </row>
    <row r="272" spans="1:8" s="2" customFormat="1" x14ac:dyDescent="0.25">
      <c r="A272" s="58">
        <v>312340</v>
      </c>
      <c r="B272" s="59">
        <v>2340</v>
      </c>
      <c r="C272" s="18" t="s">
        <v>639</v>
      </c>
      <c r="D272" s="73">
        <v>3106759.4</v>
      </c>
      <c r="E272" s="74">
        <v>1533</v>
      </c>
      <c r="F272" s="73">
        <v>2026.587997390737</v>
      </c>
      <c r="G272" s="75">
        <v>0.37907530180396615</v>
      </c>
      <c r="H272" s="5"/>
    </row>
    <row r="273" spans="1:8" s="2" customFormat="1" x14ac:dyDescent="0.25">
      <c r="A273" s="58">
        <v>312350</v>
      </c>
      <c r="B273" s="59">
        <v>2350</v>
      </c>
      <c r="C273" s="18" t="s">
        <v>153</v>
      </c>
      <c r="D273" s="73">
        <v>3323086.71</v>
      </c>
      <c r="E273" s="74">
        <v>1912</v>
      </c>
      <c r="F273" s="73">
        <v>1738.0160617154811</v>
      </c>
      <c r="G273" s="75">
        <v>0.32509763404461184</v>
      </c>
      <c r="H273" s="5"/>
    </row>
    <row r="274" spans="1:8" s="2" customFormat="1" x14ac:dyDescent="0.25">
      <c r="A274" s="58">
        <v>312352</v>
      </c>
      <c r="B274" s="59">
        <v>2352</v>
      </c>
      <c r="C274" s="18" t="s">
        <v>640</v>
      </c>
      <c r="D274" s="73">
        <v>4341617.62</v>
      </c>
      <c r="E274" s="74">
        <v>7870</v>
      </c>
      <c r="F274" s="73">
        <v>551.66678780177892</v>
      </c>
      <c r="G274" s="75">
        <v>0.10318982168572659</v>
      </c>
      <c r="H274" s="5"/>
    </row>
    <row r="275" spans="1:8" s="2" customFormat="1" x14ac:dyDescent="0.25">
      <c r="A275" s="58">
        <v>312360</v>
      </c>
      <c r="B275" s="59">
        <v>2360</v>
      </c>
      <c r="C275" s="18" t="s">
        <v>641</v>
      </c>
      <c r="D275" s="73">
        <v>14557502.68</v>
      </c>
      <c r="E275" s="74">
        <v>28320</v>
      </c>
      <c r="F275" s="73">
        <v>514.03611158192086</v>
      </c>
      <c r="G275" s="75">
        <v>9.6150966248165395E-2</v>
      </c>
      <c r="H275" s="5"/>
    </row>
    <row r="276" spans="1:8" s="2" customFormat="1" x14ac:dyDescent="0.25">
      <c r="A276" s="58">
        <v>312370</v>
      </c>
      <c r="B276" s="59">
        <v>2370</v>
      </c>
      <c r="C276" s="18" t="s">
        <v>154</v>
      </c>
      <c r="D276" s="73">
        <v>3703389.33</v>
      </c>
      <c r="E276" s="74">
        <v>11202</v>
      </c>
      <c r="F276" s="73">
        <v>330.60072576325655</v>
      </c>
      <c r="G276" s="75">
        <v>6.1839194773023153E-2</v>
      </c>
      <c r="H276" s="5"/>
    </row>
    <row r="277" spans="1:8" s="2" customFormat="1" x14ac:dyDescent="0.25">
      <c r="A277" s="58">
        <v>312380</v>
      </c>
      <c r="B277" s="59">
        <v>2380</v>
      </c>
      <c r="C277" s="18" t="s">
        <v>155</v>
      </c>
      <c r="D277" s="73">
        <v>3896782.64</v>
      </c>
      <c r="E277" s="74">
        <v>7241</v>
      </c>
      <c r="F277" s="73">
        <v>538.15531556414862</v>
      </c>
      <c r="G277" s="75">
        <v>0.10066248735684963</v>
      </c>
      <c r="H277" s="5"/>
    </row>
    <row r="278" spans="1:8" s="2" customFormat="1" x14ac:dyDescent="0.25">
      <c r="A278" s="58">
        <v>312385</v>
      </c>
      <c r="B278" s="59">
        <v>2385</v>
      </c>
      <c r="C278" s="18" t="s">
        <v>156</v>
      </c>
      <c r="D278" s="73">
        <v>2672105.5699999998</v>
      </c>
      <c r="E278" s="74">
        <v>5377</v>
      </c>
      <c r="F278" s="73">
        <v>496.95100799702431</v>
      </c>
      <c r="G278" s="75">
        <v>9.2955180619248554E-2</v>
      </c>
      <c r="H278" s="5"/>
    </row>
    <row r="279" spans="1:8" s="2" customFormat="1" x14ac:dyDescent="0.25">
      <c r="A279" s="58">
        <v>312390</v>
      </c>
      <c r="B279" s="59">
        <v>2390</v>
      </c>
      <c r="C279" s="18" t="s">
        <v>455</v>
      </c>
      <c r="D279" s="73">
        <v>5965752.2199999997</v>
      </c>
      <c r="E279" s="74">
        <v>15380</v>
      </c>
      <c r="F279" s="73">
        <v>387.89026137841353</v>
      </c>
      <c r="G279" s="75">
        <v>7.2555259425278934E-2</v>
      </c>
      <c r="H279" s="5"/>
    </row>
    <row r="280" spans="1:8" s="2" customFormat="1" x14ac:dyDescent="0.25">
      <c r="A280" s="58">
        <v>312400</v>
      </c>
      <c r="B280" s="59">
        <v>2400</v>
      </c>
      <c r="C280" s="18" t="s">
        <v>642</v>
      </c>
      <c r="D280" s="73">
        <v>7005550.1799999997</v>
      </c>
      <c r="E280" s="74">
        <v>18958</v>
      </c>
      <c r="F280" s="73">
        <v>369.53002320919927</v>
      </c>
      <c r="G280" s="75">
        <v>6.9120958603331603E-2</v>
      </c>
      <c r="H280" s="5"/>
    </row>
    <row r="281" spans="1:8" s="2" customFormat="1" x14ac:dyDescent="0.25">
      <c r="A281" s="58">
        <v>312410</v>
      </c>
      <c r="B281" s="59">
        <v>2410</v>
      </c>
      <c r="C281" s="18" t="s">
        <v>157</v>
      </c>
      <c r="D281" s="73">
        <v>29064943.239999998</v>
      </c>
      <c r="E281" s="74">
        <v>71551</v>
      </c>
      <c r="F281" s="73">
        <v>406.21295635281126</v>
      </c>
      <c r="G281" s="75">
        <v>7.598253775527225E-2</v>
      </c>
      <c r="H281" s="5"/>
    </row>
    <row r="282" spans="1:8" s="2" customFormat="1" x14ac:dyDescent="0.25">
      <c r="A282" s="58">
        <v>312420</v>
      </c>
      <c r="B282" s="59">
        <v>2420</v>
      </c>
      <c r="C282" s="18" t="s">
        <v>158</v>
      </c>
      <c r="D282" s="73">
        <v>7991794.9299999997</v>
      </c>
      <c r="E282" s="74">
        <v>25122</v>
      </c>
      <c r="F282" s="73">
        <v>318.11937465169967</v>
      </c>
      <c r="G282" s="75">
        <v>5.9504545625970871E-2</v>
      </c>
      <c r="H282" s="5"/>
    </row>
    <row r="283" spans="1:8" s="2" customFormat="1" x14ac:dyDescent="0.25">
      <c r="A283" s="58">
        <v>312430</v>
      </c>
      <c r="B283" s="59">
        <v>2430</v>
      </c>
      <c r="C283" s="18" t="s">
        <v>159</v>
      </c>
      <c r="D283" s="73">
        <v>6952695.9699999997</v>
      </c>
      <c r="E283" s="74">
        <v>31610</v>
      </c>
      <c r="F283" s="73">
        <v>219.95241917114836</v>
      </c>
      <c r="G283" s="75">
        <v>4.1142318906046353E-2</v>
      </c>
      <c r="H283" s="5"/>
    </row>
    <row r="284" spans="1:8" s="2" customFormat="1" x14ac:dyDescent="0.25">
      <c r="A284" s="58">
        <v>312440</v>
      </c>
      <c r="B284" s="59">
        <v>2440</v>
      </c>
      <c r="C284" s="18" t="s">
        <v>643</v>
      </c>
      <c r="D284" s="73">
        <v>3999489.58</v>
      </c>
      <c r="E284" s="74">
        <v>4710</v>
      </c>
      <c r="F284" s="73">
        <v>849.14853078556268</v>
      </c>
      <c r="G284" s="75">
        <v>0.1588340777693204</v>
      </c>
      <c r="H284" s="5"/>
    </row>
    <row r="285" spans="1:8" s="2" customFormat="1" x14ac:dyDescent="0.25">
      <c r="A285" s="58">
        <v>312450</v>
      </c>
      <c r="B285" s="59">
        <v>2450</v>
      </c>
      <c r="C285" s="18" t="s">
        <v>160</v>
      </c>
      <c r="D285" s="73">
        <v>5543916.8499999996</v>
      </c>
      <c r="E285" s="74">
        <v>11386</v>
      </c>
      <c r="F285" s="73">
        <v>486.9064509046197</v>
      </c>
      <c r="G285" s="75">
        <v>9.1076336218614176E-2</v>
      </c>
      <c r="H285" s="5"/>
    </row>
    <row r="286" spans="1:8" s="2" customFormat="1" x14ac:dyDescent="0.25">
      <c r="A286" s="58">
        <v>312460</v>
      </c>
      <c r="B286" s="59">
        <v>2460</v>
      </c>
      <c r="C286" s="18" t="s">
        <v>161</v>
      </c>
      <c r="D286" s="73">
        <v>3017492.7</v>
      </c>
      <c r="E286" s="74">
        <v>2325</v>
      </c>
      <c r="F286" s="73">
        <v>1297.8463225806452</v>
      </c>
      <c r="G286" s="75">
        <v>0.24276344627564131</v>
      </c>
      <c r="H286" s="5"/>
    </row>
    <row r="287" spans="1:8" s="2" customFormat="1" x14ac:dyDescent="0.25">
      <c r="A287" s="58">
        <v>312470</v>
      </c>
      <c r="B287" s="59">
        <v>2470</v>
      </c>
      <c r="C287" s="18" t="s">
        <v>644</v>
      </c>
      <c r="D287" s="73">
        <v>2209671.59</v>
      </c>
      <c r="E287" s="74">
        <v>3491</v>
      </c>
      <c r="F287" s="73">
        <v>632.96235749069035</v>
      </c>
      <c r="G287" s="75">
        <v>0.1183962389026582</v>
      </c>
      <c r="H287" s="5"/>
    </row>
    <row r="288" spans="1:8" s="2" customFormat="1" x14ac:dyDescent="0.25">
      <c r="A288" s="58">
        <v>312480</v>
      </c>
      <c r="B288" s="59">
        <v>2480</v>
      </c>
      <c r="C288" s="18" t="s">
        <v>491</v>
      </c>
      <c r="D288" s="73">
        <v>5793627.0199999996</v>
      </c>
      <c r="E288" s="74">
        <v>8018</v>
      </c>
      <c r="F288" s="73">
        <v>722.57757794961333</v>
      </c>
      <c r="G288" s="75">
        <v>0.13515885507596687</v>
      </c>
      <c r="H288" s="5"/>
    </row>
    <row r="289" spans="1:8" s="2" customFormat="1" x14ac:dyDescent="0.25">
      <c r="A289" s="58">
        <v>312490</v>
      </c>
      <c r="B289" s="59">
        <v>2490</v>
      </c>
      <c r="C289" s="18" t="s">
        <v>645</v>
      </c>
      <c r="D289" s="73">
        <v>3802175.3</v>
      </c>
      <c r="E289" s="74">
        <v>11330</v>
      </c>
      <c r="F289" s="73">
        <v>335.58475728155338</v>
      </c>
      <c r="G289" s="75">
        <v>6.277146282870659E-2</v>
      </c>
      <c r="H289" s="5"/>
    </row>
    <row r="290" spans="1:8" s="2" customFormat="1" x14ac:dyDescent="0.25">
      <c r="A290" s="58">
        <v>312500</v>
      </c>
      <c r="B290" s="59">
        <v>2500</v>
      </c>
      <c r="C290" s="18" t="s">
        <v>646</v>
      </c>
      <c r="D290" s="73">
        <v>3485221.39</v>
      </c>
      <c r="E290" s="74">
        <v>3923</v>
      </c>
      <c r="F290" s="73">
        <v>888.40718582717307</v>
      </c>
      <c r="G290" s="75">
        <v>0.16617744826568032</v>
      </c>
      <c r="H290" s="5"/>
    </row>
    <row r="291" spans="1:8" s="2" customFormat="1" x14ac:dyDescent="0.25">
      <c r="A291" s="58">
        <v>312510</v>
      </c>
      <c r="B291" s="59">
        <v>2510</v>
      </c>
      <c r="C291" s="18" t="s">
        <v>162</v>
      </c>
      <c r="D291" s="73">
        <v>78571754.640000001</v>
      </c>
      <c r="E291" s="74">
        <v>36951</v>
      </c>
      <c r="F291" s="73">
        <v>2126.3769489323699</v>
      </c>
      <c r="G291" s="75">
        <v>0.39774092450135179</v>
      </c>
      <c r="H291" s="5"/>
    </row>
    <row r="292" spans="1:8" s="2" customFormat="1" x14ac:dyDescent="0.25">
      <c r="A292" s="58">
        <v>312520</v>
      </c>
      <c r="B292" s="59">
        <v>2520</v>
      </c>
      <c r="C292" s="18" t="s">
        <v>163</v>
      </c>
      <c r="D292" s="73">
        <v>2273831.7200000002</v>
      </c>
      <c r="E292" s="74">
        <v>2376</v>
      </c>
      <c r="F292" s="73">
        <v>956.99988215488224</v>
      </c>
      <c r="G292" s="75">
        <v>0.17900778037830106</v>
      </c>
      <c r="H292" s="5"/>
    </row>
    <row r="293" spans="1:8" s="2" customFormat="1" x14ac:dyDescent="0.25">
      <c r="A293" s="58">
        <v>312530</v>
      </c>
      <c r="B293" s="59">
        <v>2530</v>
      </c>
      <c r="C293" s="18" t="s">
        <v>164</v>
      </c>
      <c r="D293" s="73">
        <v>2993113.02</v>
      </c>
      <c r="E293" s="74">
        <v>3221</v>
      </c>
      <c r="F293" s="73">
        <v>929.24961813101527</v>
      </c>
      <c r="G293" s="75">
        <v>0.17381706587514056</v>
      </c>
      <c r="H293" s="5"/>
    </row>
    <row r="294" spans="1:8" s="2" customFormat="1" x14ac:dyDescent="0.25">
      <c r="A294" s="58">
        <v>312540</v>
      </c>
      <c r="B294" s="59">
        <v>2540</v>
      </c>
      <c r="C294" s="18" t="s">
        <v>647</v>
      </c>
      <c r="D294" s="73">
        <v>2381515.94</v>
      </c>
      <c r="E294" s="74">
        <v>4704</v>
      </c>
      <c r="F294" s="73">
        <v>506.27464710884351</v>
      </c>
      <c r="G294" s="75">
        <v>9.4699176594145604E-2</v>
      </c>
      <c r="H294" s="5"/>
    </row>
    <row r="295" spans="1:8" s="2" customFormat="1" x14ac:dyDescent="0.25">
      <c r="A295" s="58">
        <v>312550</v>
      </c>
      <c r="B295" s="59">
        <v>2550</v>
      </c>
      <c r="C295" s="18" t="s">
        <v>648</v>
      </c>
      <c r="D295" s="73">
        <v>2853013.9</v>
      </c>
      <c r="E295" s="74">
        <v>3173</v>
      </c>
      <c r="F295" s="73">
        <v>899.15345099275135</v>
      </c>
      <c r="G295" s="75">
        <v>0.16818754785975268</v>
      </c>
      <c r="H295" s="5"/>
    </row>
    <row r="296" spans="1:8" s="2" customFormat="1" x14ac:dyDescent="0.25">
      <c r="A296" s="58">
        <v>312560</v>
      </c>
      <c r="B296" s="59">
        <v>2560</v>
      </c>
      <c r="C296" s="18" t="s">
        <v>165</v>
      </c>
      <c r="D296" s="73">
        <v>3093732.01</v>
      </c>
      <c r="E296" s="74">
        <v>7504</v>
      </c>
      <c r="F296" s="73">
        <v>412.27771988272917</v>
      </c>
      <c r="G296" s="75">
        <v>7.7116957809290787E-2</v>
      </c>
      <c r="H296" s="5"/>
    </row>
    <row r="297" spans="1:8" s="2" customFormat="1" x14ac:dyDescent="0.25">
      <c r="A297" s="58">
        <v>312570</v>
      </c>
      <c r="B297" s="59">
        <v>2570</v>
      </c>
      <c r="C297" s="18" t="s">
        <v>649</v>
      </c>
      <c r="D297" s="73">
        <v>5421260.0899999999</v>
      </c>
      <c r="E297" s="74">
        <v>15433</v>
      </c>
      <c r="F297" s="73">
        <v>351.27713924706796</v>
      </c>
      <c r="G297" s="75">
        <v>6.5706738492659733E-2</v>
      </c>
      <c r="H297" s="5"/>
    </row>
    <row r="298" spans="1:8" s="2" customFormat="1" x14ac:dyDescent="0.25">
      <c r="A298" s="58">
        <v>312580</v>
      </c>
      <c r="B298" s="59">
        <v>2580</v>
      </c>
      <c r="C298" s="18" t="s">
        <v>166</v>
      </c>
      <c r="D298" s="73">
        <v>2194583.91</v>
      </c>
      <c r="E298" s="74">
        <v>3466</v>
      </c>
      <c r="F298" s="73">
        <v>633.17481534910564</v>
      </c>
      <c r="G298" s="75">
        <v>0.11843597935651616</v>
      </c>
      <c r="H298" s="5"/>
    </row>
    <row r="299" spans="1:8" s="2" customFormat="1" x14ac:dyDescent="0.25">
      <c r="A299" s="58">
        <v>312590</v>
      </c>
      <c r="B299" s="59">
        <v>2590</v>
      </c>
      <c r="C299" s="18" t="s">
        <v>167</v>
      </c>
      <c r="D299" s="73">
        <v>4746809.9800000004</v>
      </c>
      <c r="E299" s="74">
        <v>9696</v>
      </c>
      <c r="F299" s="73">
        <v>489.56373556105615</v>
      </c>
      <c r="G299" s="75">
        <v>9.15733839581718E-2</v>
      </c>
      <c r="H299" s="5"/>
    </row>
    <row r="300" spans="1:8" s="2" customFormat="1" x14ac:dyDescent="0.25">
      <c r="A300" s="58">
        <v>312595</v>
      </c>
      <c r="B300" s="59">
        <v>2595</v>
      </c>
      <c r="C300" s="18" t="s">
        <v>168</v>
      </c>
      <c r="D300" s="73">
        <v>5732810.1600000001</v>
      </c>
      <c r="E300" s="74">
        <v>11054</v>
      </c>
      <c r="F300" s="73">
        <v>518.61861407635251</v>
      </c>
      <c r="G300" s="75">
        <v>9.700812790032691E-2</v>
      </c>
      <c r="H300" s="5"/>
    </row>
    <row r="301" spans="1:8" s="2" customFormat="1" x14ac:dyDescent="0.25">
      <c r="A301" s="58">
        <v>312600</v>
      </c>
      <c r="B301" s="59">
        <v>2600</v>
      </c>
      <c r="C301" s="18" t="s">
        <v>169</v>
      </c>
      <c r="D301" s="73">
        <v>5943538.7699999996</v>
      </c>
      <c r="E301" s="74">
        <v>7533</v>
      </c>
      <c r="F301" s="73">
        <v>789.00023496614892</v>
      </c>
      <c r="G301" s="75">
        <v>0.14758327917577557</v>
      </c>
      <c r="H301" s="5"/>
    </row>
    <row r="302" spans="1:8" s="2" customFormat="1" x14ac:dyDescent="0.25">
      <c r="A302" s="58">
        <v>312610</v>
      </c>
      <c r="B302" s="59">
        <v>2610</v>
      </c>
      <c r="C302" s="18" t="s">
        <v>170</v>
      </c>
      <c r="D302" s="73">
        <v>32889279.239999998</v>
      </c>
      <c r="E302" s="74">
        <v>67822</v>
      </c>
      <c r="F302" s="73">
        <v>484.93526053492963</v>
      </c>
      <c r="G302" s="75">
        <v>9.0707623098204196E-2</v>
      </c>
      <c r="H302" s="5"/>
    </row>
    <row r="303" spans="1:8" s="2" customFormat="1" x14ac:dyDescent="0.25">
      <c r="A303" s="58">
        <v>312620</v>
      </c>
      <c r="B303" s="59">
        <v>2620</v>
      </c>
      <c r="C303" s="18" t="s">
        <v>171</v>
      </c>
      <c r="D303" s="73">
        <v>5660221.6600000001</v>
      </c>
      <c r="E303" s="74">
        <v>9688</v>
      </c>
      <c r="F303" s="73">
        <v>584.25079066886872</v>
      </c>
      <c r="G303" s="75">
        <v>0.10928469185012434</v>
      </c>
      <c r="H303" s="5"/>
    </row>
    <row r="304" spans="1:8" s="2" customFormat="1" x14ac:dyDescent="0.25">
      <c r="A304" s="58">
        <v>312630</v>
      </c>
      <c r="B304" s="59">
        <v>2630</v>
      </c>
      <c r="C304" s="18" t="s">
        <v>456</v>
      </c>
      <c r="D304" s="73">
        <v>4328602.08</v>
      </c>
      <c r="E304" s="74">
        <v>4437</v>
      </c>
      <c r="F304" s="73">
        <v>975.56954699121025</v>
      </c>
      <c r="G304" s="75">
        <v>0.18248125466675671</v>
      </c>
      <c r="H304" s="5"/>
    </row>
    <row r="305" spans="1:8" s="2" customFormat="1" x14ac:dyDescent="0.25">
      <c r="A305" s="58">
        <v>312640</v>
      </c>
      <c r="B305" s="59">
        <v>2640</v>
      </c>
      <c r="C305" s="18" t="s">
        <v>457</v>
      </c>
      <c r="D305" s="73">
        <v>2770399.68</v>
      </c>
      <c r="E305" s="74">
        <v>2967</v>
      </c>
      <c r="F305" s="73">
        <v>933.73767441860468</v>
      </c>
      <c r="G305" s="75">
        <v>0.17465656127031789</v>
      </c>
      <c r="H305" s="5"/>
    </row>
    <row r="306" spans="1:8" s="2" customFormat="1" x14ac:dyDescent="0.25">
      <c r="A306" s="58">
        <v>312650</v>
      </c>
      <c r="B306" s="59">
        <v>2650</v>
      </c>
      <c r="C306" s="18" t="s">
        <v>650</v>
      </c>
      <c r="D306" s="73">
        <v>2682610.5099999998</v>
      </c>
      <c r="E306" s="74">
        <v>10321</v>
      </c>
      <c r="F306" s="73">
        <v>259.91769305299874</v>
      </c>
      <c r="G306" s="75">
        <v>4.8617863159711262E-2</v>
      </c>
      <c r="H306" s="5"/>
    </row>
    <row r="307" spans="1:8" s="2" customFormat="1" x14ac:dyDescent="0.25">
      <c r="A307" s="58">
        <v>312660</v>
      </c>
      <c r="B307" s="59">
        <v>2660</v>
      </c>
      <c r="C307" s="18" t="s">
        <v>172</v>
      </c>
      <c r="D307" s="73">
        <v>3175713.6</v>
      </c>
      <c r="E307" s="74">
        <v>5242</v>
      </c>
      <c r="F307" s="73">
        <v>605.82098435711566</v>
      </c>
      <c r="G307" s="75">
        <v>0.11331941804650458</v>
      </c>
      <c r="H307" s="5"/>
    </row>
    <row r="308" spans="1:8" s="2" customFormat="1" x14ac:dyDescent="0.25">
      <c r="A308" s="58">
        <v>312670</v>
      </c>
      <c r="B308" s="59">
        <v>2670</v>
      </c>
      <c r="C308" s="18" t="s">
        <v>651</v>
      </c>
      <c r="D308" s="73">
        <v>7198154.79</v>
      </c>
      <c r="E308" s="74">
        <v>26369</v>
      </c>
      <c r="F308" s="73">
        <v>272.97792066441656</v>
      </c>
      <c r="G308" s="75">
        <v>5.1060791732169472E-2</v>
      </c>
      <c r="H308" s="5"/>
    </row>
    <row r="309" spans="1:8" s="2" customFormat="1" x14ac:dyDescent="0.25">
      <c r="A309" s="58">
        <v>312675</v>
      </c>
      <c r="B309" s="59">
        <v>2675</v>
      </c>
      <c r="C309" s="18" t="s">
        <v>652</v>
      </c>
      <c r="D309" s="73">
        <v>2704989.84</v>
      </c>
      <c r="E309" s="74">
        <v>5338</v>
      </c>
      <c r="F309" s="73">
        <v>506.74219557886846</v>
      </c>
      <c r="G309" s="75">
        <v>9.478663200077532E-2</v>
      </c>
      <c r="H309" s="5"/>
    </row>
    <row r="310" spans="1:8" s="2" customFormat="1" x14ac:dyDescent="0.25">
      <c r="A310" s="58">
        <v>312680</v>
      </c>
      <c r="B310" s="59">
        <v>2680</v>
      </c>
      <c r="C310" s="18" t="s">
        <v>173</v>
      </c>
      <c r="D310" s="73">
        <v>2381034.19</v>
      </c>
      <c r="E310" s="74">
        <v>5869</v>
      </c>
      <c r="F310" s="73">
        <v>405.69674390867266</v>
      </c>
      <c r="G310" s="75">
        <v>7.588597970385344E-2</v>
      </c>
      <c r="H310" s="5"/>
    </row>
    <row r="311" spans="1:8" s="2" customFormat="1" x14ac:dyDescent="0.25">
      <c r="A311" s="58">
        <v>312690</v>
      </c>
      <c r="B311" s="59">
        <v>2690</v>
      </c>
      <c r="C311" s="18" t="s">
        <v>653</v>
      </c>
      <c r="D311" s="73">
        <v>2682099.31</v>
      </c>
      <c r="E311" s="74">
        <v>9664</v>
      </c>
      <c r="F311" s="73">
        <v>277.5351107201987</v>
      </c>
      <c r="G311" s="75">
        <v>5.1913218667490248E-2</v>
      </c>
      <c r="H311" s="5"/>
    </row>
    <row r="312" spans="1:8" s="2" customFormat="1" x14ac:dyDescent="0.25">
      <c r="A312" s="58">
        <v>312695</v>
      </c>
      <c r="B312" s="59">
        <v>2695</v>
      </c>
      <c r="C312" s="18" t="s">
        <v>174</v>
      </c>
      <c r="D312" s="73">
        <v>2604582.08</v>
      </c>
      <c r="E312" s="74">
        <v>3487</v>
      </c>
      <c r="F312" s="73">
        <v>746.94065959277316</v>
      </c>
      <c r="G312" s="75">
        <v>0.13971599374383931</v>
      </c>
      <c r="H312" s="5"/>
    </row>
    <row r="313" spans="1:8" s="2" customFormat="1" x14ac:dyDescent="0.25">
      <c r="A313" s="58">
        <v>312700</v>
      </c>
      <c r="B313" s="59">
        <v>2700</v>
      </c>
      <c r="C313" s="18" t="s">
        <v>175</v>
      </c>
      <c r="D313" s="73">
        <v>16966527.84</v>
      </c>
      <c r="E313" s="74">
        <v>18492</v>
      </c>
      <c r="F313" s="73">
        <v>917.50637248539908</v>
      </c>
      <c r="G313" s="75">
        <v>0.17162048009006656</v>
      </c>
      <c r="H313" s="5"/>
    </row>
    <row r="314" spans="1:8" s="2" customFormat="1" x14ac:dyDescent="0.25">
      <c r="A314" s="58">
        <v>312705</v>
      </c>
      <c r="B314" s="59">
        <v>2705</v>
      </c>
      <c r="C314" s="18" t="s">
        <v>504</v>
      </c>
      <c r="D314" s="73">
        <v>2471792.31</v>
      </c>
      <c r="E314" s="74">
        <v>4561</v>
      </c>
      <c r="F314" s="73">
        <v>541.94087042315277</v>
      </c>
      <c r="G314" s="75">
        <v>0.10137057916066969</v>
      </c>
      <c r="H314" s="5"/>
    </row>
    <row r="315" spans="1:8" s="2" customFormat="1" x14ac:dyDescent="0.25">
      <c r="A315" s="58">
        <v>312707</v>
      </c>
      <c r="B315" s="59">
        <v>2707</v>
      </c>
      <c r="C315" s="18" t="s">
        <v>458</v>
      </c>
      <c r="D315" s="73">
        <v>2482916.59</v>
      </c>
      <c r="E315" s="74">
        <v>5299</v>
      </c>
      <c r="F315" s="73">
        <v>468.56323645970934</v>
      </c>
      <c r="G315" s="75">
        <v>8.7645219701240173E-2</v>
      </c>
      <c r="H315" s="5"/>
    </row>
    <row r="316" spans="1:8" s="2" customFormat="1" x14ac:dyDescent="0.25">
      <c r="A316" s="58">
        <v>312710</v>
      </c>
      <c r="B316" s="59">
        <v>2710</v>
      </c>
      <c r="C316" s="18" t="s">
        <v>176</v>
      </c>
      <c r="D316" s="73">
        <v>42402866.289999999</v>
      </c>
      <c r="E316" s="74">
        <v>60012</v>
      </c>
      <c r="F316" s="73">
        <v>706.57312354195824</v>
      </c>
      <c r="G316" s="75">
        <v>0.13216520595113199</v>
      </c>
      <c r="H316" s="5"/>
    </row>
    <row r="317" spans="1:8" s="2" customFormat="1" x14ac:dyDescent="0.25">
      <c r="A317" s="58">
        <v>312720</v>
      </c>
      <c r="B317" s="59">
        <v>2720</v>
      </c>
      <c r="C317" s="18" t="s">
        <v>654</v>
      </c>
      <c r="D317" s="73">
        <v>3270762.7</v>
      </c>
      <c r="E317" s="74">
        <v>4392</v>
      </c>
      <c r="F317" s="73">
        <v>744.70917577413479</v>
      </c>
      <c r="G317" s="75">
        <v>0.13929859247475546</v>
      </c>
      <c r="H317" s="5"/>
    </row>
    <row r="318" spans="1:8" s="2" customFormat="1" x14ac:dyDescent="0.25">
      <c r="A318" s="58">
        <v>312730</v>
      </c>
      <c r="B318" s="59">
        <v>2730</v>
      </c>
      <c r="C318" s="18" t="s">
        <v>655</v>
      </c>
      <c r="D318" s="73">
        <v>2742480.33</v>
      </c>
      <c r="E318" s="74">
        <v>6790</v>
      </c>
      <c r="F318" s="73">
        <v>403.89990132547865</v>
      </c>
      <c r="G318" s="75">
        <v>7.5549878510421192E-2</v>
      </c>
      <c r="H318" s="5"/>
    </row>
    <row r="319" spans="1:8" s="2" customFormat="1" x14ac:dyDescent="0.25">
      <c r="A319" s="58">
        <v>312733</v>
      </c>
      <c r="B319" s="59">
        <v>2733</v>
      </c>
      <c r="C319" s="18" t="s">
        <v>177</v>
      </c>
      <c r="D319" s="73">
        <v>2778432.16</v>
      </c>
      <c r="E319" s="74">
        <v>5096</v>
      </c>
      <c r="F319" s="73">
        <v>545.21824175824179</v>
      </c>
      <c r="G319" s="75">
        <v>0.10198361473058923</v>
      </c>
      <c r="H319" s="5"/>
    </row>
    <row r="320" spans="1:8" s="2" customFormat="1" x14ac:dyDescent="0.25">
      <c r="A320" s="58">
        <v>312735</v>
      </c>
      <c r="B320" s="59">
        <v>2735</v>
      </c>
      <c r="C320" s="18" t="s">
        <v>656</v>
      </c>
      <c r="D320" s="73">
        <v>1956670.22</v>
      </c>
      <c r="E320" s="74">
        <v>3164</v>
      </c>
      <c r="F320" s="73">
        <v>618.41663084702907</v>
      </c>
      <c r="G320" s="75">
        <v>0.11567544625782701</v>
      </c>
      <c r="H320" s="5"/>
    </row>
    <row r="321" spans="1:8" s="2" customFormat="1" x14ac:dyDescent="0.25">
      <c r="A321" s="58">
        <v>312737</v>
      </c>
      <c r="B321" s="59">
        <v>2737</v>
      </c>
      <c r="C321" s="18" t="s">
        <v>178</v>
      </c>
      <c r="D321" s="73">
        <v>2423545.02</v>
      </c>
      <c r="E321" s="74">
        <v>3378</v>
      </c>
      <c r="F321" s="73">
        <v>717.4496802841918</v>
      </c>
      <c r="G321" s="75">
        <v>0.13419967671428593</v>
      </c>
      <c r="H321" s="5"/>
    </row>
    <row r="322" spans="1:8" s="2" customFormat="1" x14ac:dyDescent="0.25">
      <c r="A322" s="58">
        <v>312738</v>
      </c>
      <c r="B322" s="59">
        <v>2738</v>
      </c>
      <c r="C322" s="18" t="s">
        <v>657</v>
      </c>
      <c r="D322" s="73">
        <v>3043485.2</v>
      </c>
      <c r="E322" s="74">
        <v>3990</v>
      </c>
      <c r="F322" s="73">
        <v>762.77824561403509</v>
      </c>
      <c r="G322" s="75">
        <v>0.14267842997092933</v>
      </c>
      <c r="H322" s="5"/>
    </row>
    <row r="323" spans="1:8" s="2" customFormat="1" x14ac:dyDescent="0.25">
      <c r="A323" s="58">
        <v>312740</v>
      </c>
      <c r="B323" s="59">
        <v>2740</v>
      </c>
      <c r="C323" s="18" t="s">
        <v>658</v>
      </c>
      <c r="D323" s="73">
        <v>3780366</v>
      </c>
      <c r="E323" s="74">
        <v>4355</v>
      </c>
      <c r="F323" s="73">
        <v>868.05189437428248</v>
      </c>
      <c r="G323" s="75">
        <v>0.16236997074151313</v>
      </c>
      <c r="H323" s="5"/>
    </row>
    <row r="324" spans="1:8" s="2" customFormat="1" x14ac:dyDescent="0.25">
      <c r="A324" s="58">
        <v>312750</v>
      </c>
      <c r="B324" s="59">
        <v>2750</v>
      </c>
      <c r="C324" s="18" t="s">
        <v>179</v>
      </c>
      <c r="D324" s="73">
        <v>3601450.07</v>
      </c>
      <c r="E324" s="74">
        <v>6171</v>
      </c>
      <c r="F324" s="73">
        <v>583.6088267703775</v>
      </c>
      <c r="G324" s="75">
        <v>0.10916461186401905</v>
      </c>
      <c r="H324" s="5"/>
    </row>
    <row r="325" spans="1:8" s="2" customFormat="1" x14ac:dyDescent="0.25">
      <c r="A325" s="58">
        <v>312760</v>
      </c>
      <c r="B325" s="59">
        <v>2760</v>
      </c>
      <c r="C325" s="18" t="s">
        <v>180</v>
      </c>
      <c r="D325" s="73">
        <v>3166933.58</v>
      </c>
      <c r="E325" s="74">
        <v>11818</v>
      </c>
      <c r="F325" s="73">
        <v>267.97542562193263</v>
      </c>
      <c r="G325" s="75">
        <v>5.0125070055911651E-2</v>
      </c>
      <c r="H325" s="5"/>
    </row>
    <row r="326" spans="1:8" s="2" customFormat="1" x14ac:dyDescent="0.25">
      <c r="A326" s="58">
        <v>312770</v>
      </c>
      <c r="B326" s="59">
        <v>2770</v>
      </c>
      <c r="C326" s="18" t="s">
        <v>181</v>
      </c>
      <c r="D326" s="73">
        <v>82587524.670000002</v>
      </c>
      <c r="E326" s="74">
        <v>281046</v>
      </c>
      <c r="F326" s="73">
        <v>293.85767692833201</v>
      </c>
      <c r="G326" s="75">
        <v>5.496637092119442E-2</v>
      </c>
      <c r="H326" s="5"/>
    </row>
    <row r="327" spans="1:8" s="2" customFormat="1" x14ac:dyDescent="0.25">
      <c r="A327" s="58">
        <v>312780</v>
      </c>
      <c r="B327" s="59">
        <v>2780</v>
      </c>
      <c r="C327" s="18" t="s">
        <v>659</v>
      </c>
      <c r="D327" s="73">
        <v>7109963.7599999998</v>
      </c>
      <c r="E327" s="74">
        <v>15890</v>
      </c>
      <c r="F327" s="73">
        <v>447.44894650723722</v>
      </c>
      <c r="G327" s="75">
        <v>8.3695770752359094E-2</v>
      </c>
      <c r="H327" s="5"/>
    </row>
    <row r="328" spans="1:8" s="2" customFormat="1" x14ac:dyDescent="0.25">
      <c r="A328" s="58">
        <v>312790</v>
      </c>
      <c r="B328" s="59">
        <v>2790</v>
      </c>
      <c r="C328" s="18" t="s">
        <v>182</v>
      </c>
      <c r="D328" s="73">
        <v>2711100.46</v>
      </c>
      <c r="E328" s="74">
        <v>1387</v>
      </c>
      <c r="F328" s="73">
        <v>1954.6506560922855</v>
      </c>
      <c r="G328" s="75">
        <v>0.36561935052092515</v>
      </c>
      <c r="H328" s="5"/>
    </row>
    <row r="329" spans="1:8" s="2" customFormat="1" x14ac:dyDescent="0.25">
      <c r="A329" s="58">
        <v>312800</v>
      </c>
      <c r="B329" s="59">
        <v>2800</v>
      </c>
      <c r="C329" s="18" t="s">
        <v>660</v>
      </c>
      <c r="D329" s="73">
        <v>10675732.49</v>
      </c>
      <c r="E329" s="74">
        <v>34573</v>
      </c>
      <c r="F329" s="73">
        <v>308.78814363809909</v>
      </c>
      <c r="G329" s="75">
        <v>5.7759129578290026E-2</v>
      </c>
      <c r="H329" s="5"/>
    </row>
    <row r="330" spans="1:8" s="2" customFormat="1" x14ac:dyDescent="0.25">
      <c r="A330" s="58">
        <v>312810</v>
      </c>
      <c r="B330" s="59">
        <v>2810</v>
      </c>
      <c r="C330" s="18" t="s">
        <v>661</v>
      </c>
      <c r="D330" s="73">
        <v>6831234.4800000004</v>
      </c>
      <c r="E330" s="74">
        <v>14258</v>
      </c>
      <c r="F330" s="73">
        <v>479.11589844297941</v>
      </c>
      <c r="G330" s="75">
        <v>8.9619105627384857E-2</v>
      </c>
      <c r="H330" s="5"/>
    </row>
    <row r="331" spans="1:8" s="2" customFormat="1" x14ac:dyDescent="0.25">
      <c r="A331" s="58">
        <v>312820</v>
      </c>
      <c r="B331" s="59">
        <v>2820</v>
      </c>
      <c r="C331" s="18" t="s">
        <v>183</v>
      </c>
      <c r="D331" s="73">
        <v>4558376.8099999996</v>
      </c>
      <c r="E331" s="74">
        <v>10315</v>
      </c>
      <c r="F331" s="73">
        <v>441.91728647600576</v>
      </c>
      <c r="G331" s="75">
        <v>8.2661068238322796E-2</v>
      </c>
      <c r="H331" s="5"/>
    </row>
    <row r="332" spans="1:8" s="2" customFormat="1" x14ac:dyDescent="0.25">
      <c r="A332" s="58">
        <v>312825</v>
      </c>
      <c r="B332" s="59">
        <v>2825</v>
      </c>
      <c r="C332" s="18" t="s">
        <v>184</v>
      </c>
      <c r="D332" s="73">
        <v>2363076.5</v>
      </c>
      <c r="E332" s="74">
        <v>4989</v>
      </c>
      <c r="F332" s="73">
        <v>473.65734616155544</v>
      </c>
      <c r="G332" s="75">
        <v>8.8598077990708027E-2</v>
      </c>
      <c r="H332" s="5"/>
    </row>
    <row r="333" spans="1:8" s="2" customFormat="1" x14ac:dyDescent="0.25">
      <c r="A333" s="58">
        <v>312830</v>
      </c>
      <c r="B333" s="59">
        <v>2830</v>
      </c>
      <c r="C333" s="18" t="s">
        <v>662</v>
      </c>
      <c r="D333" s="73">
        <v>10779817.210000001</v>
      </c>
      <c r="E333" s="74">
        <v>19017</v>
      </c>
      <c r="F333" s="73">
        <v>566.85161750013151</v>
      </c>
      <c r="G333" s="75">
        <v>0.10603015919298314</v>
      </c>
      <c r="H333" s="5"/>
    </row>
    <row r="334" spans="1:8" s="2" customFormat="1" x14ac:dyDescent="0.25">
      <c r="A334" s="58">
        <v>312840</v>
      </c>
      <c r="B334" s="59">
        <v>2840</v>
      </c>
      <c r="C334" s="18" t="s">
        <v>185</v>
      </c>
      <c r="D334" s="73">
        <v>3003507.64</v>
      </c>
      <c r="E334" s="74">
        <v>8918</v>
      </c>
      <c r="F334" s="73">
        <v>336.79161695447414</v>
      </c>
      <c r="G334" s="75">
        <v>6.2997207131612012E-2</v>
      </c>
      <c r="H334" s="5"/>
    </row>
    <row r="335" spans="1:8" s="2" customFormat="1" x14ac:dyDescent="0.25">
      <c r="A335" s="58">
        <v>312850</v>
      </c>
      <c r="B335" s="59">
        <v>2850</v>
      </c>
      <c r="C335" s="18" t="s">
        <v>663</v>
      </c>
      <c r="D335" s="73">
        <v>3246554.86</v>
      </c>
      <c r="E335" s="74">
        <v>3775</v>
      </c>
      <c r="F335" s="73">
        <v>860.0145324503311</v>
      </c>
      <c r="G335" s="75">
        <v>0.16086657419472994</v>
      </c>
      <c r="H335" s="5"/>
    </row>
    <row r="336" spans="1:8" s="2" customFormat="1" x14ac:dyDescent="0.25">
      <c r="A336" s="58">
        <v>312860</v>
      </c>
      <c r="B336" s="59">
        <v>2860</v>
      </c>
      <c r="C336" s="18" t="s">
        <v>186</v>
      </c>
      <c r="D336" s="73">
        <v>7372263.3899999997</v>
      </c>
      <c r="E336" s="74">
        <v>6569</v>
      </c>
      <c r="F336" s="73">
        <v>1122.2809240371441</v>
      </c>
      <c r="G336" s="75">
        <v>0.20992376375265259</v>
      </c>
      <c r="H336" s="5"/>
    </row>
    <row r="337" spans="1:8" s="2" customFormat="1" x14ac:dyDescent="0.25">
      <c r="A337" s="58">
        <v>312870</v>
      </c>
      <c r="B337" s="59">
        <v>2870</v>
      </c>
      <c r="C337" s="18" t="s">
        <v>664</v>
      </c>
      <c r="D337" s="73">
        <v>25796855.68</v>
      </c>
      <c r="E337" s="74">
        <v>52078</v>
      </c>
      <c r="F337" s="73">
        <v>495.35035293214025</v>
      </c>
      <c r="G337" s="75">
        <v>9.2655776496365069E-2</v>
      </c>
      <c r="H337" s="5"/>
    </row>
    <row r="338" spans="1:8" s="2" customFormat="1" x14ac:dyDescent="0.25">
      <c r="A338" s="58">
        <v>312880</v>
      </c>
      <c r="B338" s="59">
        <v>2880</v>
      </c>
      <c r="C338" s="18" t="s">
        <v>187</v>
      </c>
      <c r="D338" s="73">
        <v>3159391.69</v>
      </c>
      <c r="E338" s="74">
        <v>7051</v>
      </c>
      <c r="F338" s="73">
        <v>448.07710821160117</v>
      </c>
      <c r="G338" s="75">
        <v>8.3813269024316725E-2</v>
      </c>
      <c r="H338" s="5"/>
    </row>
    <row r="339" spans="1:8" s="2" customFormat="1" x14ac:dyDescent="0.25">
      <c r="A339" s="58">
        <v>312890</v>
      </c>
      <c r="B339" s="59">
        <v>2890</v>
      </c>
      <c r="C339" s="18" t="s">
        <v>665</v>
      </c>
      <c r="D339" s="73">
        <v>4463234.05</v>
      </c>
      <c r="E339" s="74">
        <v>8105</v>
      </c>
      <c r="F339" s="73">
        <v>550.67662553979028</v>
      </c>
      <c r="G339" s="75">
        <v>0.10300461084919667</v>
      </c>
      <c r="H339" s="5"/>
    </row>
    <row r="340" spans="1:8" s="2" customFormat="1" x14ac:dyDescent="0.25">
      <c r="A340" s="58">
        <v>312900</v>
      </c>
      <c r="B340" s="59">
        <v>2900</v>
      </c>
      <c r="C340" s="18" t="s">
        <v>188</v>
      </c>
      <c r="D340" s="73">
        <v>2805321.53</v>
      </c>
      <c r="E340" s="74">
        <v>8343</v>
      </c>
      <c r="F340" s="73">
        <v>336.24853529905306</v>
      </c>
      <c r="G340" s="75">
        <v>6.2895623167482151E-2</v>
      </c>
      <c r="H340" s="5"/>
    </row>
    <row r="341" spans="1:8" s="2" customFormat="1" x14ac:dyDescent="0.25">
      <c r="A341" s="58">
        <v>312910</v>
      </c>
      <c r="B341" s="59">
        <v>2910</v>
      </c>
      <c r="C341" s="18" t="s">
        <v>666</v>
      </c>
      <c r="D341" s="73">
        <v>3896307.22</v>
      </c>
      <c r="E341" s="74">
        <v>5577</v>
      </c>
      <c r="F341" s="73">
        <v>698.63855477855486</v>
      </c>
      <c r="G341" s="75">
        <v>0.1306810369673306</v>
      </c>
      <c r="H341" s="5"/>
    </row>
    <row r="342" spans="1:8" s="2" customFormat="1" x14ac:dyDescent="0.25">
      <c r="A342" s="58">
        <v>312920</v>
      </c>
      <c r="B342" s="59">
        <v>2920</v>
      </c>
      <c r="C342" s="18" t="s">
        <v>189</v>
      </c>
      <c r="D342" s="73">
        <v>3750952.14</v>
      </c>
      <c r="E342" s="74">
        <v>6591</v>
      </c>
      <c r="F342" s="73">
        <v>569.10213017751482</v>
      </c>
      <c r="G342" s="75">
        <v>0.10645111982903306</v>
      </c>
      <c r="H342" s="5"/>
    </row>
    <row r="343" spans="1:8" s="2" customFormat="1" x14ac:dyDescent="0.25">
      <c r="A343" s="58">
        <v>312930</v>
      </c>
      <c r="B343" s="59">
        <v>2930</v>
      </c>
      <c r="C343" s="18" t="s">
        <v>190</v>
      </c>
      <c r="D343" s="73">
        <v>3392201.65</v>
      </c>
      <c r="E343" s="74">
        <v>11045</v>
      </c>
      <c r="F343" s="73">
        <v>307.12554549569938</v>
      </c>
      <c r="G343" s="75">
        <v>5.7448138941110519E-2</v>
      </c>
      <c r="H343" s="5"/>
    </row>
    <row r="344" spans="1:8" s="2" customFormat="1" x14ac:dyDescent="0.25">
      <c r="A344" s="58">
        <v>312940</v>
      </c>
      <c r="B344" s="59">
        <v>2940</v>
      </c>
      <c r="C344" s="18" t="s">
        <v>191</v>
      </c>
      <c r="D344" s="73">
        <v>4427799.1900000004</v>
      </c>
      <c r="E344" s="74">
        <v>5010</v>
      </c>
      <c r="F344" s="73">
        <v>883.79225349301407</v>
      </c>
      <c r="G344" s="75">
        <v>0.16531422057972314</v>
      </c>
      <c r="H344" s="5"/>
    </row>
    <row r="345" spans="1:8" s="2" customFormat="1" x14ac:dyDescent="0.25">
      <c r="A345" s="58">
        <v>312950</v>
      </c>
      <c r="B345" s="59">
        <v>2950</v>
      </c>
      <c r="C345" s="18" t="s">
        <v>667</v>
      </c>
      <c r="D345" s="73">
        <v>11864262.16</v>
      </c>
      <c r="E345" s="74">
        <v>25358</v>
      </c>
      <c r="F345" s="73">
        <v>467.87057969871444</v>
      </c>
      <c r="G345" s="75">
        <v>8.7515657564753241E-2</v>
      </c>
      <c r="H345" s="5"/>
    </row>
    <row r="346" spans="1:8" s="2" customFormat="1" x14ac:dyDescent="0.25">
      <c r="A346" s="58">
        <v>312960</v>
      </c>
      <c r="B346" s="59">
        <v>2960</v>
      </c>
      <c r="C346" s="18" t="s">
        <v>668</v>
      </c>
      <c r="D346" s="73">
        <v>2085728.49</v>
      </c>
      <c r="E346" s="74">
        <v>8437</v>
      </c>
      <c r="F346" s="73">
        <v>247.21210027260875</v>
      </c>
      <c r="G346" s="75">
        <v>4.6241269385334932E-2</v>
      </c>
      <c r="H346" s="5"/>
    </row>
    <row r="347" spans="1:8" s="2" customFormat="1" x14ac:dyDescent="0.25">
      <c r="A347" s="58">
        <v>312965</v>
      </c>
      <c r="B347" s="59">
        <v>2965</v>
      </c>
      <c r="C347" s="18" t="s">
        <v>192</v>
      </c>
      <c r="D347" s="73">
        <v>2573383.23</v>
      </c>
      <c r="E347" s="74">
        <v>5369</v>
      </c>
      <c r="F347" s="73">
        <v>479.30401005773888</v>
      </c>
      <c r="G347" s="75">
        <v>8.9654292092137239E-2</v>
      </c>
      <c r="H347" s="5"/>
    </row>
    <row r="348" spans="1:8" s="2" customFormat="1" x14ac:dyDescent="0.25">
      <c r="A348" s="58">
        <v>312970</v>
      </c>
      <c r="B348" s="59">
        <v>2970</v>
      </c>
      <c r="C348" s="18" t="s">
        <v>193</v>
      </c>
      <c r="D348" s="73">
        <v>9742171.4700000007</v>
      </c>
      <c r="E348" s="74">
        <v>13986</v>
      </c>
      <c r="F348" s="73">
        <v>696.56595667095667</v>
      </c>
      <c r="G348" s="75">
        <v>0.13029335542862236</v>
      </c>
      <c r="H348" s="5"/>
    </row>
    <row r="349" spans="1:8" s="2" customFormat="1" x14ac:dyDescent="0.25">
      <c r="A349" s="58">
        <v>312980</v>
      </c>
      <c r="B349" s="59">
        <v>2980</v>
      </c>
      <c r="C349" s="18" t="s">
        <v>669</v>
      </c>
      <c r="D349" s="73">
        <v>54560827.890000001</v>
      </c>
      <c r="E349" s="74">
        <v>182153</v>
      </c>
      <c r="F349" s="73">
        <v>299.53296344282006</v>
      </c>
      <c r="G349" s="75">
        <v>5.6027938911863195E-2</v>
      </c>
      <c r="H349" s="5"/>
    </row>
    <row r="350" spans="1:8" s="2" customFormat="1" x14ac:dyDescent="0.25">
      <c r="A350" s="58">
        <v>312990</v>
      </c>
      <c r="B350" s="59">
        <v>2990</v>
      </c>
      <c r="C350" s="18" t="s">
        <v>670</v>
      </c>
      <c r="D350" s="73">
        <v>3687184.38</v>
      </c>
      <c r="E350" s="74">
        <v>3492</v>
      </c>
      <c r="F350" s="73">
        <v>1055.8947250859105</v>
      </c>
      <c r="G350" s="75">
        <v>0.19750615917024225</v>
      </c>
      <c r="H350" s="5"/>
    </row>
    <row r="351" spans="1:8" s="2" customFormat="1" x14ac:dyDescent="0.25">
      <c r="A351" s="58">
        <v>313000</v>
      </c>
      <c r="B351" s="59">
        <v>3000</v>
      </c>
      <c r="C351" s="18" t="s">
        <v>194</v>
      </c>
      <c r="D351" s="73">
        <v>2890131.05</v>
      </c>
      <c r="E351" s="74">
        <v>2996</v>
      </c>
      <c r="F351" s="73">
        <v>964.66323431241653</v>
      </c>
      <c r="G351" s="75">
        <v>0.18044121802605562</v>
      </c>
      <c r="H351" s="5"/>
    </row>
    <row r="352" spans="1:8" s="2" customFormat="1" x14ac:dyDescent="0.25">
      <c r="A352" s="58">
        <v>313005</v>
      </c>
      <c r="B352" s="59">
        <v>3005</v>
      </c>
      <c r="C352" s="18" t="s">
        <v>671</v>
      </c>
      <c r="D352" s="73">
        <v>3356852.88</v>
      </c>
      <c r="E352" s="74">
        <v>12097</v>
      </c>
      <c r="F352" s="73">
        <v>277.49465817971395</v>
      </c>
      <c r="G352" s="75">
        <v>5.1905651979533576E-2</v>
      </c>
      <c r="H352" s="5"/>
    </row>
    <row r="353" spans="1:8" s="2" customFormat="1" x14ac:dyDescent="0.25">
      <c r="A353" s="58">
        <v>313010</v>
      </c>
      <c r="B353" s="59">
        <v>3010</v>
      </c>
      <c r="C353" s="18" t="s">
        <v>672</v>
      </c>
      <c r="D353" s="73">
        <v>19736181.059999999</v>
      </c>
      <c r="E353" s="74">
        <v>43817</v>
      </c>
      <c r="F353" s="73">
        <v>450.42291941483899</v>
      </c>
      <c r="G353" s="75">
        <v>8.4252055344470306E-2</v>
      </c>
      <c r="H353" s="5"/>
    </row>
    <row r="354" spans="1:8" s="2" customFormat="1" x14ac:dyDescent="0.25">
      <c r="A354" s="58">
        <v>313020</v>
      </c>
      <c r="B354" s="59">
        <v>3020</v>
      </c>
      <c r="C354" s="18" t="s">
        <v>195</v>
      </c>
      <c r="D354" s="73">
        <v>7550946.8099999996</v>
      </c>
      <c r="E354" s="74">
        <v>11005</v>
      </c>
      <c r="F354" s="73">
        <v>686.13782916855973</v>
      </c>
      <c r="G354" s="75">
        <v>0.12834276380106363</v>
      </c>
      <c r="H354" s="5"/>
    </row>
    <row r="355" spans="1:8" s="2" customFormat="1" x14ac:dyDescent="0.25">
      <c r="A355" s="58">
        <v>313030</v>
      </c>
      <c r="B355" s="59">
        <v>3030</v>
      </c>
      <c r="C355" s="18" t="s">
        <v>196</v>
      </c>
      <c r="D355" s="73">
        <v>4223088.26</v>
      </c>
      <c r="E355" s="74">
        <v>7923</v>
      </c>
      <c r="F355" s="73">
        <v>533.01631452732545</v>
      </c>
      <c r="G355" s="75">
        <v>9.9701232098497766E-2</v>
      </c>
      <c r="H355" s="5"/>
    </row>
    <row r="356" spans="1:8" s="2" customFormat="1" x14ac:dyDescent="0.25">
      <c r="A356" s="58">
        <v>313040</v>
      </c>
      <c r="B356" s="59">
        <v>3040</v>
      </c>
      <c r="C356" s="18" t="s">
        <v>197</v>
      </c>
      <c r="D356" s="73">
        <v>5808074.0300000003</v>
      </c>
      <c r="E356" s="74">
        <v>6610</v>
      </c>
      <c r="F356" s="73">
        <v>878.67988350983364</v>
      </c>
      <c r="G356" s="75">
        <v>0.16435794668645876</v>
      </c>
      <c r="H356" s="5"/>
    </row>
    <row r="357" spans="1:8" s="2" customFormat="1" x14ac:dyDescent="0.25">
      <c r="A357" s="58">
        <v>313050</v>
      </c>
      <c r="B357" s="59">
        <v>3050</v>
      </c>
      <c r="C357" s="18" t="s">
        <v>673</v>
      </c>
      <c r="D357" s="73">
        <v>5516179.9100000001</v>
      </c>
      <c r="E357" s="74">
        <v>12444</v>
      </c>
      <c r="F357" s="73">
        <v>443.28028849244618</v>
      </c>
      <c r="G357" s="75">
        <v>8.2916019121978879E-2</v>
      </c>
      <c r="H357" s="5"/>
    </row>
    <row r="358" spans="1:8" s="2" customFormat="1" x14ac:dyDescent="0.25">
      <c r="A358" s="58">
        <v>313055</v>
      </c>
      <c r="B358" s="59">
        <v>3055</v>
      </c>
      <c r="C358" s="18" t="s">
        <v>674</v>
      </c>
      <c r="D358" s="73">
        <v>3346673.76</v>
      </c>
      <c r="E358" s="74">
        <v>6940</v>
      </c>
      <c r="F358" s="73">
        <v>482.22964841498555</v>
      </c>
      <c r="G358" s="75">
        <v>9.0201535658501225E-2</v>
      </c>
      <c r="H358" s="5"/>
    </row>
    <row r="359" spans="1:8" s="2" customFormat="1" x14ac:dyDescent="0.25">
      <c r="A359" s="58">
        <v>313060</v>
      </c>
      <c r="B359" s="59">
        <v>3060</v>
      </c>
      <c r="C359" s="18" t="s">
        <v>198</v>
      </c>
      <c r="D359" s="73">
        <v>3550710.24</v>
      </c>
      <c r="E359" s="74">
        <v>7358</v>
      </c>
      <c r="F359" s="73">
        <v>482.56458820331613</v>
      </c>
      <c r="G359" s="75">
        <v>9.0264186479245764E-2</v>
      </c>
      <c r="H359" s="5"/>
    </row>
    <row r="360" spans="1:8" s="2" customFormat="1" x14ac:dyDescent="0.25">
      <c r="A360" s="58">
        <v>313065</v>
      </c>
      <c r="B360" s="59">
        <v>3065</v>
      </c>
      <c r="C360" s="18" t="s">
        <v>199</v>
      </c>
      <c r="D360" s="73">
        <v>2672202.7400000002</v>
      </c>
      <c r="E360" s="74">
        <v>7339</v>
      </c>
      <c r="F360" s="73">
        <v>364.10992505790983</v>
      </c>
      <c r="G360" s="75">
        <v>6.8107123849966589E-2</v>
      </c>
      <c r="H360" s="5"/>
    </row>
    <row r="361" spans="1:8" s="2" customFormat="1" x14ac:dyDescent="0.25">
      <c r="A361" s="58">
        <v>313070</v>
      </c>
      <c r="B361" s="59">
        <v>3070</v>
      </c>
      <c r="C361" s="18" t="s">
        <v>675</v>
      </c>
      <c r="D361" s="73">
        <v>7809404.79</v>
      </c>
      <c r="E361" s="74">
        <v>6951</v>
      </c>
      <c r="F361" s="73">
        <v>1123.4937116961589</v>
      </c>
      <c r="G361" s="75">
        <v>0.21015061689125653</v>
      </c>
      <c r="H361" s="5"/>
    </row>
    <row r="362" spans="1:8" s="2" customFormat="1" x14ac:dyDescent="0.25">
      <c r="A362" s="58">
        <v>313080</v>
      </c>
      <c r="B362" s="59">
        <v>3080</v>
      </c>
      <c r="C362" s="18" t="s">
        <v>676</v>
      </c>
      <c r="D362" s="73">
        <v>4013579.74</v>
      </c>
      <c r="E362" s="74">
        <v>2776</v>
      </c>
      <c r="F362" s="73">
        <v>1445.8140273775216</v>
      </c>
      <c r="G362" s="75">
        <v>0.27044095271766799</v>
      </c>
      <c r="H362" s="5"/>
    </row>
    <row r="363" spans="1:8" s="2" customFormat="1" x14ac:dyDescent="0.25">
      <c r="A363" s="58">
        <v>313090</v>
      </c>
      <c r="B363" s="59">
        <v>3090</v>
      </c>
      <c r="C363" s="18" t="s">
        <v>200</v>
      </c>
      <c r="D363" s="73">
        <v>7250971.5700000003</v>
      </c>
      <c r="E363" s="74">
        <v>24079</v>
      </c>
      <c r="F363" s="73">
        <v>301.13258731674904</v>
      </c>
      <c r="G363" s="75">
        <v>5.6327150149452276E-2</v>
      </c>
      <c r="H363" s="5"/>
    </row>
    <row r="364" spans="1:8" s="2" customFormat="1" x14ac:dyDescent="0.25">
      <c r="A364" s="58">
        <v>313100</v>
      </c>
      <c r="B364" s="59">
        <v>3100</v>
      </c>
      <c r="C364" s="18" t="s">
        <v>677</v>
      </c>
      <c r="D364" s="73">
        <v>4720902.9800000004</v>
      </c>
      <c r="E364" s="74">
        <v>6312</v>
      </c>
      <c r="F364" s="73">
        <v>747.92506020278836</v>
      </c>
      <c r="G364" s="75">
        <v>0.13990012685763351</v>
      </c>
      <c r="H364" s="5"/>
    </row>
    <row r="365" spans="1:8" s="2" customFormat="1" x14ac:dyDescent="0.25">
      <c r="A365" s="58">
        <v>313110</v>
      </c>
      <c r="B365" s="59">
        <v>3110</v>
      </c>
      <c r="C365" s="18" t="s">
        <v>201</v>
      </c>
      <c r="D365" s="73">
        <v>2444339.9500000002</v>
      </c>
      <c r="E365" s="74">
        <v>7560</v>
      </c>
      <c r="F365" s="73">
        <v>323.32539021164024</v>
      </c>
      <c r="G365" s="75">
        <v>6.0478336017565741E-2</v>
      </c>
      <c r="H365" s="5"/>
    </row>
    <row r="366" spans="1:8" s="2" customFormat="1" x14ac:dyDescent="0.25">
      <c r="A366" s="58">
        <v>313115</v>
      </c>
      <c r="B366" s="59">
        <v>3115</v>
      </c>
      <c r="C366" s="18" t="s">
        <v>202</v>
      </c>
      <c r="D366" s="73">
        <v>5344356.92</v>
      </c>
      <c r="E366" s="74">
        <v>18769</v>
      </c>
      <c r="F366" s="73">
        <v>284.743828653631</v>
      </c>
      <c r="G366" s="75">
        <v>5.3261616531167441E-2</v>
      </c>
      <c r="H366" s="5"/>
    </row>
    <row r="367" spans="1:8" s="2" customFormat="1" x14ac:dyDescent="0.25">
      <c r="A367" s="58">
        <v>313120</v>
      </c>
      <c r="B367" s="59">
        <v>3120</v>
      </c>
      <c r="C367" s="18" t="s">
        <v>203</v>
      </c>
      <c r="D367" s="73">
        <v>6971268.9199999999</v>
      </c>
      <c r="E367" s="74">
        <v>20000</v>
      </c>
      <c r="F367" s="73">
        <v>348.563446</v>
      </c>
      <c r="G367" s="75">
        <v>6.5199139470085751E-2</v>
      </c>
      <c r="H367" s="5"/>
    </row>
    <row r="368" spans="1:8" s="2" customFormat="1" x14ac:dyDescent="0.25">
      <c r="A368" s="58">
        <v>313130</v>
      </c>
      <c r="B368" s="59">
        <v>3130</v>
      </c>
      <c r="C368" s="18" t="s">
        <v>204</v>
      </c>
      <c r="D368" s="73">
        <v>131395756.73</v>
      </c>
      <c r="E368" s="74">
        <v>265409</v>
      </c>
      <c r="F368" s="73">
        <v>495.06895670455788</v>
      </c>
      <c r="G368" s="75">
        <v>9.2603141051945864E-2</v>
      </c>
      <c r="H368" s="5"/>
    </row>
    <row r="369" spans="1:8" s="2" customFormat="1" x14ac:dyDescent="0.25">
      <c r="A369" s="58">
        <v>313140</v>
      </c>
      <c r="B369" s="59">
        <v>3140</v>
      </c>
      <c r="C369" s="18" t="s">
        <v>678</v>
      </c>
      <c r="D369" s="73">
        <v>5259789.3600000003</v>
      </c>
      <c r="E369" s="74">
        <v>4225</v>
      </c>
      <c r="F369" s="73">
        <v>1244.9205585798818</v>
      </c>
      <c r="G369" s="75">
        <v>0.23286362944675151</v>
      </c>
      <c r="H369" s="5"/>
    </row>
    <row r="370" spans="1:8" s="2" customFormat="1" x14ac:dyDescent="0.25">
      <c r="A370" s="58">
        <v>313150</v>
      </c>
      <c r="B370" s="59">
        <v>3150</v>
      </c>
      <c r="C370" s="18" t="s">
        <v>679</v>
      </c>
      <c r="D370" s="73">
        <v>6307024.5899999999</v>
      </c>
      <c r="E370" s="74">
        <v>10118</v>
      </c>
      <c r="F370" s="73">
        <v>623.34696481518085</v>
      </c>
      <c r="G370" s="75">
        <v>0.11659767013331518</v>
      </c>
      <c r="H370" s="5"/>
    </row>
    <row r="371" spans="1:8" s="2" customFormat="1" x14ac:dyDescent="0.25">
      <c r="A371" s="58">
        <v>313160</v>
      </c>
      <c r="B371" s="59">
        <v>3160</v>
      </c>
      <c r="C371" s="18" t="s">
        <v>680</v>
      </c>
      <c r="D371" s="73">
        <v>3629029.55</v>
      </c>
      <c r="E371" s="74">
        <v>7027</v>
      </c>
      <c r="F371" s="73">
        <v>516.44080688771874</v>
      </c>
      <c r="G371" s="75">
        <v>9.6600766898305226E-2</v>
      </c>
      <c r="H371" s="5"/>
    </row>
    <row r="372" spans="1:8" s="2" customFormat="1" x14ac:dyDescent="0.25">
      <c r="A372" s="58">
        <v>313170</v>
      </c>
      <c r="B372" s="59">
        <v>3170</v>
      </c>
      <c r="C372" s="18" t="s">
        <v>205</v>
      </c>
      <c r="D372" s="73">
        <v>70163576.900000006</v>
      </c>
      <c r="E372" s="74">
        <v>120904</v>
      </c>
      <c r="F372" s="73">
        <v>580.32469479917961</v>
      </c>
      <c r="G372" s="75">
        <v>0.10855031171038705</v>
      </c>
      <c r="H372" s="5"/>
    </row>
    <row r="373" spans="1:8" s="2" customFormat="1" x14ac:dyDescent="0.25">
      <c r="A373" s="58">
        <v>313180</v>
      </c>
      <c r="B373" s="59">
        <v>3180</v>
      </c>
      <c r="C373" s="18" t="s">
        <v>681</v>
      </c>
      <c r="D373" s="73">
        <v>3513916.06</v>
      </c>
      <c r="E373" s="74">
        <v>11576</v>
      </c>
      <c r="F373" s="73">
        <v>303.5518365583967</v>
      </c>
      <c r="G373" s="75">
        <v>5.6779673127777104E-2</v>
      </c>
      <c r="H373" s="5"/>
    </row>
    <row r="374" spans="1:8" s="2" customFormat="1" x14ac:dyDescent="0.25">
      <c r="A374" s="58">
        <v>313190</v>
      </c>
      <c r="B374" s="59">
        <v>3190</v>
      </c>
      <c r="C374" s="18" t="s">
        <v>206</v>
      </c>
      <c r="D374" s="73">
        <v>48389394.57</v>
      </c>
      <c r="E374" s="74">
        <v>52446</v>
      </c>
      <c r="F374" s="73">
        <v>922.65176696030198</v>
      </c>
      <c r="G374" s="75">
        <v>0.17258293124737412</v>
      </c>
      <c r="H374" s="5"/>
    </row>
    <row r="375" spans="1:8" s="2" customFormat="1" x14ac:dyDescent="0.25">
      <c r="A375" s="58">
        <v>313200</v>
      </c>
      <c r="B375" s="59">
        <v>3200</v>
      </c>
      <c r="C375" s="18" t="s">
        <v>207</v>
      </c>
      <c r="D375" s="73">
        <v>2776926.69</v>
      </c>
      <c r="E375" s="74">
        <v>5417</v>
      </c>
      <c r="F375" s="73">
        <v>512.63184234816322</v>
      </c>
      <c r="G375" s="75">
        <v>9.588829629044035E-2</v>
      </c>
      <c r="H375" s="5"/>
    </row>
    <row r="376" spans="1:8" s="2" customFormat="1" x14ac:dyDescent="0.25">
      <c r="A376" s="58">
        <v>313210</v>
      </c>
      <c r="B376" s="59">
        <v>3210</v>
      </c>
      <c r="C376" s="18" t="s">
        <v>208</v>
      </c>
      <c r="D376" s="73">
        <v>8786977.5500000007</v>
      </c>
      <c r="E376" s="74">
        <v>18164</v>
      </c>
      <c r="F376" s="73">
        <v>483.75784794098223</v>
      </c>
      <c r="G376" s="75">
        <v>9.048738690072694E-2</v>
      </c>
      <c r="H376" s="5"/>
    </row>
    <row r="377" spans="1:8" s="2" customFormat="1" x14ac:dyDescent="0.25">
      <c r="A377" s="58">
        <v>313220</v>
      </c>
      <c r="B377" s="59">
        <v>3220</v>
      </c>
      <c r="C377" s="18" t="s">
        <v>209</v>
      </c>
      <c r="D377" s="73">
        <v>7108324.8399999999</v>
      </c>
      <c r="E377" s="74">
        <v>13435</v>
      </c>
      <c r="F377" s="73">
        <v>529.0900513583922</v>
      </c>
      <c r="G377" s="75">
        <v>9.8966820665270364E-2</v>
      </c>
      <c r="H377" s="5"/>
    </row>
    <row r="378" spans="1:8" s="2" customFormat="1" x14ac:dyDescent="0.25">
      <c r="A378" s="58">
        <v>313230</v>
      </c>
      <c r="B378" s="59">
        <v>3230</v>
      </c>
      <c r="C378" s="18" t="s">
        <v>682</v>
      </c>
      <c r="D378" s="73">
        <v>3809805.09</v>
      </c>
      <c r="E378" s="74">
        <v>12836</v>
      </c>
      <c r="F378" s="73">
        <v>296.80625506388282</v>
      </c>
      <c r="G378" s="75">
        <v>5.5517905395920213E-2</v>
      </c>
      <c r="H378" s="5"/>
    </row>
    <row r="379" spans="1:8" s="2" customFormat="1" x14ac:dyDescent="0.25">
      <c r="A379" s="58">
        <v>313240</v>
      </c>
      <c r="B379" s="59">
        <v>3240</v>
      </c>
      <c r="C379" s="18" t="s">
        <v>683</v>
      </c>
      <c r="D379" s="73">
        <v>35288399.729999997</v>
      </c>
      <c r="E379" s="74">
        <v>97334</v>
      </c>
      <c r="F379" s="73">
        <v>362.5495688043232</v>
      </c>
      <c r="G379" s="75">
        <v>6.7815257659842282E-2</v>
      </c>
      <c r="H379" s="5"/>
    </row>
    <row r="380" spans="1:8" s="2" customFormat="1" x14ac:dyDescent="0.25">
      <c r="A380" s="58">
        <v>313250</v>
      </c>
      <c r="B380" s="59">
        <v>3250</v>
      </c>
      <c r="C380" s="18" t="s">
        <v>210</v>
      </c>
      <c r="D380" s="73">
        <v>10632666.720000001</v>
      </c>
      <c r="E380" s="74">
        <v>34936</v>
      </c>
      <c r="F380" s="73">
        <v>304.34699793908862</v>
      </c>
      <c r="G380" s="75">
        <v>5.6928408855392548E-2</v>
      </c>
      <c r="H380" s="5"/>
    </row>
    <row r="381" spans="1:8" s="2" customFormat="1" x14ac:dyDescent="0.25">
      <c r="A381" s="58">
        <v>313260</v>
      </c>
      <c r="B381" s="59">
        <v>3260</v>
      </c>
      <c r="C381" s="18" t="s">
        <v>459</v>
      </c>
      <c r="D381" s="73">
        <v>3043734.7</v>
      </c>
      <c r="E381" s="74">
        <v>4375</v>
      </c>
      <c r="F381" s="73">
        <v>695.71078857142857</v>
      </c>
      <c r="G381" s="75">
        <v>0.13013339538452898</v>
      </c>
      <c r="H381" s="5"/>
    </row>
    <row r="382" spans="1:8" s="2" customFormat="1" x14ac:dyDescent="0.25">
      <c r="A382" s="58">
        <v>313270</v>
      </c>
      <c r="B382" s="59">
        <v>3270</v>
      </c>
      <c r="C382" s="18" t="s">
        <v>211</v>
      </c>
      <c r="D382" s="73">
        <v>6124185.4900000002</v>
      </c>
      <c r="E382" s="74">
        <v>23209</v>
      </c>
      <c r="F382" s="73">
        <v>263.87114869231766</v>
      </c>
      <c r="G382" s="75">
        <v>4.9357360971586668E-2</v>
      </c>
      <c r="H382" s="5"/>
    </row>
    <row r="383" spans="1:8" s="2" customFormat="1" x14ac:dyDescent="0.25">
      <c r="A383" s="58">
        <v>313280</v>
      </c>
      <c r="B383" s="59">
        <v>3280</v>
      </c>
      <c r="C383" s="18" t="s">
        <v>684</v>
      </c>
      <c r="D383" s="73">
        <v>3563145.22</v>
      </c>
      <c r="E383" s="74">
        <v>2056</v>
      </c>
      <c r="F383" s="73">
        <v>1733.0472859922179</v>
      </c>
      <c r="G383" s="75">
        <v>0.32416821960057229</v>
      </c>
      <c r="H383" s="5"/>
    </row>
    <row r="384" spans="1:8" s="2" customFormat="1" x14ac:dyDescent="0.25">
      <c r="A384" s="58">
        <v>313290</v>
      </c>
      <c r="B384" s="59">
        <v>3290</v>
      </c>
      <c r="C384" s="18" t="s">
        <v>212</v>
      </c>
      <c r="D384" s="73">
        <v>6310282.4699999997</v>
      </c>
      <c r="E384" s="74">
        <v>10157</v>
      </c>
      <c r="F384" s="73">
        <v>621.27424140986511</v>
      </c>
      <c r="G384" s="75">
        <v>0.11620996515754417</v>
      </c>
      <c r="H384" s="5"/>
    </row>
    <row r="385" spans="1:8" s="2" customFormat="1" x14ac:dyDescent="0.25">
      <c r="A385" s="58">
        <v>313300</v>
      </c>
      <c r="B385" s="59">
        <v>3300</v>
      </c>
      <c r="C385" s="18" t="s">
        <v>213</v>
      </c>
      <c r="D385" s="73">
        <v>5579039.4199999999</v>
      </c>
      <c r="E385" s="74">
        <v>15714</v>
      </c>
      <c r="F385" s="73">
        <v>355.03623647702688</v>
      </c>
      <c r="G385" s="75">
        <v>6.6409881370635832E-2</v>
      </c>
      <c r="H385" s="5"/>
    </row>
    <row r="386" spans="1:8" s="2" customFormat="1" x14ac:dyDescent="0.25">
      <c r="A386" s="58">
        <v>313310</v>
      </c>
      <c r="B386" s="59">
        <v>3310</v>
      </c>
      <c r="C386" s="18" t="s">
        <v>214</v>
      </c>
      <c r="D386" s="73">
        <v>8073404.8499999996</v>
      </c>
      <c r="E386" s="74">
        <v>15423</v>
      </c>
      <c r="F386" s="73">
        <v>523.46526940283991</v>
      </c>
      <c r="G386" s="75">
        <v>9.7914699602613453E-2</v>
      </c>
      <c r="H386" s="5"/>
    </row>
    <row r="387" spans="1:8" s="2" customFormat="1" x14ac:dyDescent="0.25">
      <c r="A387" s="58">
        <v>313320</v>
      </c>
      <c r="B387" s="59">
        <v>3320</v>
      </c>
      <c r="C387" s="18" t="s">
        <v>215</v>
      </c>
      <c r="D387" s="73">
        <v>4989089.2</v>
      </c>
      <c r="E387" s="74">
        <v>12244</v>
      </c>
      <c r="F387" s="73">
        <v>407.47216595883702</v>
      </c>
      <c r="G387" s="75">
        <v>7.6218074165264438E-2</v>
      </c>
      <c r="H387" s="5"/>
    </row>
    <row r="388" spans="1:8" s="2" customFormat="1" x14ac:dyDescent="0.25">
      <c r="A388" s="58">
        <v>313330</v>
      </c>
      <c r="B388" s="59">
        <v>3330</v>
      </c>
      <c r="C388" s="18" t="s">
        <v>216</v>
      </c>
      <c r="D388" s="73">
        <v>6773555.5899999999</v>
      </c>
      <c r="E388" s="74">
        <v>21029</v>
      </c>
      <c r="F388" s="73">
        <v>322.10545389699939</v>
      </c>
      <c r="G388" s="75">
        <v>6.0250145715812498E-2</v>
      </c>
      <c r="H388" s="5"/>
    </row>
    <row r="389" spans="1:8" s="2" customFormat="1" x14ac:dyDescent="0.25">
      <c r="A389" s="58">
        <v>313340</v>
      </c>
      <c r="B389" s="59">
        <v>3340</v>
      </c>
      <c r="C389" s="18" t="s">
        <v>217</v>
      </c>
      <c r="D389" s="73">
        <v>9052335.3100000005</v>
      </c>
      <c r="E389" s="74">
        <v>15379</v>
      </c>
      <c r="F389" s="73">
        <v>588.61664022368166</v>
      </c>
      <c r="G389" s="75">
        <v>0.11010132835431376</v>
      </c>
      <c r="H389" s="5"/>
    </row>
    <row r="390" spans="1:8" s="2" customFormat="1" x14ac:dyDescent="0.25">
      <c r="A390" s="58">
        <v>313350</v>
      </c>
      <c r="B390" s="59">
        <v>3350</v>
      </c>
      <c r="C390" s="18" t="s">
        <v>218</v>
      </c>
      <c r="D390" s="73">
        <v>10235166.27</v>
      </c>
      <c r="E390" s="74">
        <v>21761</v>
      </c>
      <c r="F390" s="73">
        <v>470.34448187123752</v>
      </c>
      <c r="G390" s="75">
        <v>8.7978403428189758E-2</v>
      </c>
      <c r="H390" s="5"/>
    </row>
    <row r="391" spans="1:8" s="2" customFormat="1" x14ac:dyDescent="0.25">
      <c r="A391" s="58">
        <v>313360</v>
      </c>
      <c r="B391" s="59">
        <v>3360</v>
      </c>
      <c r="C391" s="18" t="s">
        <v>219</v>
      </c>
      <c r="D391" s="73">
        <v>6847870.5099999998</v>
      </c>
      <c r="E391" s="74">
        <v>9881</v>
      </c>
      <c r="F391" s="73">
        <v>693.0341574739399</v>
      </c>
      <c r="G391" s="75">
        <v>0.12963272887391863</v>
      </c>
      <c r="H391" s="5"/>
    </row>
    <row r="392" spans="1:8" s="2" customFormat="1" x14ac:dyDescent="0.25">
      <c r="A392" s="58">
        <v>313370</v>
      </c>
      <c r="B392" s="59">
        <v>3370</v>
      </c>
      <c r="C392" s="18" t="s">
        <v>685</v>
      </c>
      <c r="D392" s="73">
        <v>17639288.68</v>
      </c>
      <c r="E392" s="74">
        <v>11252</v>
      </c>
      <c r="F392" s="73">
        <v>1567.6580767863491</v>
      </c>
      <c r="G392" s="75">
        <v>0.29323200342069028</v>
      </c>
      <c r="H392" s="5"/>
    </row>
    <row r="393" spans="1:8" s="2" customFormat="1" x14ac:dyDescent="0.25">
      <c r="A393" s="58">
        <v>313375</v>
      </c>
      <c r="B393" s="59">
        <v>3375</v>
      </c>
      <c r="C393" s="18" t="s">
        <v>686</v>
      </c>
      <c r="D393" s="73">
        <v>10913711.029999999</v>
      </c>
      <c r="E393" s="74">
        <v>16199</v>
      </c>
      <c r="F393" s="73">
        <v>673.72745416383725</v>
      </c>
      <c r="G393" s="75">
        <v>0.12602139080543126</v>
      </c>
      <c r="H393" s="5"/>
    </row>
    <row r="394" spans="1:8" s="2" customFormat="1" x14ac:dyDescent="0.25">
      <c r="A394" s="58">
        <v>313380</v>
      </c>
      <c r="B394" s="59">
        <v>3380</v>
      </c>
      <c r="C394" s="18" t="s">
        <v>687</v>
      </c>
      <c r="D394" s="73">
        <v>39996270.780000001</v>
      </c>
      <c r="E394" s="74">
        <v>93847</v>
      </c>
      <c r="F394" s="73">
        <v>426.18592794655132</v>
      </c>
      <c r="G394" s="75">
        <v>7.9718501969294628E-2</v>
      </c>
      <c r="H394" s="5"/>
    </row>
    <row r="395" spans="1:8" s="2" customFormat="1" x14ac:dyDescent="0.25">
      <c r="A395" s="58">
        <v>313390</v>
      </c>
      <c r="B395" s="59">
        <v>3390</v>
      </c>
      <c r="C395" s="18" t="s">
        <v>220</v>
      </c>
      <c r="D395" s="73">
        <v>2441450.9900000002</v>
      </c>
      <c r="E395" s="74">
        <v>5369</v>
      </c>
      <c r="F395" s="73">
        <v>454.73104674986035</v>
      </c>
      <c r="G395" s="75">
        <v>8.5057894850001661E-2</v>
      </c>
      <c r="H395" s="5"/>
    </row>
    <row r="396" spans="1:8" s="2" customFormat="1" x14ac:dyDescent="0.25">
      <c r="A396" s="58">
        <v>313400</v>
      </c>
      <c r="B396" s="59">
        <v>3400</v>
      </c>
      <c r="C396" s="18" t="s">
        <v>221</v>
      </c>
      <c r="D396" s="73">
        <v>3909518.8</v>
      </c>
      <c r="E396" s="74">
        <v>15022</v>
      </c>
      <c r="F396" s="73">
        <v>260.25288243908932</v>
      </c>
      <c r="G396" s="75">
        <v>4.8680560667965223E-2</v>
      </c>
      <c r="H396" s="5"/>
    </row>
    <row r="397" spans="1:8" s="2" customFormat="1" x14ac:dyDescent="0.25">
      <c r="A397" s="58">
        <v>313410</v>
      </c>
      <c r="B397" s="59">
        <v>3410</v>
      </c>
      <c r="C397" s="18" t="s">
        <v>222</v>
      </c>
      <c r="D397" s="73">
        <v>4339485.0999999996</v>
      </c>
      <c r="E397" s="74">
        <v>6063</v>
      </c>
      <c r="F397" s="73">
        <v>715.73232723074375</v>
      </c>
      <c r="G397" s="75">
        <v>0.13387844411650188</v>
      </c>
      <c r="H397" s="5"/>
    </row>
    <row r="398" spans="1:8" s="2" customFormat="1" x14ac:dyDescent="0.25">
      <c r="A398" s="58">
        <v>313420</v>
      </c>
      <c r="B398" s="59">
        <v>3420</v>
      </c>
      <c r="C398" s="18" t="s">
        <v>223</v>
      </c>
      <c r="D398" s="73">
        <v>42034605.950000003</v>
      </c>
      <c r="E398" s="74">
        <v>105255</v>
      </c>
      <c r="F398" s="73">
        <v>399.35970690228498</v>
      </c>
      <c r="G398" s="75">
        <v>7.4700630625090414E-2</v>
      </c>
      <c r="H398" s="5"/>
    </row>
    <row r="399" spans="1:8" s="2" customFormat="1" x14ac:dyDescent="0.25">
      <c r="A399" s="58">
        <v>313430</v>
      </c>
      <c r="B399" s="59">
        <v>3430</v>
      </c>
      <c r="C399" s="18" t="s">
        <v>224</v>
      </c>
      <c r="D399" s="73">
        <v>4528181.87</v>
      </c>
      <c r="E399" s="74">
        <v>6000</v>
      </c>
      <c r="F399" s="73">
        <v>754.69697833333339</v>
      </c>
      <c r="G399" s="75">
        <v>0.14116682088347066</v>
      </c>
      <c r="H399" s="5"/>
    </row>
    <row r="400" spans="1:8" s="2" customFormat="1" x14ac:dyDescent="0.25">
      <c r="A400" s="58">
        <v>313440</v>
      </c>
      <c r="B400" s="59">
        <v>3440</v>
      </c>
      <c r="C400" s="18" t="s">
        <v>225</v>
      </c>
      <c r="D400" s="73">
        <v>25540963.84</v>
      </c>
      <c r="E400" s="74">
        <v>39690</v>
      </c>
      <c r="F400" s="73">
        <v>643.51130864197535</v>
      </c>
      <c r="G400" s="75">
        <v>0.12036943071398701</v>
      </c>
      <c r="H400" s="5"/>
    </row>
    <row r="401" spans="1:8" s="2" customFormat="1" x14ac:dyDescent="0.25">
      <c r="A401" s="58">
        <v>313450</v>
      </c>
      <c r="B401" s="59">
        <v>3450</v>
      </c>
      <c r="C401" s="18" t="s">
        <v>226</v>
      </c>
      <c r="D401" s="73">
        <v>3473327.61</v>
      </c>
      <c r="E401" s="74">
        <v>3768</v>
      </c>
      <c r="F401" s="73">
        <v>921.79607484076428</v>
      </c>
      <c r="G401" s="75">
        <v>0.17242287318481642</v>
      </c>
      <c r="H401" s="5"/>
    </row>
    <row r="402" spans="1:8" s="2" customFormat="1" x14ac:dyDescent="0.25">
      <c r="A402" s="58">
        <v>313460</v>
      </c>
      <c r="B402" s="59">
        <v>3460</v>
      </c>
      <c r="C402" s="18" t="s">
        <v>227</v>
      </c>
      <c r="D402" s="73">
        <v>10296310.91</v>
      </c>
      <c r="E402" s="74">
        <v>20418</v>
      </c>
      <c r="F402" s="73">
        <v>504.27617347438536</v>
      </c>
      <c r="G402" s="75">
        <v>9.4325360111908035E-2</v>
      </c>
      <c r="H402" s="5"/>
    </row>
    <row r="403" spans="1:8" s="2" customFormat="1" x14ac:dyDescent="0.25">
      <c r="A403" s="58">
        <v>313470</v>
      </c>
      <c r="B403" s="59">
        <v>3470</v>
      </c>
      <c r="C403" s="18" t="s">
        <v>228</v>
      </c>
      <c r="D403" s="73">
        <v>4003496.41</v>
      </c>
      <c r="E403" s="74">
        <v>12323</v>
      </c>
      <c r="F403" s="73">
        <v>324.88001379534205</v>
      </c>
      <c r="G403" s="75">
        <v>6.0769129906082846E-2</v>
      </c>
      <c r="H403" s="5"/>
    </row>
    <row r="404" spans="1:8" s="2" customFormat="1" x14ac:dyDescent="0.25">
      <c r="A404" s="58">
        <v>313480</v>
      </c>
      <c r="B404" s="59">
        <v>3480</v>
      </c>
      <c r="C404" s="18" t="s">
        <v>688</v>
      </c>
      <c r="D404" s="73">
        <v>4793314.75</v>
      </c>
      <c r="E404" s="74">
        <v>7691</v>
      </c>
      <c r="F404" s="73">
        <v>623.23686776752049</v>
      </c>
      <c r="G404" s="75">
        <v>0.11657707637098001</v>
      </c>
      <c r="H404" s="5"/>
    </row>
    <row r="405" spans="1:8" s="2" customFormat="1" x14ac:dyDescent="0.25">
      <c r="A405" s="58">
        <v>313490</v>
      </c>
      <c r="B405" s="59">
        <v>3490</v>
      </c>
      <c r="C405" s="18" t="s">
        <v>229</v>
      </c>
      <c r="D405" s="73">
        <v>22850035.030000001</v>
      </c>
      <c r="E405" s="74">
        <v>26264</v>
      </c>
      <c r="F405" s="73">
        <v>870.01351774291811</v>
      </c>
      <c r="G405" s="75">
        <v>0.16273689434485464</v>
      </c>
      <c r="H405" s="5"/>
    </row>
    <row r="406" spans="1:8" s="2" customFormat="1" x14ac:dyDescent="0.25">
      <c r="A406" s="58">
        <v>313500</v>
      </c>
      <c r="B406" s="59">
        <v>3500</v>
      </c>
      <c r="C406" s="18" t="s">
        <v>689</v>
      </c>
      <c r="D406" s="73">
        <v>2436614.7400000002</v>
      </c>
      <c r="E406" s="74">
        <v>3142</v>
      </c>
      <c r="F406" s="73">
        <v>775.49800763844689</v>
      </c>
      <c r="G406" s="75">
        <v>0.14505767411650139</v>
      </c>
      <c r="H406" s="5"/>
    </row>
    <row r="407" spans="1:8" s="2" customFormat="1" x14ac:dyDescent="0.25">
      <c r="A407" s="58">
        <v>313505</v>
      </c>
      <c r="B407" s="59">
        <v>3505</v>
      </c>
      <c r="C407" s="18" t="s">
        <v>690</v>
      </c>
      <c r="D407" s="73">
        <v>11123385.039999999</v>
      </c>
      <c r="E407" s="74">
        <v>39388</v>
      </c>
      <c r="F407" s="73">
        <v>282.40542906468971</v>
      </c>
      <c r="G407" s="75">
        <v>5.2824216560844177E-2</v>
      </c>
      <c r="H407" s="5"/>
    </row>
    <row r="408" spans="1:8" s="2" customFormat="1" x14ac:dyDescent="0.25">
      <c r="A408" s="58">
        <v>313507</v>
      </c>
      <c r="B408" s="59">
        <v>3507</v>
      </c>
      <c r="C408" s="18" t="s">
        <v>230</v>
      </c>
      <c r="D408" s="73">
        <v>3828817.04</v>
      </c>
      <c r="E408" s="74">
        <v>5429</v>
      </c>
      <c r="F408" s="73">
        <v>705.25272425861112</v>
      </c>
      <c r="G408" s="75">
        <v>0.13191822395109992</v>
      </c>
      <c r="H408" s="5"/>
    </row>
    <row r="409" spans="1:8" s="2" customFormat="1" x14ac:dyDescent="0.25">
      <c r="A409" s="58">
        <v>313510</v>
      </c>
      <c r="B409" s="59">
        <v>3510</v>
      </c>
      <c r="C409" s="18" t="s">
        <v>691</v>
      </c>
      <c r="D409" s="73">
        <v>20196514.600000001</v>
      </c>
      <c r="E409" s="74">
        <v>72018</v>
      </c>
      <c r="F409" s="73">
        <v>280.43703796273155</v>
      </c>
      <c r="G409" s="75">
        <v>5.2456027046249333E-2</v>
      </c>
      <c r="H409" s="5"/>
    </row>
    <row r="410" spans="1:8" s="2" customFormat="1" x14ac:dyDescent="0.25">
      <c r="A410" s="58">
        <v>313520</v>
      </c>
      <c r="B410" s="59">
        <v>3520</v>
      </c>
      <c r="C410" s="18" t="s">
        <v>692</v>
      </c>
      <c r="D410" s="73">
        <v>15657586.75</v>
      </c>
      <c r="E410" s="74">
        <v>67852</v>
      </c>
      <c r="F410" s="73">
        <v>230.76087292931675</v>
      </c>
      <c r="G410" s="75">
        <v>4.3164050938253748E-2</v>
      </c>
      <c r="H410" s="5"/>
    </row>
    <row r="411" spans="1:8" s="2" customFormat="1" x14ac:dyDescent="0.25">
      <c r="A411" s="58">
        <v>313530</v>
      </c>
      <c r="B411" s="59">
        <v>3530</v>
      </c>
      <c r="C411" s="18" t="s">
        <v>693</v>
      </c>
      <c r="D411" s="73">
        <v>2607793.85</v>
      </c>
      <c r="E411" s="74">
        <v>4384</v>
      </c>
      <c r="F411" s="73">
        <v>594.84348768248174</v>
      </c>
      <c r="G411" s="75">
        <v>0.11126606636853816</v>
      </c>
      <c r="H411" s="5"/>
    </row>
    <row r="412" spans="1:8" s="2" customFormat="1" x14ac:dyDescent="0.25">
      <c r="A412" s="58">
        <v>313535</v>
      </c>
      <c r="B412" s="59">
        <v>3535</v>
      </c>
      <c r="C412" s="18" t="s">
        <v>231</v>
      </c>
      <c r="D412" s="73">
        <v>2632353.0499999998</v>
      </c>
      <c r="E412" s="74">
        <v>7982</v>
      </c>
      <c r="F412" s="73">
        <v>329.78615008769731</v>
      </c>
      <c r="G412" s="75">
        <v>6.1686827582231367E-2</v>
      </c>
      <c r="H412" s="5"/>
    </row>
    <row r="413" spans="1:8" s="2" customFormat="1" x14ac:dyDescent="0.25">
      <c r="A413" s="58">
        <v>313540</v>
      </c>
      <c r="B413" s="59">
        <v>3540</v>
      </c>
      <c r="C413" s="18" t="s">
        <v>232</v>
      </c>
      <c r="D413" s="73">
        <v>13315679.630000001</v>
      </c>
      <c r="E413" s="74">
        <v>4852</v>
      </c>
      <c r="F413" s="73">
        <v>2744.369255976917</v>
      </c>
      <c r="G413" s="75">
        <v>0.51333700056963083</v>
      </c>
      <c r="H413" s="5"/>
    </row>
    <row r="414" spans="1:8" s="2" customFormat="1" x14ac:dyDescent="0.25">
      <c r="A414" s="58">
        <v>313545</v>
      </c>
      <c r="B414" s="59">
        <v>3545</v>
      </c>
      <c r="C414" s="18" t="s">
        <v>460</v>
      </c>
      <c r="D414" s="73">
        <v>3183820.02</v>
      </c>
      <c r="E414" s="74">
        <v>7738</v>
      </c>
      <c r="F414" s="73">
        <v>411.45257430860687</v>
      </c>
      <c r="G414" s="75">
        <v>7.6962613508453445E-2</v>
      </c>
      <c r="H414" s="5"/>
    </row>
    <row r="415" spans="1:8" s="2" customFormat="1" x14ac:dyDescent="0.25">
      <c r="A415" s="58">
        <v>313550</v>
      </c>
      <c r="B415" s="59">
        <v>3550</v>
      </c>
      <c r="C415" s="18" t="s">
        <v>233</v>
      </c>
      <c r="D415" s="73">
        <v>3801397.05</v>
      </c>
      <c r="E415" s="74">
        <v>12315</v>
      </c>
      <c r="F415" s="73">
        <v>308.68023142509134</v>
      </c>
      <c r="G415" s="75">
        <v>5.7738944491451005E-2</v>
      </c>
      <c r="H415" s="5"/>
    </row>
    <row r="416" spans="1:8" s="2" customFormat="1" x14ac:dyDescent="0.25">
      <c r="A416" s="58">
        <v>313560</v>
      </c>
      <c r="B416" s="59">
        <v>3560</v>
      </c>
      <c r="C416" s="18" t="s">
        <v>694</v>
      </c>
      <c r="D416" s="73">
        <v>4086228.5</v>
      </c>
      <c r="E416" s="74">
        <v>7468</v>
      </c>
      <c r="F416" s="73">
        <v>547.16503749330479</v>
      </c>
      <c r="G416" s="75">
        <v>0.10234776481031428</v>
      </c>
      <c r="H416" s="5"/>
    </row>
    <row r="417" spans="1:8" s="2" customFormat="1" x14ac:dyDescent="0.25">
      <c r="A417" s="58">
        <v>313570</v>
      </c>
      <c r="B417" s="59">
        <v>3570</v>
      </c>
      <c r="C417" s="18" t="s">
        <v>695</v>
      </c>
      <c r="D417" s="73">
        <v>3324387.07</v>
      </c>
      <c r="E417" s="74">
        <v>5207</v>
      </c>
      <c r="F417" s="73">
        <v>638.44575955444589</v>
      </c>
      <c r="G417" s="75">
        <v>0.11942191471585106</v>
      </c>
      <c r="H417" s="5"/>
    </row>
    <row r="418" spans="1:8" s="2" customFormat="1" x14ac:dyDescent="0.25">
      <c r="A418" s="58">
        <v>313580</v>
      </c>
      <c r="B418" s="59">
        <v>3580</v>
      </c>
      <c r="C418" s="18" t="s">
        <v>234</v>
      </c>
      <c r="D418" s="73">
        <v>5173670.3099999996</v>
      </c>
      <c r="E418" s="74">
        <v>25474</v>
      </c>
      <c r="F418" s="73">
        <v>203.09611015152703</v>
      </c>
      <c r="G418" s="75">
        <v>3.7989329528264164E-2</v>
      </c>
      <c r="H418" s="5"/>
    </row>
    <row r="419" spans="1:8" s="2" customFormat="1" x14ac:dyDescent="0.25">
      <c r="A419" s="58">
        <v>313590</v>
      </c>
      <c r="B419" s="59">
        <v>3590</v>
      </c>
      <c r="C419" s="18" t="s">
        <v>696</v>
      </c>
      <c r="D419" s="73">
        <v>3382860.36</v>
      </c>
      <c r="E419" s="74">
        <v>4780</v>
      </c>
      <c r="F419" s="73">
        <v>707.71137238493725</v>
      </c>
      <c r="G419" s="75">
        <v>0.13237811653001424</v>
      </c>
      <c r="H419" s="5"/>
    </row>
    <row r="420" spans="1:8" s="2" customFormat="1" x14ac:dyDescent="0.25">
      <c r="A420" s="58">
        <v>313600</v>
      </c>
      <c r="B420" s="59">
        <v>3600</v>
      </c>
      <c r="C420" s="18" t="s">
        <v>697</v>
      </c>
      <c r="D420" s="73">
        <v>5924837.7599999998</v>
      </c>
      <c r="E420" s="74">
        <v>15455</v>
      </c>
      <c r="F420" s="73">
        <v>383.36057974765447</v>
      </c>
      <c r="G420" s="75">
        <v>7.1707977968235539E-2</v>
      </c>
      <c r="H420" s="5"/>
    </row>
    <row r="421" spans="1:8" s="2" customFormat="1" x14ac:dyDescent="0.25">
      <c r="A421" s="58">
        <v>313610</v>
      </c>
      <c r="B421" s="59">
        <v>3610</v>
      </c>
      <c r="C421" s="18" t="s">
        <v>698</v>
      </c>
      <c r="D421" s="73">
        <v>2381009.2400000002</v>
      </c>
      <c r="E421" s="74">
        <v>4476</v>
      </c>
      <c r="F421" s="73">
        <v>531.95023235031283</v>
      </c>
      <c r="G421" s="75">
        <v>9.9501820366305907E-2</v>
      </c>
      <c r="H421" s="5"/>
    </row>
    <row r="422" spans="1:8" s="2" customFormat="1" x14ac:dyDescent="0.25">
      <c r="A422" s="58">
        <v>313620</v>
      </c>
      <c r="B422" s="59">
        <v>3620</v>
      </c>
      <c r="C422" s="18" t="s">
        <v>699</v>
      </c>
      <c r="D422" s="73">
        <v>44348277.289999999</v>
      </c>
      <c r="E422" s="74">
        <v>80416</v>
      </c>
      <c r="F422" s="73">
        <v>551.48574027556708</v>
      </c>
      <c r="G422" s="75">
        <v>0.10315595656576734</v>
      </c>
      <c r="H422" s="5"/>
    </row>
    <row r="423" spans="1:8" s="2" customFormat="1" x14ac:dyDescent="0.25">
      <c r="A423" s="58">
        <v>313630</v>
      </c>
      <c r="B423" s="59">
        <v>3630</v>
      </c>
      <c r="C423" s="18" t="s">
        <v>700</v>
      </c>
      <c r="D423" s="73">
        <v>36629175.549999997</v>
      </c>
      <c r="E423" s="74">
        <v>47726</v>
      </c>
      <c r="F423" s="73">
        <v>767.48890646607708</v>
      </c>
      <c r="G423" s="75">
        <v>0.14355956377142703</v>
      </c>
      <c r="H423" s="5"/>
    </row>
    <row r="424" spans="1:8" s="2" customFormat="1" x14ac:dyDescent="0.25">
      <c r="A424" s="58">
        <v>313640</v>
      </c>
      <c r="B424" s="59">
        <v>3640</v>
      </c>
      <c r="C424" s="18" t="s">
        <v>701</v>
      </c>
      <c r="D424" s="73">
        <v>3609232.32</v>
      </c>
      <c r="E424" s="74">
        <v>4727</v>
      </c>
      <c r="F424" s="73">
        <v>763.53550243283257</v>
      </c>
      <c r="G424" s="75">
        <v>0.14282007561251922</v>
      </c>
      <c r="H424" s="5"/>
    </row>
    <row r="425" spans="1:8" s="2" customFormat="1" x14ac:dyDescent="0.25">
      <c r="A425" s="58">
        <v>313650</v>
      </c>
      <c r="B425" s="59">
        <v>3650</v>
      </c>
      <c r="C425" s="18" t="s">
        <v>702</v>
      </c>
      <c r="D425" s="73">
        <v>3758214.32</v>
      </c>
      <c r="E425" s="74">
        <v>10842</v>
      </c>
      <c r="F425" s="73">
        <v>346.63478325032281</v>
      </c>
      <c r="G425" s="75">
        <v>6.4838381183323343E-2</v>
      </c>
      <c r="H425" s="5"/>
    </row>
    <row r="426" spans="1:8" s="2" customFormat="1" x14ac:dyDescent="0.25">
      <c r="A426" s="58">
        <v>313652</v>
      </c>
      <c r="B426" s="59">
        <v>3652</v>
      </c>
      <c r="C426" s="18" t="s">
        <v>703</v>
      </c>
      <c r="D426" s="73">
        <v>2274944.91</v>
      </c>
      <c r="E426" s="74">
        <v>4487</v>
      </c>
      <c r="F426" s="73">
        <v>507.00800312012484</v>
      </c>
      <c r="G426" s="75">
        <v>9.4836351565903143E-2</v>
      </c>
      <c r="H426" s="5"/>
    </row>
    <row r="427" spans="1:8" s="2" customFormat="1" x14ac:dyDescent="0.25">
      <c r="A427" s="58">
        <v>313655</v>
      </c>
      <c r="B427" s="59">
        <v>3655</v>
      </c>
      <c r="C427" s="18" t="s">
        <v>704</v>
      </c>
      <c r="D427" s="73">
        <v>2694852.29</v>
      </c>
      <c r="E427" s="74">
        <v>5050</v>
      </c>
      <c r="F427" s="73">
        <v>533.63411683168317</v>
      </c>
      <c r="G427" s="75">
        <v>9.9816792634374388E-2</v>
      </c>
      <c r="H427" s="5"/>
    </row>
    <row r="428" spans="1:8" s="2" customFormat="1" x14ac:dyDescent="0.25">
      <c r="A428" s="58">
        <v>313657</v>
      </c>
      <c r="B428" s="59">
        <v>3657</v>
      </c>
      <c r="C428" s="18" t="s">
        <v>705</v>
      </c>
      <c r="D428" s="73">
        <v>2576187.19</v>
      </c>
      <c r="E428" s="74">
        <v>4889</v>
      </c>
      <c r="F428" s="73">
        <v>526.93540396809158</v>
      </c>
      <c r="G428" s="75">
        <v>9.8563791726575894E-2</v>
      </c>
      <c r="H428" s="5"/>
    </row>
    <row r="429" spans="1:8" s="2" customFormat="1" x14ac:dyDescent="0.25">
      <c r="A429" s="58">
        <v>313660</v>
      </c>
      <c r="B429" s="59">
        <v>3660</v>
      </c>
      <c r="C429" s="18" t="s">
        <v>706</v>
      </c>
      <c r="D429" s="73">
        <v>3851612.07</v>
      </c>
      <c r="E429" s="74">
        <v>5732</v>
      </c>
      <c r="F429" s="73">
        <v>671.94907013258899</v>
      </c>
      <c r="G429" s="75">
        <v>0.1256887423025107</v>
      </c>
      <c r="H429" s="5"/>
    </row>
    <row r="430" spans="1:8" s="2" customFormat="1" x14ac:dyDescent="0.25">
      <c r="A430" s="58">
        <v>313665</v>
      </c>
      <c r="B430" s="59">
        <v>3665</v>
      </c>
      <c r="C430" s="18" t="s">
        <v>235</v>
      </c>
      <c r="D430" s="73">
        <v>20778284.84</v>
      </c>
      <c r="E430" s="74">
        <v>27392</v>
      </c>
      <c r="F430" s="73">
        <v>758.5530388434579</v>
      </c>
      <c r="G430" s="75">
        <v>0.1418881008395011</v>
      </c>
      <c r="H430" s="5"/>
    </row>
    <row r="431" spans="1:8" s="2" customFormat="1" x14ac:dyDescent="0.25">
      <c r="A431" s="58">
        <v>313670</v>
      </c>
      <c r="B431" s="59">
        <v>3670</v>
      </c>
      <c r="C431" s="18" t="s">
        <v>461</v>
      </c>
      <c r="D431" s="73">
        <v>271292598.80000001</v>
      </c>
      <c r="E431" s="74">
        <v>573285</v>
      </c>
      <c r="F431" s="73">
        <v>473.22465928813767</v>
      </c>
      <c r="G431" s="75">
        <v>8.8517143480418503E-2</v>
      </c>
      <c r="H431" s="5"/>
    </row>
    <row r="432" spans="1:8" s="2" customFormat="1" x14ac:dyDescent="0.25">
      <c r="A432" s="58">
        <v>313680</v>
      </c>
      <c r="B432" s="59">
        <v>3680</v>
      </c>
      <c r="C432" s="18" t="s">
        <v>236</v>
      </c>
      <c r="D432" s="73">
        <v>2683550.67</v>
      </c>
      <c r="E432" s="74">
        <v>4345</v>
      </c>
      <c r="F432" s="73">
        <v>617.61810586881472</v>
      </c>
      <c r="G432" s="75">
        <v>0.1155260813659475</v>
      </c>
      <c r="H432" s="5"/>
    </row>
    <row r="433" spans="1:8" s="2" customFormat="1" x14ac:dyDescent="0.25">
      <c r="A433" s="58">
        <v>313690</v>
      </c>
      <c r="B433" s="59">
        <v>3690</v>
      </c>
      <c r="C433" s="18" t="s">
        <v>237</v>
      </c>
      <c r="D433" s="73">
        <v>7640321.9800000004</v>
      </c>
      <c r="E433" s="74">
        <v>10681</v>
      </c>
      <c r="F433" s="73">
        <v>715.31897575133416</v>
      </c>
      <c r="G433" s="75">
        <v>0.13380112631090449</v>
      </c>
      <c r="H433" s="5"/>
    </row>
    <row r="434" spans="1:8" s="2" customFormat="1" x14ac:dyDescent="0.25">
      <c r="A434" s="58">
        <v>313695</v>
      </c>
      <c r="B434" s="59">
        <v>3695</v>
      </c>
      <c r="C434" s="18" t="s">
        <v>707</v>
      </c>
      <c r="D434" s="73">
        <v>2390814.2400000002</v>
      </c>
      <c r="E434" s="74">
        <v>5715</v>
      </c>
      <c r="F434" s="73">
        <v>418.34019947506567</v>
      </c>
      <c r="G434" s="75">
        <v>7.8250950650511714E-2</v>
      </c>
      <c r="H434" s="5"/>
    </row>
    <row r="435" spans="1:8" s="2" customFormat="1" x14ac:dyDescent="0.25">
      <c r="A435" s="58">
        <v>313700</v>
      </c>
      <c r="B435" s="59">
        <v>3700</v>
      </c>
      <c r="C435" s="18" t="s">
        <v>238</v>
      </c>
      <c r="D435" s="73">
        <v>4746753.5999999996</v>
      </c>
      <c r="E435" s="74">
        <v>18193</v>
      </c>
      <c r="F435" s="73">
        <v>260.91098774253834</v>
      </c>
      <c r="G435" s="75">
        <v>4.8803659919932033E-2</v>
      </c>
      <c r="H435" s="5"/>
    </row>
    <row r="436" spans="1:8" s="2" customFormat="1" x14ac:dyDescent="0.25">
      <c r="A436" s="58">
        <v>313710</v>
      </c>
      <c r="B436" s="59">
        <v>3710</v>
      </c>
      <c r="C436" s="18" t="s">
        <v>239</v>
      </c>
      <c r="D436" s="73">
        <v>4567620.33</v>
      </c>
      <c r="E436" s="74">
        <v>7600</v>
      </c>
      <c r="F436" s="73">
        <v>601.00267499999995</v>
      </c>
      <c r="G436" s="75">
        <v>0.11241814848599936</v>
      </c>
      <c r="H436" s="5"/>
    </row>
    <row r="437" spans="1:8" s="2" customFormat="1" x14ac:dyDescent="0.25">
      <c r="A437" s="58">
        <v>313720</v>
      </c>
      <c r="B437" s="59">
        <v>3720</v>
      </c>
      <c r="C437" s="18" t="s">
        <v>436</v>
      </c>
      <c r="D437" s="73">
        <v>23180650.699999999</v>
      </c>
      <c r="E437" s="74">
        <v>52711</v>
      </c>
      <c r="F437" s="73">
        <v>439.76875225285045</v>
      </c>
      <c r="G437" s="75">
        <v>8.2259182773626788E-2</v>
      </c>
      <c r="H437" s="5"/>
    </row>
    <row r="438" spans="1:8" s="2" customFormat="1" x14ac:dyDescent="0.25">
      <c r="A438" s="58">
        <v>313730</v>
      </c>
      <c r="B438" s="59">
        <v>3730</v>
      </c>
      <c r="C438" s="18" t="s">
        <v>505</v>
      </c>
      <c r="D438" s="73">
        <v>2349259.42</v>
      </c>
      <c r="E438" s="74">
        <v>4082</v>
      </c>
      <c r="F438" s="73">
        <v>575.5167613914748</v>
      </c>
      <c r="G438" s="75">
        <v>0.10765098298154543</v>
      </c>
      <c r="H438" s="5"/>
    </row>
    <row r="439" spans="1:8" s="2" customFormat="1" x14ac:dyDescent="0.25">
      <c r="A439" s="58">
        <v>313740</v>
      </c>
      <c r="B439" s="59">
        <v>3740</v>
      </c>
      <c r="C439" s="18" t="s">
        <v>240</v>
      </c>
      <c r="D439" s="73">
        <v>7026967.4500000002</v>
      </c>
      <c r="E439" s="74">
        <v>13063</v>
      </c>
      <c r="F439" s="73">
        <v>537.92907065758254</v>
      </c>
      <c r="G439" s="75">
        <v>0.10062016802191398</v>
      </c>
      <c r="H439" s="5"/>
    </row>
    <row r="440" spans="1:8" s="2" customFormat="1" x14ac:dyDescent="0.25">
      <c r="A440" s="58">
        <v>313750</v>
      </c>
      <c r="B440" s="59">
        <v>3750</v>
      </c>
      <c r="C440" s="18" t="s">
        <v>241</v>
      </c>
      <c r="D440" s="73">
        <v>7874846.3700000001</v>
      </c>
      <c r="E440" s="74">
        <v>18111</v>
      </c>
      <c r="F440" s="73">
        <v>434.81013582905416</v>
      </c>
      <c r="G440" s="75">
        <v>8.1331668636663176E-2</v>
      </c>
      <c r="H440" s="5"/>
    </row>
    <row r="441" spans="1:8" s="2" customFormat="1" x14ac:dyDescent="0.25">
      <c r="A441" s="58">
        <v>313753</v>
      </c>
      <c r="B441" s="59">
        <v>3753</v>
      </c>
      <c r="C441" s="18" t="s">
        <v>242</v>
      </c>
      <c r="D441" s="73">
        <v>6086474.5599999996</v>
      </c>
      <c r="E441" s="74">
        <v>9608</v>
      </c>
      <c r="F441" s="73">
        <v>633.47986677768517</v>
      </c>
      <c r="G441" s="75">
        <v>0.11849303952982392</v>
      </c>
      <c r="H441" s="5"/>
    </row>
    <row r="442" spans="1:8" s="2" customFormat="1" x14ac:dyDescent="0.25">
      <c r="A442" s="58">
        <v>313760</v>
      </c>
      <c r="B442" s="59">
        <v>3760</v>
      </c>
      <c r="C442" s="18" t="s">
        <v>243</v>
      </c>
      <c r="D442" s="73">
        <v>39589338.159999996</v>
      </c>
      <c r="E442" s="74">
        <v>65657</v>
      </c>
      <c r="F442" s="73">
        <v>602.97208462159404</v>
      </c>
      <c r="G442" s="75">
        <v>0.11278652851570575</v>
      </c>
      <c r="H442" s="5"/>
    </row>
    <row r="443" spans="1:8" s="2" customFormat="1" x14ac:dyDescent="0.25">
      <c r="A443" s="58">
        <v>313770</v>
      </c>
      <c r="B443" s="59">
        <v>3770</v>
      </c>
      <c r="C443" s="18" t="s">
        <v>244</v>
      </c>
      <c r="D443" s="73">
        <v>9354794.1099999994</v>
      </c>
      <c r="E443" s="74">
        <v>19918</v>
      </c>
      <c r="F443" s="73">
        <v>469.66533336680385</v>
      </c>
      <c r="G443" s="75">
        <v>8.7851368024536247E-2</v>
      </c>
      <c r="H443" s="5"/>
    </row>
    <row r="444" spans="1:8" s="2" customFormat="1" x14ac:dyDescent="0.25">
      <c r="A444" s="58">
        <v>313780</v>
      </c>
      <c r="B444" s="59">
        <v>3780</v>
      </c>
      <c r="C444" s="18" t="s">
        <v>245</v>
      </c>
      <c r="D444" s="73">
        <v>11941984.74</v>
      </c>
      <c r="E444" s="74">
        <v>20907</v>
      </c>
      <c r="F444" s="73">
        <v>571.19552016071168</v>
      </c>
      <c r="G444" s="75">
        <v>0.10684269050876444</v>
      </c>
      <c r="H444" s="5"/>
    </row>
    <row r="445" spans="1:8" s="2" customFormat="1" x14ac:dyDescent="0.25">
      <c r="A445" s="58">
        <v>313790</v>
      </c>
      <c r="B445" s="59">
        <v>3790</v>
      </c>
      <c r="C445" s="18" t="s">
        <v>246</v>
      </c>
      <c r="D445" s="73">
        <v>2857255.86</v>
      </c>
      <c r="E445" s="74">
        <v>3379</v>
      </c>
      <c r="F445" s="73">
        <v>845.59214560520866</v>
      </c>
      <c r="G445" s="75">
        <v>0.1581688523819651</v>
      </c>
      <c r="H445" s="5"/>
    </row>
    <row r="446" spans="1:8" s="2" customFormat="1" x14ac:dyDescent="0.25">
      <c r="A446" s="58">
        <v>313800</v>
      </c>
      <c r="B446" s="59">
        <v>3800</v>
      </c>
      <c r="C446" s="18" t="s">
        <v>247</v>
      </c>
      <c r="D446" s="73">
        <v>4038524.47</v>
      </c>
      <c r="E446" s="74">
        <v>6833</v>
      </c>
      <c r="F446" s="73">
        <v>591.03241182496708</v>
      </c>
      <c r="G446" s="75">
        <v>0.11055320083654782</v>
      </c>
      <c r="H446" s="5"/>
    </row>
    <row r="447" spans="1:8" s="2" customFormat="1" x14ac:dyDescent="0.25">
      <c r="A447" s="58">
        <v>313810</v>
      </c>
      <c r="B447" s="59">
        <v>3810</v>
      </c>
      <c r="C447" s="18" t="s">
        <v>248</v>
      </c>
      <c r="D447" s="73">
        <v>4509355.83</v>
      </c>
      <c r="E447" s="74">
        <v>6503</v>
      </c>
      <c r="F447" s="73">
        <v>693.42700753498389</v>
      </c>
      <c r="G447" s="75">
        <v>0.12970621186880743</v>
      </c>
      <c r="H447" s="5"/>
    </row>
    <row r="448" spans="1:8" s="2" customFormat="1" x14ac:dyDescent="0.25">
      <c r="A448" s="58">
        <v>313820</v>
      </c>
      <c r="B448" s="59">
        <v>3820</v>
      </c>
      <c r="C448" s="18" t="s">
        <v>249</v>
      </c>
      <c r="D448" s="73">
        <v>48672985.539999999</v>
      </c>
      <c r="E448" s="74">
        <v>104783</v>
      </c>
      <c r="F448" s="73">
        <v>464.51223519082293</v>
      </c>
      <c r="G448" s="75">
        <v>8.6887475882275217E-2</v>
      </c>
      <c r="H448" s="5"/>
    </row>
    <row r="449" spans="1:8" s="2" customFormat="1" x14ac:dyDescent="0.25">
      <c r="A449" s="58">
        <v>313830</v>
      </c>
      <c r="B449" s="59">
        <v>3830</v>
      </c>
      <c r="C449" s="18" t="s">
        <v>250</v>
      </c>
      <c r="D449" s="73">
        <v>2893259.76</v>
      </c>
      <c r="E449" s="74">
        <v>3226</v>
      </c>
      <c r="F449" s="73">
        <v>896.85671419714811</v>
      </c>
      <c r="G449" s="75">
        <v>0.16775794095638674</v>
      </c>
      <c r="H449" s="5"/>
    </row>
    <row r="450" spans="1:8" s="2" customFormat="1" x14ac:dyDescent="0.25">
      <c r="A450" s="58">
        <v>313835</v>
      </c>
      <c r="B450" s="59">
        <v>3835</v>
      </c>
      <c r="C450" s="18" t="s">
        <v>492</v>
      </c>
      <c r="D450" s="73">
        <v>2357404.58</v>
      </c>
      <c r="E450" s="74">
        <v>4920</v>
      </c>
      <c r="F450" s="73">
        <v>479.14727235772358</v>
      </c>
      <c r="G450" s="75">
        <v>8.9624974149361561E-2</v>
      </c>
      <c r="H450" s="5"/>
    </row>
    <row r="451" spans="1:8" s="2" customFormat="1" x14ac:dyDescent="0.25">
      <c r="A451" s="58">
        <v>313840</v>
      </c>
      <c r="B451" s="59">
        <v>3840</v>
      </c>
      <c r="C451" s="18" t="s">
        <v>251</v>
      </c>
      <c r="D451" s="73">
        <v>20097526.039999999</v>
      </c>
      <c r="E451" s="74">
        <v>52640</v>
      </c>
      <c r="F451" s="73">
        <v>381.79190805471126</v>
      </c>
      <c r="G451" s="75">
        <v>7.1414556366903942E-2</v>
      </c>
      <c r="H451" s="5"/>
    </row>
    <row r="452" spans="1:8" s="2" customFormat="1" x14ac:dyDescent="0.25">
      <c r="A452" s="58">
        <v>313850</v>
      </c>
      <c r="B452" s="59">
        <v>3850</v>
      </c>
      <c r="C452" s="18" t="s">
        <v>252</v>
      </c>
      <c r="D452" s="73">
        <v>2813332.42</v>
      </c>
      <c r="E452" s="74">
        <v>5031</v>
      </c>
      <c r="F452" s="73">
        <v>559.19944742595908</v>
      </c>
      <c r="G452" s="75">
        <v>0.10459881316505</v>
      </c>
      <c r="H452" s="5"/>
    </row>
    <row r="453" spans="1:8" s="2" customFormat="1" x14ac:dyDescent="0.25">
      <c r="A453" s="58">
        <v>313860</v>
      </c>
      <c r="B453" s="59">
        <v>3860</v>
      </c>
      <c r="C453" s="18" t="s">
        <v>253</v>
      </c>
      <c r="D453" s="73">
        <v>6680224.2800000003</v>
      </c>
      <c r="E453" s="74">
        <v>16724</v>
      </c>
      <c r="F453" s="73">
        <v>399.43938531451806</v>
      </c>
      <c r="G453" s="75">
        <v>7.4715534551395818E-2</v>
      </c>
      <c r="H453" s="5"/>
    </row>
    <row r="454" spans="1:8" s="2" customFormat="1" x14ac:dyDescent="0.25">
      <c r="A454" s="58">
        <v>313862</v>
      </c>
      <c r="B454" s="59">
        <v>3862</v>
      </c>
      <c r="C454" s="18" t="s">
        <v>493</v>
      </c>
      <c r="D454" s="73">
        <v>8997993.6799999997</v>
      </c>
      <c r="E454" s="74">
        <v>7589</v>
      </c>
      <c r="F454" s="73">
        <v>1185.6626274871523</v>
      </c>
      <c r="G454" s="75">
        <v>0.22177937446143789</v>
      </c>
      <c r="H454" s="5"/>
    </row>
    <row r="455" spans="1:8" s="2" customFormat="1" x14ac:dyDescent="0.25">
      <c r="A455" s="58">
        <v>313865</v>
      </c>
      <c r="B455" s="59">
        <v>3865</v>
      </c>
      <c r="C455" s="18" t="s">
        <v>254</v>
      </c>
      <c r="D455" s="73">
        <v>3423095.77</v>
      </c>
      <c r="E455" s="74">
        <v>9714</v>
      </c>
      <c r="F455" s="73">
        <v>352.38787008441426</v>
      </c>
      <c r="G455" s="75">
        <v>6.5914501801202022E-2</v>
      </c>
      <c r="H455" s="5"/>
    </row>
    <row r="456" spans="1:8" s="2" customFormat="1" x14ac:dyDescent="0.25">
      <c r="A456" s="58">
        <v>313867</v>
      </c>
      <c r="B456" s="59">
        <v>3867</v>
      </c>
      <c r="C456" s="18" t="s">
        <v>255</v>
      </c>
      <c r="D456" s="73">
        <v>4638293.4400000004</v>
      </c>
      <c r="E456" s="74">
        <v>6258</v>
      </c>
      <c r="F456" s="73">
        <v>741.17824224992012</v>
      </c>
      <c r="G456" s="75">
        <v>0.13863812784501089</v>
      </c>
      <c r="H456" s="5"/>
    </row>
    <row r="457" spans="1:8" s="2" customFormat="1" x14ac:dyDescent="0.25">
      <c r="A457" s="58">
        <v>313868</v>
      </c>
      <c r="B457" s="59">
        <v>3868</v>
      </c>
      <c r="C457" s="18" t="s">
        <v>708</v>
      </c>
      <c r="D457" s="73">
        <v>2554499.29</v>
      </c>
      <c r="E457" s="74">
        <v>6718</v>
      </c>
      <c r="F457" s="73">
        <v>380.24699166418577</v>
      </c>
      <c r="G457" s="75">
        <v>7.112557821853123E-2</v>
      </c>
      <c r="H457" s="5"/>
    </row>
    <row r="458" spans="1:8" s="2" customFormat="1" x14ac:dyDescent="0.25">
      <c r="A458" s="58">
        <v>313870</v>
      </c>
      <c r="B458" s="59">
        <v>3870</v>
      </c>
      <c r="C458" s="18" t="s">
        <v>709</v>
      </c>
      <c r="D458" s="73">
        <v>3582497.69</v>
      </c>
      <c r="E458" s="74">
        <v>5438</v>
      </c>
      <c r="F458" s="73">
        <v>658.78957153365207</v>
      </c>
      <c r="G458" s="75">
        <v>0.12322724499304101</v>
      </c>
      <c r="H458" s="5"/>
    </row>
    <row r="459" spans="1:8" s="2" customFormat="1" x14ac:dyDescent="0.25">
      <c r="A459" s="58">
        <v>313880</v>
      </c>
      <c r="B459" s="59">
        <v>3880</v>
      </c>
      <c r="C459" s="18" t="s">
        <v>256</v>
      </c>
      <c r="D459" s="73">
        <v>10112730.880000001</v>
      </c>
      <c r="E459" s="74">
        <v>18257</v>
      </c>
      <c r="F459" s="73">
        <v>553.90978145368899</v>
      </c>
      <c r="G459" s="75">
        <v>0.10360937588057868</v>
      </c>
      <c r="H459" s="5"/>
    </row>
    <row r="460" spans="1:8" s="2" customFormat="1" x14ac:dyDescent="0.25">
      <c r="A460" s="58">
        <v>313890</v>
      </c>
      <c r="B460" s="59">
        <v>3890</v>
      </c>
      <c r="C460" s="18" t="s">
        <v>257</v>
      </c>
      <c r="D460" s="73">
        <v>2805443.47</v>
      </c>
      <c r="E460" s="74">
        <v>7111</v>
      </c>
      <c r="F460" s="73">
        <v>394.5216523695683</v>
      </c>
      <c r="G460" s="75">
        <v>7.3795667709838322E-2</v>
      </c>
      <c r="H460" s="5"/>
    </row>
    <row r="461" spans="1:8" s="2" customFormat="1" x14ac:dyDescent="0.25">
      <c r="A461" s="58">
        <v>313900</v>
      </c>
      <c r="B461" s="59">
        <v>3900</v>
      </c>
      <c r="C461" s="18" t="s">
        <v>258</v>
      </c>
      <c r="D461" s="73">
        <v>19473300.859999999</v>
      </c>
      <c r="E461" s="74">
        <v>42413</v>
      </c>
      <c r="F461" s="73">
        <v>459.13519109706925</v>
      </c>
      <c r="G461" s="75">
        <v>8.5881694433220329E-2</v>
      </c>
      <c r="H461" s="5"/>
    </row>
    <row r="462" spans="1:8" s="2" customFormat="1" x14ac:dyDescent="0.25">
      <c r="A462" s="58">
        <v>313910</v>
      </c>
      <c r="B462" s="59">
        <v>3910</v>
      </c>
      <c r="C462" s="18" t="s">
        <v>462</v>
      </c>
      <c r="D462" s="73">
        <v>4668540.74</v>
      </c>
      <c r="E462" s="74">
        <v>5109</v>
      </c>
      <c r="F462" s="73">
        <v>913.78757878254066</v>
      </c>
      <c r="G462" s="75">
        <v>0.17092487602694531</v>
      </c>
      <c r="H462" s="5"/>
    </row>
    <row r="463" spans="1:8" s="2" customFormat="1" x14ac:dyDescent="0.25">
      <c r="A463" s="58">
        <v>313920</v>
      </c>
      <c r="B463" s="59">
        <v>3920</v>
      </c>
      <c r="C463" s="18" t="s">
        <v>259</v>
      </c>
      <c r="D463" s="73">
        <v>8004750.0599999996</v>
      </c>
      <c r="E463" s="74">
        <v>18602</v>
      </c>
      <c r="F463" s="73">
        <v>430.316635845608</v>
      </c>
      <c r="G463" s="75">
        <v>8.0491154992758204E-2</v>
      </c>
      <c r="H463" s="5"/>
    </row>
    <row r="464" spans="1:8" s="2" customFormat="1" x14ac:dyDescent="0.25">
      <c r="A464" s="58">
        <v>313925</v>
      </c>
      <c r="B464" s="59">
        <v>3925</v>
      </c>
      <c r="C464" s="18" t="s">
        <v>260</v>
      </c>
      <c r="D464" s="73">
        <v>2330243.9900000002</v>
      </c>
      <c r="E464" s="74">
        <v>6554</v>
      </c>
      <c r="F464" s="73">
        <v>355.54531431187064</v>
      </c>
      <c r="G464" s="75">
        <v>6.6505104886285554E-2</v>
      </c>
      <c r="H464" s="5"/>
    </row>
    <row r="465" spans="1:8" s="2" customFormat="1" x14ac:dyDescent="0.25">
      <c r="A465" s="58">
        <v>313930</v>
      </c>
      <c r="B465" s="59">
        <v>3930</v>
      </c>
      <c r="C465" s="18" t="s">
        <v>261</v>
      </c>
      <c r="D465" s="73">
        <v>6799104.5300000003</v>
      </c>
      <c r="E465" s="74">
        <v>18226</v>
      </c>
      <c r="F465" s="73">
        <v>373.04425161856688</v>
      </c>
      <c r="G465" s="75">
        <v>6.9778298524718813E-2</v>
      </c>
      <c r="H465" s="5"/>
    </row>
    <row r="466" spans="1:8" s="2" customFormat="1" x14ac:dyDescent="0.25">
      <c r="A466" s="58">
        <v>313940</v>
      </c>
      <c r="B466" s="59">
        <v>3940</v>
      </c>
      <c r="C466" s="18" t="s">
        <v>710</v>
      </c>
      <c r="D466" s="73">
        <v>35037219.020000003</v>
      </c>
      <c r="E466" s="74">
        <v>91169</v>
      </c>
      <c r="F466" s="73">
        <v>384.31066502868305</v>
      </c>
      <c r="G466" s="75">
        <v>7.1885692365591655E-2</v>
      </c>
      <c r="H466" s="5"/>
    </row>
    <row r="467" spans="1:8" s="2" customFormat="1" x14ac:dyDescent="0.25">
      <c r="A467" s="58">
        <v>313950</v>
      </c>
      <c r="B467" s="59">
        <v>3950</v>
      </c>
      <c r="C467" s="18" t="s">
        <v>262</v>
      </c>
      <c r="D467" s="73">
        <v>0</v>
      </c>
      <c r="E467" s="74">
        <v>22802</v>
      </c>
      <c r="F467" s="73">
        <v>0</v>
      </c>
      <c r="G467" s="75">
        <v>0</v>
      </c>
      <c r="H467" s="5"/>
    </row>
    <row r="468" spans="1:8" s="2" customFormat="1" x14ac:dyDescent="0.25">
      <c r="A468" s="58">
        <v>313960</v>
      </c>
      <c r="B468" s="59">
        <v>3960</v>
      </c>
      <c r="C468" s="18" t="s">
        <v>263</v>
      </c>
      <c r="D468" s="73">
        <v>6465613.4400000004</v>
      </c>
      <c r="E468" s="74">
        <v>27647</v>
      </c>
      <c r="F468" s="73">
        <v>233.86311136832208</v>
      </c>
      <c r="G468" s="75">
        <v>4.3744327725665846E-2</v>
      </c>
      <c r="H468" s="5"/>
    </row>
    <row r="469" spans="1:8" s="2" customFormat="1" x14ac:dyDescent="0.25">
      <c r="A469" s="58">
        <v>313970</v>
      </c>
      <c r="B469" s="59">
        <v>3970</v>
      </c>
      <c r="C469" s="18" t="s">
        <v>264</v>
      </c>
      <c r="D469" s="73">
        <v>3450604.4</v>
      </c>
      <c r="E469" s="74">
        <v>8046</v>
      </c>
      <c r="F469" s="73">
        <v>428.85960725826499</v>
      </c>
      <c r="G469" s="75">
        <v>8.0218616345438087E-2</v>
      </c>
      <c r="H469" s="5"/>
    </row>
    <row r="470" spans="1:8" s="2" customFormat="1" x14ac:dyDescent="0.25">
      <c r="A470" s="58">
        <v>313980</v>
      </c>
      <c r="B470" s="59">
        <v>3980</v>
      </c>
      <c r="C470" s="18" t="s">
        <v>463</v>
      </c>
      <c r="D470" s="73">
        <v>4831933.6500000004</v>
      </c>
      <c r="E470" s="74">
        <v>12901</v>
      </c>
      <c r="F470" s="73">
        <v>374.53946593287344</v>
      </c>
      <c r="G470" s="75">
        <v>7.0057979850270499E-2</v>
      </c>
      <c r="H470" s="5"/>
    </row>
    <row r="471" spans="1:8" s="2" customFormat="1" x14ac:dyDescent="0.25">
      <c r="A471" s="58">
        <v>313990</v>
      </c>
      <c r="B471" s="59">
        <v>3990</v>
      </c>
      <c r="C471" s="18" t="s">
        <v>711</v>
      </c>
      <c r="D471" s="73">
        <v>7815548.0599999996</v>
      </c>
      <c r="E471" s="74">
        <v>14056</v>
      </c>
      <c r="F471" s="73">
        <v>556.02931559476372</v>
      </c>
      <c r="G471" s="75">
        <v>0.10400583685106018</v>
      </c>
      <c r="H471" s="5"/>
    </row>
    <row r="472" spans="1:8" s="2" customFormat="1" x14ac:dyDescent="0.25">
      <c r="A472" s="58">
        <v>314000</v>
      </c>
      <c r="B472" s="59">
        <v>4000</v>
      </c>
      <c r="C472" s="18" t="s">
        <v>265</v>
      </c>
      <c r="D472" s="73">
        <v>68778901.450000003</v>
      </c>
      <c r="E472" s="74">
        <v>61288</v>
      </c>
      <c r="F472" s="73">
        <v>1122.2246026954706</v>
      </c>
      <c r="G472" s="75">
        <v>0.20991322878964067</v>
      </c>
      <c r="H472" s="5"/>
    </row>
    <row r="473" spans="1:8" s="2" customFormat="1" x14ac:dyDescent="0.25">
      <c r="A473" s="58">
        <v>314010</v>
      </c>
      <c r="B473" s="59">
        <v>4010</v>
      </c>
      <c r="C473" s="18" t="s">
        <v>266</v>
      </c>
      <c r="D473" s="73">
        <v>2007130.87</v>
      </c>
      <c r="E473" s="74">
        <v>4097</v>
      </c>
      <c r="F473" s="73">
        <v>489.90257993653898</v>
      </c>
      <c r="G473" s="75">
        <v>9.1636765135829079E-2</v>
      </c>
      <c r="H473" s="5"/>
    </row>
    <row r="474" spans="1:8" s="2" customFormat="1" x14ac:dyDescent="0.25">
      <c r="A474" s="58">
        <v>314015</v>
      </c>
      <c r="B474" s="59">
        <v>4015</v>
      </c>
      <c r="C474" s="18" t="s">
        <v>712</v>
      </c>
      <c r="D474" s="73">
        <v>7288150.9400000004</v>
      </c>
      <c r="E474" s="74">
        <v>15619</v>
      </c>
      <c r="F474" s="73">
        <v>466.62084256354444</v>
      </c>
      <c r="G474" s="75">
        <v>8.7281892989861776E-2</v>
      </c>
      <c r="H474" s="5"/>
    </row>
    <row r="475" spans="1:8" s="2" customFormat="1" x14ac:dyDescent="0.25">
      <c r="A475" s="58">
        <v>314020</v>
      </c>
      <c r="B475" s="59">
        <v>4020</v>
      </c>
      <c r="C475" s="18" t="s">
        <v>713</v>
      </c>
      <c r="D475" s="73">
        <v>2748777.96</v>
      </c>
      <c r="E475" s="74">
        <v>2987</v>
      </c>
      <c r="F475" s="73">
        <v>920.24705724807495</v>
      </c>
      <c r="G475" s="75">
        <v>0.17213312790249738</v>
      </c>
      <c r="H475" s="5"/>
    </row>
    <row r="476" spans="1:8" s="2" customFormat="1" x14ac:dyDescent="0.25">
      <c r="A476" s="58">
        <v>314030</v>
      </c>
      <c r="B476" s="59">
        <v>4030</v>
      </c>
      <c r="C476" s="18" t="s">
        <v>714</v>
      </c>
      <c r="D476" s="73">
        <v>3133020.14</v>
      </c>
      <c r="E476" s="74">
        <v>4034</v>
      </c>
      <c r="F476" s="73">
        <v>776.65348041646007</v>
      </c>
      <c r="G476" s="75">
        <v>0.14527380644957333</v>
      </c>
      <c r="H476" s="5"/>
    </row>
    <row r="477" spans="1:8" s="2" customFormat="1" x14ac:dyDescent="0.25">
      <c r="A477" s="58">
        <v>314040</v>
      </c>
      <c r="B477" s="59">
        <v>4040</v>
      </c>
      <c r="C477" s="18" t="s">
        <v>715</v>
      </c>
      <c r="D477" s="73">
        <v>2928629.67</v>
      </c>
      <c r="E477" s="74">
        <v>2728</v>
      </c>
      <c r="F477" s="73">
        <v>1073.5446004398827</v>
      </c>
      <c r="G477" s="75">
        <v>0.20080758592063438</v>
      </c>
      <c r="H477" s="5"/>
    </row>
    <row r="478" spans="1:8" s="2" customFormat="1" x14ac:dyDescent="0.25">
      <c r="A478" s="58">
        <v>314050</v>
      </c>
      <c r="B478" s="59">
        <v>4050</v>
      </c>
      <c r="C478" s="18" t="s">
        <v>267</v>
      </c>
      <c r="D478" s="73">
        <v>5796879.8099999996</v>
      </c>
      <c r="E478" s="74">
        <v>13443</v>
      </c>
      <c r="F478" s="73">
        <v>431.21920776612359</v>
      </c>
      <c r="G478" s="75">
        <v>8.0659981968744313E-2</v>
      </c>
      <c r="H478" s="5"/>
    </row>
    <row r="479" spans="1:8" s="2" customFormat="1" x14ac:dyDescent="0.25">
      <c r="A479" s="58">
        <v>314053</v>
      </c>
      <c r="B479" s="59">
        <v>4053</v>
      </c>
      <c r="C479" s="18" t="s">
        <v>268</v>
      </c>
      <c r="D479" s="73">
        <v>3353369.35</v>
      </c>
      <c r="E479" s="74">
        <v>8531</v>
      </c>
      <c r="F479" s="73">
        <v>393.0804536396671</v>
      </c>
      <c r="G479" s="75">
        <v>7.3526090053106813E-2</v>
      </c>
      <c r="H479" s="5"/>
    </row>
    <row r="480" spans="1:8" s="2" customFormat="1" x14ac:dyDescent="0.25">
      <c r="A480" s="58">
        <v>314055</v>
      </c>
      <c r="B480" s="59">
        <v>4055</v>
      </c>
      <c r="C480" s="18" t="s">
        <v>269</v>
      </c>
      <c r="D480" s="73">
        <v>3370759.04</v>
      </c>
      <c r="E480" s="74">
        <v>8644</v>
      </c>
      <c r="F480" s="73">
        <v>389.95361406756132</v>
      </c>
      <c r="G480" s="75">
        <v>7.2941211599264838E-2</v>
      </c>
      <c r="H480" s="5"/>
    </row>
    <row r="481" spans="1:8" s="2" customFormat="1" x14ac:dyDescent="0.25">
      <c r="A481" s="58">
        <v>314060</v>
      </c>
      <c r="B481" s="59">
        <v>4060</v>
      </c>
      <c r="C481" s="18" t="s">
        <v>716</v>
      </c>
      <c r="D481" s="73">
        <v>2631163.2000000002</v>
      </c>
      <c r="E481" s="74">
        <v>4436</v>
      </c>
      <c r="F481" s="73">
        <v>593.13868349864742</v>
      </c>
      <c r="G481" s="75">
        <v>0.11094718104930421</v>
      </c>
      <c r="H481" s="5"/>
    </row>
    <row r="482" spans="1:8" s="2" customFormat="1" x14ac:dyDescent="0.25">
      <c r="A482" s="58">
        <v>314070</v>
      </c>
      <c r="B482" s="59">
        <v>4070</v>
      </c>
      <c r="C482" s="18" t="s">
        <v>270</v>
      </c>
      <c r="D482" s="73">
        <v>18478564.989999998</v>
      </c>
      <c r="E482" s="74">
        <v>31364</v>
      </c>
      <c r="F482" s="73">
        <v>589.1648064660119</v>
      </c>
      <c r="G482" s="75">
        <v>0.11020386339548523</v>
      </c>
      <c r="H482" s="5"/>
    </row>
    <row r="483" spans="1:8" s="2" customFormat="1" x14ac:dyDescent="0.25">
      <c r="A483" s="58">
        <v>314080</v>
      </c>
      <c r="B483" s="59">
        <v>4080</v>
      </c>
      <c r="C483" s="18" t="s">
        <v>271</v>
      </c>
      <c r="D483" s="73">
        <v>15269090.289999999</v>
      </c>
      <c r="E483" s="74">
        <v>14548</v>
      </c>
      <c r="F483" s="73">
        <v>1049.5662833379158</v>
      </c>
      <c r="G483" s="75">
        <v>0.19632241784311577</v>
      </c>
      <c r="H483" s="5"/>
    </row>
    <row r="484" spans="1:8" s="2" customFormat="1" x14ac:dyDescent="0.25">
      <c r="A484" s="58">
        <v>314085</v>
      </c>
      <c r="B484" s="59">
        <v>4085</v>
      </c>
      <c r="C484" s="18" t="s">
        <v>272</v>
      </c>
      <c r="D484" s="73">
        <v>3828607.93</v>
      </c>
      <c r="E484" s="74">
        <v>11260</v>
      </c>
      <c r="F484" s="73">
        <v>340.01846625222026</v>
      </c>
      <c r="G484" s="75">
        <v>6.360079250416624E-2</v>
      </c>
      <c r="H484" s="5"/>
    </row>
    <row r="485" spans="1:8" s="2" customFormat="1" x14ac:dyDescent="0.25">
      <c r="A485" s="58">
        <v>314090</v>
      </c>
      <c r="B485" s="59">
        <v>4090</v>
      </c>
      <c r="C485" s="18" t="s">
        <v>717</v>
      </c>
      <c r="D485" s="73">
        <v>6923235.1200000001</v>
      </c>
      <c r="E485" s="74">
        <v>19005</v>
      </c>
      <c r="F485" s="73">
        <v>364.2849313338595</v>
      </c>
      <c r="G485" s="75">
        <v>6.813985894805194E-2</v>
      </c>
      <c r="H485" s="5"/>
    </row>
    <row r="486" spans="1:8" s="2" customFormat="1" x14ac:dyDescent="0.25">
      <c r="A486" s="58">
        <v>314100</v>
      </c>
      <c r="B486" s="59">
        <v>4100</v>
      </c>
      <c r="C486" s="18" t="s">
        <v>273</v>
      </c>
      <c r="D486" s="73">
        <v>2668635.13</v>
      </c>
      <c r="E486" s="74">
        <v>12412</v>
      </c>
      <c r="F486" s="73">
        <v>215.00444166935222</v>
      </c>
      <c r="G486" s="75">
        <v>4.0216794790030895E-2</v>
      </c>
      <c r="H486" s="5"/>
    </row>
    <row r="487" spans="1:8" s="2" customFormat="1" x14ac:dyDescent="0.25">
      <c r="A487" s="58">
        <v>314110</v>
      </c>
      <c r="B487" s="59">
        <v>4110</v>
      </c>
      <c r="C487" s="18" t="s">
        <v>274</v>
      </c>
      <c r="D487" s="73">
        <v>15756677.26</v>
      </c>
      <c r="E487" s="74">
        <v>38151</v>
      </c>
      <c r="F487" s="73">
        <v>413.00823726769937</v>
      </c>
      <c r="G487" s="75">
        <v>7.7253601813171771E-2</v>
      </c>
      <c r="H487" s="5"/>
    </row>
    <row r="488" spans="1:8" s="2" customFormat="1" x14ac:dyDescent="0.25">
      <c r="A488" s="58">
        <v>314120</v>
      </c>
      <c r="B488" s="59">
        <v>4120</v>
      </c>
      <c r="C488" s="18" t="s">
        <v>275</v>
      </c>
      <c r="D488" s="73">
        <v>3618101.72</v>
      </c>
      <c r="E488" s="74">
        <v>3741</v>
      </c>
      <c r="F488" s="73">
        <v>967.14828120823313</v>
      </c>
      <c r="G488" s="75">
        <v>0.18090604852107559</v>
      </c>
      <c r="H488" s="5"/>
    </row>
    <row r="489" spans="1:8" s="2" customFormat="1" x14ac:dyDescent="0.25">
      <c r="A489" s="58">
        <v>314130</v>
      </c>
      <c r="B489" s="59">
        <v>4130</v>
      </c>
      <c r="C489" s="18" t="s">
        <v>276</v>
      </c>
      <c r="D489" s="73">
        <v>3181871.79</v>
      </c>
      <c r="E489" s="74">
        <v>3832</v>
      </c>
      <c r="F489" s="73">
        <v>830.34232515657618</v>
      </c>
      <c r="G489" s="75">
        <v>0.15531635829018889</v>
      </c>
      <c r="H489" s="5"/>
    </row>
    <row r="490" spans="1:8" s="2" customFormat="1" x14ac:dyDescent="0.25">
      <c r="A490" s="58">
        <v>314140</v>
      </c>
      <c r="B490" s="59">
        <v>4140</v>
      </c>
      <c r="C490" s="18" t="s">
        <v>277</v>
      </c>
      <c r="D490" s="73">
        <v>5328279.9000000004</v>
      </c>
      <c r="E490" s="74">
        <v>20759</v>
      </c>
      <c r="F490" s="73">
        <v>256.67324533937091</v>
      </c>
      <c r="G490" s="75">
        <v>4.8010985985952138E-2</v>
      </c>
      <c r="H490" s="5"/>
    </row>
    <row r="491" spans="1:8" s="2" customFormat="1" x14ac:dyDescent="0.25">
      <c r="A491" s="58">
        <v>314150</v>
      </c>
      <c r="B491" s="59">
        <v>4150</v>
      </c>
      <c r="C491" s="18" t="s">
        <v>278</v>
      </c>
      <c r="D491" s="73">
        <v>2101062.98</v>
      </c>
      <c r="E491" s="74">
        <v>6446</v>
      </c>
      <c r="F491" s="73">
        <v>325.94833695314924</v>
      </c>
      <c r="G491" s="75">
        <v>6.0968960815962571E-2</v>
      </c>
      <c r="H491" s="5"/>
    </row>
    <row r="492" spans="1:8" s="2" customFormat="1" x14ac:dyDescent="0.25">
      <c r="A492" s="58">
        <v>314160</v>
      </c>
      <c r="B492" s="59">
        <v>4160</v>
      </c>
      <c r="C492" s="18" t="s">
        <v>718</v>
      </c>
      <c r="D492" s="73">
        <v>3818922.77</v>
      </c>
      <c r="E492" s="74">
        <v>10758</v>
      </c>
      <c r="F492" s="73">
        <v>354.98445528908718</v>
      </c>
      <c r="G492" s="75">
        <v>6.6400195647898258E-2</v>
      </c>
      <c r="H492" s="5"/>
    </row>
    <row r="493" spans="1:8" s="2" customFormat="1" x14ac:dyDescent="0.25">
      <c r="A493" s="58">
        <v>314170</v>
      </c>
      <c r="B493" s="59">
        <v>4170</v>
      </c>
      <c r="C493" s="18" t="s">
        <v>279</v>
      </c>
      <c r="D493" s="73">
        <v>2112552.11</v>
      </c>
      <c r="E493" s="74">
        <v>5546</v>
      </c>
      <c r="F493" s="73">
        <v>380.91455283086907</v>
      </c>
      <c r="G493" s="75">
        <v>7.1250446199126641E-2</v>
      </c>
      <c r="H493" s="5"/>
    </row>
    <row r="494" spans="1:8" s="2" customFormat="1" x14ac:dyDescent="0.25">
      <c r="A494" s="58">
        <v>314180</v>
      </c>
      <c r="B494" s="59">
        <v>4180</v>
      </c>
      <c r="C494" s="18" t="s">
        <v>280</v>
      </c>
      <c r="D494" s="73">
        <v>7200246.1799999997</v>
      </c>
      <c r="E494" s="74">
        <v>31497</v>
      </c>
      <c r="F494" s="73">
        <v>228.60101533479377</v>
      </c>
      <c r="G494" s="75">
        <v>4.2760047425674214E-2</v>
      </c>
      <c r="H494" s="5"/>
    </row>
    <row r="495" spans="1:8" s="2" customFormat="1" x14ac:dyDescent="0.25">
      <c r="A495" s="58">
        <v>314190</v>
      </c>
      <c r="B495" s="59">
        <v>4190</v>
      </c>
      <c r="C495" s="18" t="s">
        <v>281</v>
      </c>
      <c r="D495" s="73">
        <v>3285479.71</v>
      </c>
      <c r="E495" s="74">
        <v>3893</v>
      </c>
      <c r="F495" s="73">
        <v>843.94546879013615</v>
      </c>
      <c r="G495" s="75">
        <v>0.15786083984490731</v>
      </c>
      <c r="H495" s="5"/>
    </row>
    <row r="496" spans="1:8" s="2" customFormat="1" x14ac:dyDescent="0.25">
      <c r="A496" s="58">
        <v>314200</v>
      </c>
      <c r="B496" s="59">
        <v>4200</v>
      </c>
      <c r="C496" s="18" t="s">
        <v>282</v>
      </c>
      <c r="D496" s="73">
        <v>4960077.1900000004</v>
      </c>
      <c r="E496" s="74">
        <v>13620</v>
      </c>
      <c r="F496" s="73">
        <v>364.17600513950077</v>
      </c>
      <c r="G496" s="75">
        <v>6.8119484194992086E-2</v>
      </c>
      <c r="H496" s="5"/>
    </row>
    <row r="497" spans="1:8" s="2" customFormat="1" x14ac:dyDescent="0.25">
      <c r="A497" s="58">
        <v>314210</v>
      </c>
      <c r="B497" s="59">
        <v>4210</v>
      </c>
      <c r="C497" s="18" t="s">
        <v>283</v>
      </c>
      <c r="D497" s="73">
        <v>2974261.76</v>
      </c>
      <c r="E497" s="74">
        <v>10787</v>
      </c>
      <c r="F497" s="73">
        <v>275.72650041716878</v>
      </c>
      <c r="G497" s="75">
        <v>5.1574916310351278E-2</v>
      </c>
      <c r="H497" s="5"/>
    </row>
    <row r="498" spans="1:8" s="2" customFormat="1" x14ac:dyDescent="0.25">
      <c r="A498" s="58">
        <v>314220</v>
      </c>
      <c r="B498" s="59">
        <v>4220</v>
      </c>
      <c r="C498" s="18" t="s">
        <v>719</v>
      </c>
      <c r="D498" s="73">
        <v>5208944.03</v>
      </c>
      <c r="E498" s="74">
        <v>15111</v>
      </c>
      <c r="F498" s="73">
        <v>344.71206604460326</v>
      </c>
      <c r="G498" s="75">
        <v>6.4478735016475316E-2</v>
      </c>
      <c r="H498" s="5"/>
    </row>
    <row r="499" spans="1:8" s="2" customFormat="1" x14ac:dyDescent="0.25">
      <c r="A499" s="58">
        <v>314225</v>
      </c>
      <c r="B499" s="59">
        <v>4225</v>
      </c>
      <c r="C499" s="18" t="s">
        <v>720</v>
      </c>
      <c r="D499" s="73">
        <v>2138739.5299999998</v>
      </c>
      <c r="E499" s="74">
        <v>4914</v>
      </c>
      <c r="F499" s="73">
        <v>435.23392958892953</v>
      </c>
      <c r="G499" s="75">
        <v>8.1410939681214031E-2</v>
      </c>
      <c r="H499" s="5"/>
    </row>
    <row r="500" spans="1:8" s="2" customFormat="1" x14ac:dyDescent="0.25">
      <c r="A500" s="58">
        <v>314230</v>
      </c>
      <c r="B500" s="59">
        <v>4230</v>
      </c>
      <c r="C500" s="18" t="s">
        <v>284</v>
      </c>
      <c r="D500" s="73">
        <v>2951579.83</v>
      </c>
      <c r="E500" s="74">
        <v>4934</v>
      </c>
      <c r="F500" s="73">
        <v>598.21236927442237</v>
      </c>
      <c r="G500" s="75">
        <v>0.11189621902307424</v>
      </c>
      <c r="H500" s="5"/>
    </row>
    <row r="501" spans="1:8" s="2" customFormat="1" x14ac:dyDescent="0.25">
      <c r="A501" s="58">
        <v>314240</v>
      </c>
      <c r="B501" s="59">
        <v>4240</v>
      </c>
      <c r="C501" s="18" t="s">
        <v>285</v>
      </c>
      <c r="D501" s="73">
        <v>2959015.07</v>
      </c>
      <c r="E501" s="74">
        <v>7554</v>
      </c>
      <c r="F501" s="73">
        <v>391.71499470479216</v>
      </c>
      <c r="G501" s="75">
        <v>7.3270679600412406E-2</v>
      </c>
      <c r="H501" s="5"/>
    </row>
    <row r="502" spans="1:8" s="2" customFormat="1" x14ac:dyDescent="0.25">
      <c r="A502" s="58">
        <v>314250</v>
      </c>
      <c r="B502" s="59">
        <v>4250</v>
      </c>
      <c r="C502" s="18" t="s">
        <v>286</v>
      </c>
      <c r="D502" s="73">
        <v>3532847.78</v>
      </c>
      <c r="E502" s="74">
        <v>2202</v>
      </c>
      <c r="F502" s="73">
        <v>1604.3813714804721</v>
      </c>
      <c r="G502" s="75">
        <v>0.30010113224082247</v>
      </c>
      <c r="H502" s="5"/>
    </row>
    <row r="503" spans="1:8" s="2" customFormat="1" x14ac:dyDescent="0.25">
      <c r="A503" s="58">
        <v>314260</v>
      </c>
      <c r="B503" s="59">
        <v>4260</v>
      </c>
      <c r="C503" s="18" t="s">
        <v>287</v>
      </c>
      <c r="D503" s="73">
        <v>3984880.34</v>
      </c>
      <c r="E503" s="74">
        <v>8727</v>
      </c>
      <c r="F503" s="73">
        <v>456.61514151483897</v>
      </c>
      <c r="G503" s="75">
        <v>8.5410316650871454E-2</v>
      </c>
      <c r="H503" s="5"/>
    </row>
    <row r="504" spans="1:8" s="2" customFormat="1" x14ac:dyDescent="0.25">
      <c r="A504" s="58">
        <v>314270</v>
      </c>
      <c r="B504" s="59">
        <v>4270</v>
      </c>
      <c r="C504" s="18" t="s">
        <v>721</v>
      </c>
      <c r="D504" s="73">
        <v>4404276.59</v>
      </c>
      <c r="E504" s="74">
        <v>14747</v>
      </c>
      <c r="F504" s="73">
        <v>298.65576659659592</v>
      </c>
      <c r="G504" s="75">
        <v>5.586385836877697E-2</v>
      </c>
      <c r="H504" s="5"/>
    </row>
    <row r="505" spans="1:8" s="2" customFormat="1" x14ac:dyDescent="0.25">
      <c r="A505" s="58">
        <v>314280</v>
      </c>
      <c r="B505" s="59">
        <v>4280</v>
      </c>
      <c r="C505" s="18" t="s">
        <v>464</v>
      </c>
      <c r="D505" s="73">
        <v>10579169.710000001</v>
      </c>
      <c r="E505" s="74">
        <v>21236</v>
      </c>
      <c r="F505" s="73">
        <v>498.17148756828033</v>
      </c>
      <c r="G505" s="75">
        <v>9.3183472537692338E-2</v>
      </c>
      <c r="H505" s="5"/>
    </row>
    <row r="506" spans="1:8" s="2" customFormat="1" x14ac:dyDescent="0.25">
      <c r="A506" s="58">
        <v>314290</v>
      </c>
      <c r="B506" s="59">
        <v>4290</v>
      </c>
      <c r="C506" s="18" t="s">
        <v>288</v>
      </c>
      <c r="D506" s="73">
        <v>4794565.46</v>
      </c>
      <c r="E506" s="74">
        <v>20696</v>
      </c>
      <c r="F506" s="73">
        <v>231.66628623888673</v>
      </c>
      <c r="G506" s="75">
        <v>4.3333409398890278E-2</v>
      </c>
      <c r="H506" s="5"/>
    </row>
    <row r="507" spans="1:8" s="2" customFormat="1" x14ac:dyDescent="0.25">
      <c r="A507" s="58">
        <v>314300</v>
      </c>
      <c r="B507" s="59">
        <v>4300</v>
      </c>
      <c r="C507" s="18" t="s">
        <v>289</v>
      </c>
      <c r="D507" s="73">
        <v>8452620.3399999999</v>
      </c>
      <c r="E507" s="74">
        <v>13152</v>
      </c>
      <c r="F507" s="73">
        <v>642.68706964720195</v>
      </c>
      <c r="G507" s="75">
        <v>0.12021525598971913</v>
      </c>
      <c r="H507" s="5"/>
    </row>
    <row r="508" spans="1:8" s="2" customFormat="1" x14ac:dyDescent="0.25">
      <c r="A508" s="58">
        <v>314310</v>
      </c>
      <c r="B508" s="59">
        <v>4310</v>
      </c>
      <c r="C508" s="18" t="s">
        <v>290</v>
      </c>
      <c r="D508" s="73">
        <v>26637548.18</v>
      </c>
      <c r="E508" s="74">
        <v>47931</v>
      </c>
      <c r="F508" s="73">
        <v>555.74780789050931</v>
      </c>
      <c r="G508" s="75">
        <v>0.10395318055481854</v>
      </c>
      <c r="H508" s="5"/>
    </row>
    <row r="509" spans="1:8" s="2" customFormat="1" x14ac:dyDescent="0.25">
      <c r="A509" s="58">
        <v>314315</v>
      </c>
      <c r="B509" s="59">
        <v>4315</v>
      </c>
      <c r="C509" s="18" t="s">
        <v>291</v>
      </c>
      <c r="D509" s="73">
        <v>2610849.1</v>
      </c>
      <c r="E509" s="74">
        <v>4923</v>
      </c>
      <c r="F509" s="73">
        <v>530.33700995328059</v>
      </c>
      <c r="G509" s="75">
        <v>9.9200065511436911E-2</v>
      </c>
      <c r="H509" s="5"/>
    </row>
    <row r="510" spans="1:8" s="2" customFormat="1" x14ac:dyDescent="0.25">
      <c r="A510" s="58">
        <v>314320</v>
      </c>
      <c r="B510" s="59">
        <v>4320</v>
      </c>
      <c r="C510" s="18" t="s">
        <v>465</v>
      </c>
      <c r="D510" s="73">
        <v>11593696.82</v>
      </c>
      <c r="E510" s="74">
        <v>21513</v>
      </c>
      <c r="F510" s="73">
        <v>538.91585645888529</v>
      </c>
      <c r="G510" s="75">
        <v>0.10080474728811231</v>
      </c>
      <c r="H510" s="5"/>
    </row>
    <row r="511" spans="1:8" s="2" customFormat="1" x14ac:dyDescent="0.25">
      <c r="A511" s="58">
        <v>314330</v>
      </c>
      <c r="B511" s="59">
        <v>4330</v>
      </c>
      <c r="C511" s="18" t="s">
        <v>292</v>
      </c>
      <c r="D511" s="73">
        <v>83157106.810000002</v>
      </c>
      <c r="E511" s="74">
        <v>413487</v>
      </c>
      <c r="F511" s="73">
        <v>201.11178056383878</v>
      </c>
      <c r="G511" s="75">
        <v>3.7618158704051274E-2</v>
      </c>
      <c r="H511" s="5"/>
    </row>
    <row r="512" spans="1:8" s="2" customFormat="1" x14ac:dyDescent="0.25">
      <c r="A512" s="58">
        <v>314340</v>
      </c>
      <c r="B512" s="59">
        <v>4340</v>
      </c>
      <c r="C512" s="18" t="s">
        <v>722</v>
      </c>
      <c r="D512" s="73">
        <v>14241330.65</v>
      </c>
      <c r="E512" s="74">
        <v>24029</v>
      </c>
      <c r="F512" s="73">
        <v>592.67263098755677</v>
      </c>
      <c r="G512" s="75">
        <v>0.11086000546328195</v>
      </c>
      <c r="H512" s="5"/>
    </row>
    <row r="513" spans="1:8" s="2" customFormat="1" x14ac:dyDescent="0.25">
      <c r="A513" s="58">
        <v>314345</v>
      </c>
      <c r="B513" s="59">
        <v>4345</v>
      </c>
      <c r="C513" s="18" t="s">
        <v>293</v>
      </c>
      <c r="D513" s="73">
        <v>2190207.75</v>
      </c>
      <c r="E513" s="74">
        <v>8315</v>
      </c>
      <c r="F513" s="73">
        <v>263.40441972339147</v>
      </c>
      <c r="G513" s="75">
        <v>4.9270058853453064E-2</v>
      </c>
      <c r="H513" s="5"/>
    </row>
    <row r="514" spans="1:8" s="2" customFormat="1" x14ac:dyDescent="0.25">
      <c r="A514" s="58">
        <v>314350</v>
      </c>
      <c r="B514" s="59">
        <v>4350</v>
      </c>
      <c r="C514" s="18" t="s">
        <v>466</v>
      </c>
      <c r="D514" s="73">
        <v>4122885.35</v>
      </c>
      <c r="E514" s="74">
        <v>8910</v>
      </c>
      <c r="F514" s="73">
        <v>462.7256285072952</v>
      </c>
      <c r="G514" s="75">
        <v>8.6553289324062491E-2</v>
      </c>
      <c r="H514" s="5"/>
    </row>
    <row r="515" spans="1:8" s="2" customFormat="1" x14ac:dyDescent="0.25">
      <c r="A515" s="58">
        <v>314360</v>
      </c>
      <c r="B515" s="59">
        <v>4360</v>
      </c>
      <c r="C515" s="18" t="s">
        <v>723</v>
      </c>
      <c r="D515" s="73">
        <v>2567558.3199999998</v>
      </c>
      <c r="E515" s="74">
        <v>2437</v>
      </c>
      <c r="F515" s="73">
        <v>1053.5733771029954</v>
      </c>
      <c r="G515" s="75">
        <v>0.19707194871979622</v>
      </c>
      <c r="H515" s="5"/>
    </row>
    <row r="516" spans="1:8" s="2" customFormat="1" x14ac:dyDescent="0.25">
      <c r="A516" s="58">
        <v>314370</v>
      </c>
      <c r="B516" s="59">
        <v>4370</v>
      </c>
      <c r="C516" s="18" t="s">
        <v>494</v>
      </c>
      <c r="D516" s="73">
        <v>2482083.42</v>
      </c>
      <c r="E516" s="74">
        <v>3153</v>
      </c>
      <c r="F516" s="73">
        <v>787.21326355851568</v>
      </c>
      <c r="G516" s="75">
        <v>0.14724902439555593</v>
      </c>
      <c r="H516" s="5"/>
    </row>
    <row r="517" spans="1:8" s="2" customFormat="1" x14ac:dyDescent="0.25">
      <c r="A517" s="58">
        <v>314380</v>
      </c>
      <c r="B517" s="59">
        <v>4380</v>
      </c>
      <c r="C517" s="18" t="s">
        <v>294</v>
      </c>
      <c r="D517" s="73">
        <v>3947245.98</v>
      </c>
      <c r="E517" s="74">
        <v>5994</v>
      </c>
      <c r="F517" s="73">
        <v>658.53286286286288</v>
      </c>
      <c r="G517" s="75">
        <v>0.1231792273806894</v>
      </c>
      <c r="H517" s="5"/>
    </row>
    <row r="518" spans="1:8" s="2" customFormat="1" x14ac:dyDescent="0.25">
      <c r="A518" s="58">
        <v>314390</v>
      </c>
      <c r="B518" s="59">
        <v>4390</v>
      </c>
      <c r="C518" s="18" t="s">
        <v>724</v>
      </c>
      <c r="D518" s="73">
        <v>32612750.27</v>
      </c>
      <c r="E518" s="74">
        <v>109392</v>
      </c>
      <c r="F518" s="73">
        <v>298.12737924162644</v>
      </c>
      <c r="G518" s="75">
        <v>5.5765022988170578E-2</v>
      </c>
      <c r="H518" s="5"/>
    </row>
    <row r="519" spans="1:8" s="2" customFormat="1" x14ac:dyDescent="0.25">
      <c r="A519" s="58">
        <v>314400</v>
      </c>
      <c r="B519" s="59">
        <v>4400</v>
      </c>
      <c r="C519" s="18" t="s">
        <v>295</v>
      </c>
      <c r="D519" s="73">
        <v>9657862.2599999998</v>
      </c>
      <c r="E519" s="74">
        <v>26961</v>
      </c>
      <c r="F519" s="73">
        <v>358.21602536997887</v>
      </c>
      <c r="G519" s="75">
        <v>6.7004664047638066E-2</v>
      </c>
      <c r="H519" s="5"/>
    </row>
    <row r="520" spans="1:8" s="2" customFormat="1" x14ac:dyDescent="0.25">
      <c r="A520" s="58">
        <v>314410</v>
      </c>
      <c r="B520" s="59">
        <v>4410</v>
      </c>
      <c r="C520" s="18" t="s">
        <v>296</v>
      </c>
      <c r="D520" s="73">
        <v>10834664.17</v>
      </c>
      <c r="E520" s="74">
        <v>20545</v>
      </c>
      <c r="F520" s="73">
        <v>527.36257824288145</v>
      </c>
      <c r="G520" s="75">
        <v>9.8643695099805848E-2</v>
      </c>
      <c r="H520" s="5"/>
    </row>
    <row r="521" spans="1:8" s="2" customFormat="1" x14ac:dyDescent="0.25">
      <c r="A521" s="58">
        <v>314420</v>
      </c>
      <c r="B521" s="59">
        <v>4420</v>
      </c>
      <c r="C521" s="18" t="s">
        <v>297</v>
      </c>
      <c r="D521" s="73">
        <v>1978448.34</v>
      </c>
      <c r="E521" s="74">
        <v>3220</v>
      </c>
      <c r="F521" s="73">
        <v>614.42495031055898</v>
      </c>
      <c r="G521" s="75">
        <v>0.11492879844089747</v>
      </c>
      <c r="H521" s="5"/>
    </row>
    <row r="522" spans="1:8" s="2" customFormat="1" x14ac:dyDescent="0.25">
      <c r="A522" s="58">
        <v>314430</v>
      </c>
      <c r="B522" s="59">
        <v>4430</v>
      </c>
      <c r="C522" s="18" t="s">
        <v>298</v>
      </c>
      <c r="D522" s="73">
        <v>11872396.74</v>
      </c>
      <c r="E522" s="74">
        <v>40665</v>
      </c>
      <c r="F522" s="73">
        <v>291.95614754703064</v>
      </c>
      <c r="G522" s="75">
        <v>5.4610687957990255E-2</v>
      </c>
      <c r="H522" s="5"/>
    </row>
    <row r="523" spans="1:8" s="2" customFormat="1" x14ac:dyDescent="0.25">
      <c r="A523" s="58">
        <v>314435</v>
      </c>
      <c r="B523" s="59">
        <v>4435</v>
      </c>
      <c r="C523" s="18" t="s">
        <v>299</v>
      </c>
      <c r="D523" s="73">
        <v>2761832.16</v>
      </c>
      <c r="E523" s="74">
        <v>7051</v>
      </c>
      <c r="F523" s="73">
        <v>391.69368316550845</v>
      </c>
      <c r="G523" s="75">
        <v>7.3266693255779794E-2</v>
      </c>
      <c r="H523" s="5"/>
    </row>
    <row r="524" spans="1:8" s="2" customFormat="1" x14ac:dyDescent="0.25">
      <c r="A524" s="58">
        <v>314437</v>
      </c>
      <c r="B524" s="59">
        <v>4437</v>
      </c>
      <c r="C524" s="18" t="s">
        <v>725</v>
      </c>
      <c r="D524" s="73">
        <v>3541615.45</v>
      </c>
      <c r="E524" s="74">
        <v>3308</v>
      </c>
      <c r="F524" s="73">
        <v>1070.6213573155985</v>
      </c>
      <c r="G524" s="75">
        <v>0.20026079038497982</v>
      </c>
      <c r="H524" s="5"/>
    </row>
    <row r="525" spans="1:8" s="2" customFormat="1" x14ac:dyDescent="0.25">
      <c r="A525" s="58">
        <v>314440</v>
      </c>
      <c r="B525" s="59">
        <v>4440</v>
      </c>
      <c r="C525" s="18" t="s">
        <v>726</v>
      </c>
      <c r="D525" s="73">
        <v>4461677.9400000004</v>
      </c>
      <c r="E525" s="74">
        <v>4728</v>
      </c>
      <c r="F525" s="73">
        <v>943.6713071065991</v>
      </c>
      <c r="G525" s="75">
        <v>0.17651465715071363</v>
      </c>
      <c r="H525" s="5"/>
    </row>
    <row r="526" spans="1:8" s="2" customFormat="1" x14ac:dyDescent="0.25">
      <c r="A526" s="58">
        <v>314450</v>
      </c>
      <c r="B526" s="59">
        <v>4450</v>
      </c>
      <c r="C526" s="18" t="s">
        <v>300</v>
      </c>
      <c r="D526" s="73">
        <v>5172544.74</v>
      </c>
      <c r="E526" s="74">
        <v>8660</v>
      </c>
      <c r="F526" s="73">
        <v>597.29154041570439</v>
      </c>
      <c r="G526" s="75">
        <v>0.11172397706862777</v>
      </c>
      <c r="H526" s="5"/>
    </row>
    <row r="527" spans="1:8" s="2" customFormat="1" x14ac:dyDescent="0.25">
      <c r="A527" s="58">
        <v>314460</v>
      </c>
      <c r="B527" s="59">
        <v>4460</v>
      </c>
      <c r="C527" s="18" t="s">
        <v>301</v>
      </c>
      <c r="D527" s="73">
        <v>10616710</v>
      </c>
      <c r="E527" s="74">
        <v>26826</v>
      </c>
      <c r="F527" s="73">
        <v>395.76194736449713</v>
      </c>
      <c r="G527" s="75">
        <v>7.4027666123000713E-2</v>
      </c>
      <c r="H527" s="5"/>
    </row>
    <row r="528" spans="1:8" s="2" customFormat="1" x14ac:dyDescent="0.25">
      <c r="A528" s="58">
        <v>314465</v>
      </c>
      <c r="B528" s="59">
        <v>4465</v>
      </c>
      <c r="C528" s="18" t="s">
        <v>302</v>
      </c>
      <c r="D528" s="73">
        <v>3566199.51</v>
      </c>
      <c r="E528" s="74">
        <v>10326</v>
      </c>
      <c r="F528" s="73">
        <v>345.36117664148748</v>
      </c>
      <c r="G528" s="75">
        <v>6.4600151799627512E-2</v>
      </c>
      <c r="H528" s="5"/>
    </row>
    <row r="529" spans="1:8" s="2" customFormat="1" x14ac:dyDescent="0.25">
      <c r="A529" s="58">
        <v>314467</v>
      </c>
      <c r="B529" s="59">
        <v>4467</v>
      </c>
      <c r="C529" s="18" t="s">
        <v>727</v>
      </c>
      <c r="D529" s="73">
        <v>3588778.09</v>
      </c>
      <c r="E529" s="74">
        <v>3128</v>
      </c>
      <c r="F529" s="73">
        <v>1147.3075735294117</v>
      </c>
      <c r="G529" s="75">
        <v>0.21460502344709373</v>
      </c>
      <c r="H529" s="5"/>
    </row>
    <row r="530" spans="1:8" s="2" customFormat="1" x14ac:dyDescent="0.25">
      <c r="A530" s="58">
        <v>314470</v>
      </c>
      <c r="B530" s="59">
        <v>4470</v>
      </c>
      <c r="C530" s="18" t="s">
        <v>303</v>
      </c>
      <c r="D530" s="73">
        <v>9440859.7400000002</v>
      </c>
      <c r="E530" s="74">
        <v>17551</v>
      </c>
      <c r="F530" s="73">
        <v>537.91007577915786</v>
      </c>
      <c r="G530" s="75">
        <v>0.10061661501100065</v>
      </c>
      <c r="H530" s="5"/>
    </row>
    <row r="531" spans="1:8" s="2" customFormat="1" x14ac:dyDescent="0.25">
      <c r="A531" s="58">
        <v>314480</v>
      </c>
      <c r="B531" s="59">
        <v>4480</v>
      </c>
      <c r="C531" s="18" t="s">
        <v>304</v>
      </c>
      <c r="D531" s="73">
        <v>112579531.89</v>
      </c>
      <c r="E531" s="74">
        <v>96157</v>
      </c>
      <c r="F531" s="73">
        <v>1170.788729785663</v>
      </c>
      <c r="G531" s="75">
        <v>0.21899719709363899</v>
      </c>
      <c r="H531" s="5"/>
    </row>
    <row r="532" spans="1:8" s="2" customFormat="1" x14ac:dyDescent="0.25">
      <c r="A532" s="58">
        <v>314490</v>
      </c>
      <c r="B532" s="59">
        <v>4490</v>
      </c>
      <c r="C532" s="18" t="s">
        <v>728</v>
      </c>
      <c r="D532" s="73">
        <v>2467401.7999999998</v>
      </c>
      <c r="E532" s="74">
        <v>3573</v>
      </c>
      <c r="F532" s="73">
        <v>690.56865379233136</v>
      </c>
      <c r="G532" s="75">
        <v>0.12917155395656599</v>
      </c>
      <c r="H532" s="5"/>
    </row>
    <row r="533" spans="1:8" s="2" customFormat="1" x14ac:dyDescent="0.25">
      <c r="A533" s="58">
        <v>314500</v>
      </c>
      <c r="B533" s="59">
        <v>4500</v>
      </c>
      <c r="C533" s="18" t="s">
        <v>305</v>
      </c>
      <c r="D533" s="73">
        <v>12400133.25</v>
      </c>
      <c r="E533" s="74">
        <v>15800</v>
      </c>
      <c r="F533" s="73">
        <v>784.81856012658227</v>
      </c>
      <c r="G533" s="75">
        <v>0.14680109273536654</v>
      </c>
      <c r="H533" s="5"/>
    </row>
    <row r="534" spans="1:8" s="2" customFormat="1" x14ac:dyDescent="0.25">
      <c r="A534" s="58">
        <v>314505</v>
      </c>
      <c r="B534" s="59">
        <v>4505</v>
      </c>
      <c r="C534" s="18" t="s">
        <v>306</v>
      </c>
      <c r="D534" s="73">
        <v>3511862.79</v>
      </c>
      <c r="E534" s="74">
        <v>7497</v>
      </c>
      <c r="F534" s="73">
        <v>468.4357462985194</v>
      </c>
      <c r="G534" s="75">
        <v>8.7621372539709377E-2</v>
      </c>
      <c r="H534" s="5"/>
    </row>
    <row r="535" spans="1:8" s="2" customFormat="1" x14ac:dyDescent="0.25">
      <c r="A535" s="58">
        <v>314510</v>
      </c>
      <c r="B535" s="59">
        <v>4510</v>
      </c>
      <c r="C535" s="18" t="s">
        <v>307</v>
      </c>
      <c r="D535" s="73">
        <v>8939174.3499999996</v>
      </c>
      <c r="E535" s="74">
        <v>16832</v>
      </c>
      <c r="F535" s="73">
        <v>531.08212630703417</v>
      </c>
      <c r="G535" s="75">
        <v>9.9339440266957957E-2</v>
      </c>
      <c r="H535" s="5"/>
    </row>
    <row r="536" spans="1:8" s="2" customFormat="1" x14ac:dyDescent="0.25">
      <c r="A536" s="58">
        <v>314520</v>
      </c>
      <c r="B536" s="59">
        <v>4520</v>
      </c>
      <c r="C536" s="18" t="s">
        <v>308</v>
      </c>
      <c r="D536" s="73">
        <v>39563095.829999998</v>
      </c>
      <c r="E536" s="74">
        <v>105520</v>
      </c>
      <c r="F536" s="73">
        <v>374.93457003411675</v>
      </c>
      <c r="G536" s="75">
        <v>7.0131884465621838E-2</v>
      </c>
      <c r="H536" s="5"/>
    </row>
    <row r="537" spans="1:8" s="2" customFormat="1" x14ac:dyDescent="0.25">
      <c r="A537" s="58">
        <v>314530</v>
      </c>
      <c r="B537" s="59">
        <v>4530</v>
      </c>
      <c r="C537" s="18" t="s">
        <v>309</v>
      </c>
      <c r="D537" s="73">
        <v>8675925.9299999997</v>
      </c>
      <c r="E537" s="74">
        <v>31335</v>
      </c>
      <c r="F537" s="73">
        <v>276.87652561033985</v>
      </c>
      <c r="G537" s="75">
        <v>5.1790029667256959E-2</v>
      </c>
      <c r="H537" s="5"/>
    </row>
    <row r="538" spans="1:8" s="2" customFormat="1" x14ac:dyDescent="0.25">
      <c r="A538" s="58">
        <v>314535</v>
      </c>
      <c r="B538" s="59">
        <v>4535</v>
      </c>
      <c r="C538" s="18" t="s">
        <v>467</v>
      </c>
      <c r="D538" s="73">
        <v>4484866.63</v>
      </c>
      <c r="E538" s="74">
        <v>10778</v>
      </c>
      <c r="F538" s="73">
        <v>416.11306643161998</v>
      </c>
      <c r="G538" s="75">
        <v>7.7834363198257595E-2</v>
      </c>
      <c r="H538" s="5"/>
    </row>
    <row r="539" spans="1:8" s="2" customFormat="1" x14ac:dyDescent="0.25">
      <c r="A539" s="58">
        <v>314537</v>
      </c>
      <c r="B539" s="59">
        <v>4537</v>
      </c>
      <c r="C539" s="18" t="s">
        <v>310</v>
      </c>
      <c r="D539" s="73">
        <v>2339775.1</v>
      </c>
      <c r="E539" s="74">
        <v>5324</v>
      </c>
      <c r="F539" s="73">
        <v>439.47691585274231</v>
      </c>
      <c r="G539" s="75">
        <v>8.2204594484546409E-2</v>
      </c>
      <c r="H539" s="5"/>
    </row>
    <row r="540" spans="1:8" s="2" customFormat="1" x14ac:dyDescent="0.25">
      <c r="A540" s="58">
        <v>314540</v>
      </c>
      <c r="B540" s="59">
        <v>4540</v>
      </c>
      <c r="C540" s="18" t="s">
        <v>311</v>
      </c>
      <c r="D540" s="73">
        <v>2361905.62</v>
      </c>
      <c r="E540" s="74">
        <v>1720</v>
      </c>
      <c r="F540" s="73">
        <v>1373.2009418604653</v>
      </c>
      <c r="G540" s="75">
        <v>0.25685860280602579</v>
      </c>
      <c r="H540" s="5"/>
    </row>
    <row r="541" spans="1:8" s="2" customFormat="1" x14ac:dyDescent="0.25">
      <c r="A541" s="58">
        <v>314545</v>
      </c>
      <c r="B541" s="59">
        <v>4545</v>
      </c>
      <c r="C541" s="18" t="s">
        <v>729</v>
      </c>
      <c r="D541" s="73">
        <v>4136989.96</v>
      </c>
      <c r="E541" s="74">
        <v>6171</v>
      </c>
      <c r="F541" s="73">
        <v>670.39215038081352</v>
      </c>
      <c r="G541" s="75">
        <v>0.12539751891347026</v>
      </c>
      <c r="H541" s="5"/>
    </row>
    <row r="542" spans="1:8" s="2" customFormat="1" x14ac:dyDescent="0.25">
      <c r="A542" s="58">
        <v>314550</v>
      </c>
      <c r="B542" s="59">
        <v>4550</v>
      </c>
      <c r="C542" s="18" t="s">
        <v>730</v>
      </c>
      <c r="D542" s="73">
        <v>2568024.96</v>
      </c>
      <c r="E542" s="74">
        <v>2809</v>
      </c>
      <c r="F542" s="73">
        <v>914.21322890708439</v>
      </c>
      <c r="G542" s="75">
        <v>0.17100449430635487</v>
      </c>
      <c r="H542" s="5"/>
    </row>
    <row r="543" spans="1:8" s="2" customFormat="1" x14ac:dyDescent="0.25">
      <c r="A543" s="58">
        <v>314560</v>
      </c>
      <c r="B543" s="59">
        <v>4560</v>
      </c>
      <c r="C543" s="18" t="s">
        <v>312</v>
      </c>
      <c r="D543" s="73">
        <v>15386749.210000001</v>
      </c>
      <c r="E543" s="74">
        <v>41840</v>
      </c>
      <c r="F543" s="73">
        <v>367.7521321701721</v>
      </c>
      <c r="G543" s="75">
        <v>6.8788402315096642E-2</v>
      </c>
      <c r="H543" s="5"/>
    </row>
    <row r="544" spans="1:8" s="2" customFormat="1" x14ac:dyDescent="0.25">
      <c r="A544" s="58">
        <v>314570</v>
      </c>
      <c r="B544" s="59">
        <v>4570</v>
      </c>
      <c r="C544" s="18" t="s">
        <v>313</v>
      </c>
      <c r="D544" s="73">
        <v>1992564.42</v>
      </c>
      <c r="E544" s="74">
        <v>2130</v>
      </c>
      <c r="F544" s="73">
        <v>935.47625352112675</v>
      </c>
      <c r="G544" s="75">
        <v>0.17498176422170572</v>
      </c>
      <c r="H544" s="5"/>
    </row>
    <row r="545" spans="1:8" s="2" customFormat="1" x14ac:dyDescent="0.25">
      <c r="A545" s="58">
        <v>314580</v>
      </c>
      <c r="B545" s="59">
        <v>4580</v>
      </c>
      <c r="C545" s="18" t="s">
        <v>731</v>
      </c>
      <c r="D545" s="73">
        <v>2954203.73</v>
      </c>
      <c r="E545" s="74">
        <v>3152</v>
      </c>
      <c r="F545" s="73">
        <v>937.2473762690355</v>
      </c>
      <c r="G545" s="75">
        <v>0.17531305449435106</v>
      </c>
      <c r="H545" s="5"/>
    </row>
    <row r="546" spans="1:8" s="2" customFormat="1" x14ac:dyDescent="0.25">
      <c r="A546" s="58">
        <v>314585</v>
      </c>
      <c r="B546" s="59">
        <v>4585</v>
      </c>
      <c r="C546" s="18" t="s">
        <v>732</v>
      </c>
      <c r="D546" s="73">
        <v>2433866.9300000002</v>
      </c>
      <c r="E546" s="74">
        <v>4663</v>
      </c>
      <c r="F546" s="73">
        <v>521.95301951533349</v>
      </c>
      <c r="G546" s="75">
        <v>9.7631831756140666E-2</v>
      </c>
      <c r="H546" s="5"/>
    </row>
    <row r="547" spans="1:8" s="2" customFormat="1" x14ac:dyDescent="0.25">
      <c r="A547" s="58">
        <v>314587</v>
      </c>
      <c r="B547" s="59">
        <v>4587</v>
      </c>
      <c r="C547" s="18" t="s">
        <v>733</v>
      </c>
      <c r="D547" s="73">
        <v>3288904.47</v>
      </c>
      <c r="E547" s="74">
        <v>8079</v>
      </c>
      <c r="F547" s="73">
        <v>407.09301522465654</v>
      </c>
      <c r="G547" s="75">
        <v>7.614715364309925E-2</v>
      </c>
      <c r="H547" s="5"/>
    </row>
    <row r="548" spans="1:8" s="2" customFormat="1" x14ac:dyDescent="0.25">
      <c r="A548" s="58">
        <v>314590</v>
      </c>
      <c r="B548" s="59">
        <v>4590</v>
      </c>
      <c r="C548" s="18" t="s">
        <v>314</v>
      </c>
      <c r="D548" s="73">
        <v>32655890.190000001</v>
      </c>
      <c r="E548" s="74">
        <v>39867</v>
      </c>
      <c r="F548" s="73">
        <v>819.12083151478669</v>
      </c>
      <c r="G548" s="75">
        <v>0.15321736673668643</v>
      </c>
      <c r="H548" s="5"/>
    </row>
    <row r="549" spans="1:8" s="2" customFormat="1" x14ac:dyDescent="0.25">
      <c r="A549" s="58">
        <v>314600</v>
      </c>
      <c r="B549" s="59">
        <v>4600</v>
      </c>
      <c r="C549" s="18" t="s">
        <v>315</v>
      </c>
      <c r="D549" s="73">
        <v>13475231.1</v>
      </c>
      <c r="E549" s="74">
        <v>33791</v>
      </c>
      <c r="F549" s="73">
        <v>398.78166079725372</v>
      </c>
      <c r="G549" s="75">
        <v>7.45925065258638E-2</v>
      </c>
      <c r="H549" s="5"/>
    </row>
    <row r="550" spans="1:8" s="2" customFormat="1" x14ac:dyDescent="0.25">
      <c r="A550" s="58">
        <v>314610</v>
      </c>
      <c r="B550" s="59">
        <v>4610</v>
      </c>
      <c r="C550" s="18" t="s">
        <v>316</v>
      </c>
      <c r="D550" s="73">
        <v>69964128.549999997</v>
      </c>
      <c r="E550" s="74">
        <v>74558</v>
      </c>
      <c r="F550" s="73">
        <v>938.38526449207325</v>
      </c>
      <c r="G550" s="75">
        <v>0.17552589761891438</v>
      </c>
      <c r="H550" s="5"/>
    </row>
    <row r="551" spans="1:8" s="2" customFormat="1" x14ac:dyDescent="0.25">
      <c r="A551" s="58">
        <v>314620</v>
      </c>
      <c r="B551" s="59">
        <v>4620</v>
      </c>
      <c r="C551" s="18" t="s">
        <v>468</v>
      </c>
      <c r="D551" s="73">
        <v>2364440.75</v>
      </c>
      <c r="E551" s="74">
        <v>5914</v>
      </c>
      <c r="F551" s="73">
        <v>399.80398207642884</v>
      </c>
      <c r="G551" s="75">
        <v>7.4783732738563605E-2</v>
      </c>
      <c r="H551" s="5"/>
    </row>
    <row r="552" spans="1:8" s="2" customFormat="1" x14ac:dyDescent="0.25">
      <c r="A552" s="58">
        <v>314625</v>
      </c>
      <c r="B552" s="59">
        <v>4625</v>
      </c>
      <c r="C552" s="18" t="s">
        <v>317</v>
      </c>
      <c r="D552" s="73">
        <v>2444378.2400000002</v>
      </c>
      <c r="E552" s="74">
        <v>6423</v>
      </c>
      <c r="F552" s="73">
        <v>380.56643935855521</v>
      </c>
      <c r="G552" s="75">
        <v>7.1185331227682364E-2</v>
      </c>
      <c r="H552" s="5"/>
    </row>
    <row r="553" spans="1:8" s="2" customFormat="1" x14ac:dyDescent="0.25">
      <c r="A553" s="58">
        <v>314630</v>
      </c>
      <c r="B553" s="59">
        <v>4630</v>
      </c>
      <c r="C553" s="18" t="s">
        <v>734</v>
      </c>
      <c r="D553" s="73">
        <v>6482977.7000000002</v>
      </c>
      <c r="E553" s="74">
        <v>20252</v>
      </c>
      <c r="F553" s="73">
        <v>320.11543057475808</v>
      </c>
      <c r="G553" s="75">
        <v>5.9877909872884966E-2</v>
      </c>
      <c r="H553" s="5"/>
    </row>
    <row r="554" spans="1:8" s="2" customFormat="1" x14ac:dyDescent="0.25">
      <c r="A554" s="58">
        <v>314640</v>
      </c>
      <c r="B554" s="59">
        <v>4640</v>
      </c>
      <c r="C554" s="18" t="s">
        <v>318</v>
      </c>
      <c r="D554" s="73">
        <v>2428510.7400000002</v>
      </c>
      <c r="E554" s="74">
        <v>4462</v>
      </c>
      <c r="F554" s="73">
        <v>544.26506947557152</v>
      </c>
      <c r="G554" s="75">
        <v>0.10180532290650381</v>
      </c>
      <c r="H554" s="5"/>
    </row>
    <row r="555" spans="1:8" s="2" customFormat="1" x14ac:dyDescent="0.25">
      <c r="A555" s="58">
        <v>314650</v>
      </c>
      <c r="B555" s="59">
        <v>4650</v>
      </c>
      <c r="C555" s="18" t="s">
        <v>319</v>
      </c>
      <c r="D555" s="73">
        <v>6636686.0499999998</v>
      </c>
      <c r="E555" s="74">
        <v>8296</v>
      </c>
      <c r="F555" s="73">
        <v>799.98626446480228</v>
      </c>
      <c r="G555" s="75">
        <v>0.14963822692696685</v>
      </c>
      <c r="H555" s="5"/>
    </row>
    <row r="556" spans="1:8" s="2" customFormat="1" x14ac:dyDescent="0.25">
      <c r="A556" s="58">
        <v>314655</v>
      </c>
      <c r="B556" s="59">
        <v>4655</v>
      </c>
      <c r="C556" s="18" t="s">
        <v>320</v>
      </c>
      <c r="D556" s="73">
        <v>2790130.3</v>
      </c>
      <c r="E556" s="74">
        <v>6094</v>
      </c>
      <c r="F556" s="73">
        <v>457.84875287167705</v>
      </c>
      <c r="G556" s="75">
        <v>8.5641064882877302E-2</v>
      </c>
      <c r="H556" s="5"/>
    </row>
    <row r="557" spans="1:8" s="2" customFormat="1" x14ac:dyDescent="0.25">
      <c r="A557" s="58">
        <v>314660</v>
      </c>
      <c r="B557" s="59">
        <v>4660</v>
      </c>
      <c r="C557" s="18" t="s">
        <v>321</v>
      </c>
      <c r="D557" s="73">
        <v>2226850.2799999998</v>
      </c>
      <c r="E557" s="74">
        <v>1523</v>
      </c>
      <c r="F557" s="73">
        <v>1462.1472619829283</v>
      </c>
      <c r="G557" s="75">
        <v>0.2734961005056995</v>
      </c>
      <c r="H557" s="5"/>
    </row>
    <row r="558" spans="1:8" s="2" customFormat="1" x14ac:dyDescent="0.25">
      <c r="A558" s="58">
        <v>314670</v>
      </c>
      <c r="B558" s="59">
        <v>4670</v>
      </c>
      <c r="C558" s="18" t="s">
        <v>322</v>
      </c>
      <c r="D558" s="73">
        <v>2920230.08</v>
      </c>
      <c r="E558" s="74">
        <v>6611</v>
      </c>
      <c r="F558" s="73">
        <v>441.72289819996973</v>
      </c>
      <c r="G558" s="75">
        <v>8.2624707717832008E-2</v>
      </c>
      <c r="H558" s="5"/>
    </row>
    <row r="559" spans="1:8" s="2" customFormat="1" x14ac:dyDescent="0.25">
      <c r="A559" s="58">
        <v>314675</v>
      </c>
      <c r="B559" s="59">
        <v>4675</v>
      </c>
      <c r="C559" s="18" t="s">
        <v>735</v>
      </c>
      <c r="D559" s="73">
        <v>2815804.73</v>
      </c>
      <c r="E559" s="74">
        <v>5349</v>
      </c>
      <c r="F559" s="73">
        <v>526.41703682931393</v>
      </c>
      <c r="G559" s="75">
        <v>9.8466830637380473E-2</v>
      </c>
      <c r="H559" s="5"/>
    </row>
    <row r="560" spans="1:8" s="2" customFormat="1" x14ac:dyDescent="0.25">
      <c r="A560" s="58">
        <v>314690</v>
      </c>
      <c r="B560" s="59">
        <v>4690</v>
      </c>
      <c r="C560" s="18" t="s">
        <v>323</v>
      </c>
      <c r="D560" s="73">
        <v>9101014.4399999995</v>
      </c>
      <c r="E560" s="74">
        <v>15800</v>
      </c>
      <c r="F560" s="73">
        <v>576.01357215189876</v>
      </c>
      <c r="G560" s="75">
        <v>0.10774391192871657</v>
      </c>
      <c r="H560" s="5"/>
    </row>
    <row r="561" spans="1:8" s="2" customFormat="1" x14ac:dyDescent="0.25">
      <c r="A561" s="58">
        <v>314700</v>
      </c>
      <c r="B561" s="59">
        <v>4700</v>
      </c>
      <c r="C561" s="18" t="s">
        <v>324</v>
      </c>
      <c r="D561" s="73">
        <v>70194756.170000002</v>
      </c>
      <c r="E561" s="74">
        <v>93862</v>
      </c>
      <c r="F561" s="73">
        <v>747.85063358973809</v>
      </c>
      <c r="G561" s="75">
        <v>0.13988620528559192</v>
      </c>
      <c r="H561" s="5"/>
    </row>
    <row r="562" spans="1:8" s="2" customFormat="1" x14ac:dyDescent="0.25">
      <c r="A562" s="58">
        <v>314710</v>
      </c>
      <c r="B562" s="59">
        <v>4710</v>
      </c>
      <c r="C562" s="18" t="s">
        <v>736</v>
      </c>
      <c r="D562" s="73">
        <v>58448010.439999998</v>
      </c>
      <c r="E562" s="74">
        <v>94808</v>
      </c>
      <c r="F562" s="73">
        <v>616.48817019660783</v>
      </c>
      <c r="G562" s="75">
        <v>0.11531472577393156</v>
      </c>
      <c r="H562" s="5"/>
    </row>
    <row r="563" spans="1:8" s="2" customFormat="1" x14ac:dyDescent="0.25">
      <c r="A563" s="58">
        <v>314720</v>
      </c>
      <c r="B563" s="59">
        <v>4720</v>
      </c>
      <c r="C563" s="18" t="s">
        <v>737</v>
      </c>
      <c r="D563" s="73">
        <v>13290932.970000001</v>
      </c>
      <c r="E563" s="74">
        <v>21605</v>
      </c>
      <c r="F563" s="73">
        <v>615.17856838694752</v>
      </c>
      <c r="G563" s="75">
        <v>0.11506976345209842</v>
      </c>
      <c r="H563" s="5"/>
    </row>
    <row r="564" spans="1:8" s="2" customFormat="1" x14ac:dyDescent="0.25">
      <c r="A564" s="58">
        <v>314730</v>
      </c>
      <c r="B564" s="59">
        <v>4730</v>
      </c>
      <c r="C564" s="18" t="s">
        <v>738</v>
      </c>
      <c r="D564" s="73">
        <v>7445528.2300000004</v>
      </c>
      <c r="E564" s="74">
        <v>21221</v>
      </c>
      <c r="F564" s="73">
        <v>350.85661514537486</v>
      </c>
      <c r="G564" s="75">
        <v>6.562807904092588E-2</v>
      </c>
      <c r="H564" s="5"/>
    </row>
    <row r="565" spans="1:8" s="2" customFormat="1" x14ac:dyDescent="0.25">
      <c r="A565" s="58">
        <v>314740</v>
      </c>
      <c r="B565" s="59">
        <v>4740</v>
      </c>
      <c r="C565" s="18" t="s">
        <v>325</v>
      </c>
      <c r="D565" s="73">
        <v>9857378.7300000004</v>
      </c>
      <c r="E565" s="74">
        <v>24700</v>
      </c>
      <c r="F565" s="73">
        <v>399.08415910931177</v>
      </c>
      <c r="G565" s="75">
        <v>7.4649089136185315E-2</v>
      </c>
      <c r="H565" s="5"/>
    </row>
    <row r="566" spans="1:8" s="2" customFormat="1" x14ac:dyDescent="0.25">
      <c r="A566" s="58">
        <v>314750</v>
      </c>
      <c r="B566" s="59">
        <v>4750</v>
      </c>
      <c r="C566" s="18" t="s">
        <v>739</v>
      </c>
      <c r="D566" s="73">
        <v>3025988.52</v>
      </c>
      <c r="E566" s="74">
        <v>1633</v>
      </c>
      <c r="F566" s="73">
        <v>1853.0242008573177</v>
      </c>
      <c r="G566" s="75">
        <v>0.34661002092898885</v>
      </c>
      <c r="H566" s="5"/>
    </row>
    <row r="567" spans="1:8" s="2" customFormat="1" x14ac:dyDescent="0.25">
      <c r="A567" s="58">
        <v>314760</v>
      </c>
      <c r="B567" s="59">
        <v>4760</v>
      </c>
      <c r="C567" s="18" t="s">
        <v>326</v>
      </c>
      <c r="D567" s="73">
        <v>7701540.5</v>
      </c>
      <c r="E567" s="74">
        <v>16393</v>
      </c>
      <c r="F567" s="73">
        <v>469.80665527969256</v>
      </c>
      <c r="G567" s="75">
        <v>8.7877802428987864E-2</v>
      </c>
      <c r="H567" s="5"/>
    </row>
    <row r="568" spans="1:8" s="2" customFormat="1" x14ac:dyDescent="0.25">
      <c r="A568" s="58">
        <v>314770</v>
      </c>
      <c r="B568" s="59">
        <v>4770</v>
      </c>
      <c r="C568" s="18" t="s">
        <v>327</v>
      </c>
      <c r="D568" s="73">
        <v>3973780.26</v>
      </c>
      <c r="E568" s="74">
        <v>8057</v>
      </c>
      <c r="F568" s="73">
        <v>493.20842248976044</v>
      </c>
      <c r="G568" s="75">
        <v>9.2255126275435292E-2</v>
      </c>
      <c r="H568" s="5"/>
    </row>
    <row r="569" spans="1:8" s="2" customFormat="1" x14ac:dyDescent="0.25">
      <c r="A569" s="58">
        <v>314780</v>
      </c>
      <c r="B569" s="59">
        <v>4780</v>
      </c>
      <c r="C569" s="18" t="s">
        <v>740</v>
      </c>
      <c r="D569" s="73">
        <v>3033592.38</v>
      </c>
      <c r="E569" s="74">
        <v>2031</v>
      </c>
      <c r="F569" s="73">
        <v>1493.6446971935006</v>
      </c>
      <c r="G569" s="75">
        <v>0.27938772710857657</v>
      </c>
      <c r="H569" s="5"/>
    </row>
    <row r="570" spans="1:8" s="2" customFormat="1" x14ac:dyDescent="0.25">
      <c r="A570" s="58">
        <v>314790</v>
      </c>
      <c r="B570" s="59">
        <v>4790</v>
      </c>
      <c r="C570" s="18" t="s">
        <v>328</v>
      </c>
      <c r="D570" s="73">
        <v>39952182.020000003</v>
      </c>
      <c r="E570" s="74">
        <v>115337</v>
      </c>
      <c r="F570" s="73">
        <v>346.3951899217077</v>
      </c>
      <c r="G570" s="75">
        <v>6.4793565012758875E-2</v>
      </c>
      <c r="H570" s="5"/>
    </row>
    <row r="571" spans="1:8" s="2" customFormat="1" x14ac:dyDescent="0.25">
      <c r="A571" s="58">
        <v>314795</v>
      </c>
      <c r="B571" s="59">
        <v>4795</v>
      </c>
      <c r="C571" s="18" t="s">
        <v>329</v>
      </c>
      <c r="D571" s="73">
        <v>1951507.11</v>
      </c>
      <c r="E571" s="74">
        <v>6002</v>
      </c>
      <c r="F571" s="73">
        <v>325.14280406531157</v>
      </c>
      <c r="G571" s="75">
        <v>6.0818285087613624E-2</v>
      </c>
      <c r="H571" s="5"/>
    </row>
    <row r="572" spans="1:8" s="2" customFormat="1" x14ac:dyDescent="0.25">
      <c r="A572" s="58">
        <v>314800</v>
      </c>
      <c r="B572" s="59">
        <v>4800</v>
      </c>
      <c r="C572" s="18" t="s">
        <v>469</v>
      </c>
      <c r="D572" s="73">
        <v>83089908.129999995</v>
      </c>
      <c r="E572" s="74">
        <v>153585</v>
      </c>
      <c r="F572" s="73">
        <v>541.00275502164925</v>
      </c>
      <c r="G572" s="75">
        <v>0.10119510374119135</v>
      </c>
      <c r="H572" s="5"/>
    </row>
    <row r="573" spans="1:8" s="2" customFormat="1" x14ac:dyDescent="0.25">
      <c r="A573" s="58">
        <v>314810</v>
      </c>
      <c r="B573" s="59">
        <v>4810</v>
      </c>
      <c r="C573" s="18" t="s">
        <v>741</v>
      </c>
      <c r="D573" s="73">
        <v>32823000.039999999</v>
      </c>
      <c r="E573" s="74">
        <v>91449</v>
      </c>
      <c r="F573" s="73">
        <v>358.92136644468502</v>
      </c>
      <c r="G573" s="75">
        <v>6.7136598797628302E-2</v>
      </c>
      <c r="H573" s="5"/>
    </row>
    <row r="574" spans="1:8" s="2" customFormat="1" x14ac:dyDescent="0.25">
      <c r="A574" s="58">
        <v>314820</v>
      </c>
      <c r="B574" s="59">
        <v>4820</v>
      </c>
      <c r="C574" s="18" t="s">
        <v>742</v>
      </c>
      <c r="D574" s="73">
        <v>3987067.74</v>
      </c>
      <c r="E574" s="74">
        <v>5715</v>
      </c>
      <c r="F574" s="73">
        <v>697.64964829396331</v>
      </c>
      <c r="G574" s="75">
        <v>0.13049606102521258</v>
      </c>
      <c r="H574" s="5"/>
    </row>
    <row r="575" spans="1:8" s="2" customFormat="1" x14ac:dyDescent="0.25">
      <c r="A575" s="58">
        <v>314830</v>
      </c>
      <c r="B575" s="59">
        <v>4830</v>
      </c>
      <c r="C575" s="18" t="s">
        <v>743</v>
      </c>
      <c r="D575" s="73">
        <v>2575525.33</v>
      </c>
      <c r="E575" s="74">
        <v>9584</v>
      </c>
      <c r="F575" s="73">
        <v>268.73177483305511</v>
      </c>
      <c r="G575" s="75">
        <v>5.0266545928582658E-2</v>
      </c>
      <c r="H575" s="5"/>
    </row>
    <row r="576" spans="1:8" s="2" customFormat="1" x14ac:dyDescent="0.25">
      <c r="A576" s="58">
        <v>314840</v>
      </c>
      <c r="B576" s="59">
        <v>4840</v>
      </c>
      <c r="C576" s="18" t="s">
        <v>330</v>
      </c>
      <c r="D576" s="73">
        <v>3032774.7</v>
      </c>
      <c r="E576" s="74">
        <v>4812</v>
      </c>
      <c r="F576" s="73">
        <v>630.25243142144643</v>
      </c>
      <c r="G576" s="75">
        <v>0.11788934453444538</v>
      </c>
      <c r="H576" s="5"/>
    </row>
    <row r="577" spans="1:8" s="2" customFormat="1" x14ac:dyDescent="0.25">
      <c r="A577" s="58">
        <v>314850</v>
      </c>
      <c r="B577" s="59">
        <v>4850</v>
      </c>
      <c r="C577" s="18" t="s">
        <v>744</v>
      </c>
      <c r="D577" s="73">
        <v>2707140.01</v>
      </c>
      <c r="E577" s="74">
        <v>8419</v>
      </c>
      <c r="F577" s="73">
        <v>321.55125430573702</v>
      </c>
      <c r="G577" s="75">
        <v>6.0146482130718784E-2</v>
      </c>
      <c r="H577" s="5"/>
    </row>
    <row r="578" spans="1:8" s="2" customFormat="1" x14ac:dyDescent="0.25">
      <c r="A578" s="58">
        <v>314860</v>
      </c>
      <c r="B578" s="59">
        <v>4860</v>
      </c>
      <c r="C578" s="18" t="s">
        <v>745</v>
      </c>
      <c r="D578" s="73">
        <v>4952564.92</v>
      </c>
      <c r="E578" s="74">
        <v>17537</v>
      </c>
      <c r="F578" s="73">
        <v>282.40662142897872</v>
      </c>
      <c r="G578" s="75">
        <v>5.2824439593771096E-2</v>
      </c>
      <c r="H578" s="5"/>
    </row>
    <row r="579" spans="1:8" s="2" customFormat="1" x14ac:dyDescent="0.25">
      <c r="A579" s="58">
        <v>314870</v>
      </c>
      <c r="B579" s="59">
        <v>4870</v>
      </c>
      <c r="C579" s="18" t="s">
        <v>331</v>
      </c>
      <c r="D579" s="73">
        <v>6360134.79</v>
      </c>
      <c r="E579" s="74">
        <v>24329</v>
      </c>
      <c r="F579" s="73">
        <v>261.42195692383575</v>
      </c>
      <c r="G579" s="75">
        <v>4.8899237213818225E-2</v>
      </c>
      <c r="H579" s="5"/>
    </row>
    <row r="580" spans="1:8" s="2" customFormat="1" x14ac:dyDescent="0.25">
      <c r="A580" s="58">
        <v>314875</v>
      </c>
      <c r="B580" s="59">
        <v>4875</v>
      </c>
      <c r="C580" s="18" t="s">
        <v>332</v>
      </c>
      <c r="D580" s="73">
        <v>3138434.38</v>
      </c>
      <c r="E580" s="74">
        <v>7128</v>
      </c>
      <c r="F580" s="73">
        <v>440.29663019079686</v>
      </c>
      <c r="G580" s="75">
        <v>8.2357922867272018E-2</v>
      </c>
      <c r="H580" s="5"/>
    </row>
    <row r="581" spans="1:8" s="2" customFormat="1" x14ac:dyDescent="0.25">
      <c r="A581" s="58">
        <v>314880</v>
      </c>
      <c r="B581" s="59">
        <v>4880</v>
      </c>
      <c r="C581" s="18" t="s">
        <v>495</v>
      </c>
      <c r="D581" s="73">
        <v>3050763.17</v>
      </c>
      <c r="E581" s="74">
        <v>3005</v>
      </c>
      <c r="F581" s="73">
        <v>1015.2290083194675</v>
      </c>
      <c r="G581" s="75">
        <v>0.18989959637792261</v>
      </c>
      <c r="H581" s="5"/>
    </row>
    <row r="582" spans="1:8" s="2" customFormat="1" x14ac:dyDescent="0.25">
      <c r="A582" s="58">
        <v>314890</v>
      </c>
      <c r="B582" s="59">
        <v>4890</v>
      </c>
      <c r="C582" s="18" t="s">
        <v>746</v>
      </c>
      <c r="D582" s="73">
        <v>3821148.88</v>
      </c>
      <c r="E582" s="74">
        <v>3974</v>
      </c>
      <c r="F582" s="73">
        <v>961.5372118772018</v>
      </c>
      <c r="G582" s="75">
        <v>0.17985649241848234</v>
      </c>
      <c r="H582" s="5"/>
    </row>
    <row r="583" spans="1:8" s="2" customFormat="1" x14ac:dyDescent="0.25">
      <c r="A583" s="58">
        <v>314900</v>
      </c>
      <c r="B583" s="59">
        <v>4900</v>
      </c>
      <c r="C583" s="18" t="s">
        <v>333</v>
      </c>
      <c r="D583" s="73">
        <v>2832149.26</v>
      </c>
      <c r="E583" s="74">
        <v>2532</v>
      </c>
      <c r="F583" s="73">
        <v>1118.5423617693523</v>
      </c>
      <c r="G583" s="75">
        <v>0.20922446195978658</v>
      </c>
      <c r="H583" s="5"/>
    </row>
    <row r="584" spans="1:8" s="2" customFormat="1" x14ac:dyDescent="0.25">
      <c r="A584" s="58">
        <v>314910</v>
      </c>
      <c r="B584" s="59">
        <v>4910</v>
      </c>
      <c r="C584" s="18" t="s">
        <v>334</v>
      </c>
      <c r="D584" s="73">
        <v>5391085.4400000004</v>
      </c>
      <c r="E584" s="74">
        <v>11146</v>
      </c>
      <c r="F584" s="73">
        <v>483.67893773551054</v>
      </c>
      <c r="G584" s="75">
        <v>9.0472626668260794E-2</v>
      </c>
      <c r="H584" s="5"/>
    </row>
    <row r="585" spans="1:8" s="2" customFormat="1" x14ac:dyDescent="0.25">
      <c r="A585" s="58">
        <v>314915</v>
      </c>
      <c r="B585" s="59">
        <v>4915</v>
      </c>
      <c r="C585" s="18" t="s">
        <v>747</v>
      </c>
      <c r="D585" s="73">
        <v>2903417.1</v>
      </c>
      <c r="E585" s="74">
        <v>12212</v>
      </c>
      <c r="F585" s="73">
        <v>237.75115460203079</v>
      </c>
      <c r="G585" s="75">
        <v>4.447159008197242E-2</v>
      </c>
      <c r="H585" s="5"/>
    </row>
    <row r="586" spans="1:8" s="2" customFormat="1" x14ac:dyDescent="0.25">
      <c r="A586" s="58">
        <v>314920</v>
      </c>
      <c r="B586" s="59">
        <v>4920</v>
      </c>
      <c r="C586" s="18" t="s">
        <v>748</v>
      </c>
      <c r="D586" s="73">
        <v>5080035.03</v>
      </c>
      <c r="E586" s="74">
        <v>3643</v>
      </c>
      <c r="F586" s="73">
        <v>1394.4647351084272</v>
      </c>
      <c r="G586" s="75">
        <v>0.26083601649511617</v>
      </c>
      <c r="H586" s="5"/>
    </row>
    <row r="587" spans="1:8" s="2" customFormat="1" x14ac:dyDescent="0.25">
      <c r="A587" s="58">
        <v>314930</v>
      </c>
      <c r="B587" s="59">
        <v>4930</v>
      </c>
      <c r="C587" s="18" t="s">
        <v>335</v>
      </c>
      <c r="D587" s="73">
        <v>34551463.270000003</v>
      </c>
      <c r="E587" s="74">
        <v>64712</v>
      </c>
      <c r="F587" s="73">
        <v>533.92667928668573</v>
      </c>
      <c r="G587" s="75">
        <v>9.987151673274533E-2</v>
      </c>
      <c r="H587" s="5"/>
    </row>
    <row r="588" spans="1:8" s="2" customFormat="1" x14ac:dyDescent="0.25">
      <c r="A588" s="58">
        <v>314940</v>
      </c>
      <c r="B588" s="59">
        <v>4940</v>
      </c>
      <c r="C588" s="18" t="s">
        <v>336</v>
      </c>
      <c r="D588" s="73">
        <v>2323013.9500000002</v>
      </c>
      <c r="E588" s="74">
        <v>1806</v>
      </c>
      <c r="F588" s="73">
        <v>1286.275719822813</v>
      </c>
      <c r="G588" s="75">
        <v>0.2405991535145442</v>
      </c>
      <c r="H588" s="5"/>
    </row>
    <row r="589" spans="1:8" s="2" customFormat="1" x14ac:dyDescent="0.25">
      <c r="A589" s="58">
        <v>314950</v>
      </c>
      <c r="B589" s="59">
        <v>4950</v>
      </c>
      <c r="C589" s="18" t="s">
        <v>337</v>
      </c>
      <c r="D589" s="73">
        <v>3287858.41</v>
      </c>
      <c r="E589" s="74">
        <v>3330</v>
      </c>
      <c r="F589" s="73">
        <v>987.34486786786795</v>
      </c>
      <c r="G589" s="75">
        <v>0.18468384015571881</v>
      </c>
      <c r="H589" s="5"/>
    </row>
    <row r="590" spans="1:8" s="2" customFormat="1" x14ac:dyDescent="0.25">
      <c r="A590" s="58">
        <v>314960</v>
      </c>
      <c r="B590" s="59">
        <v>4960</v>
      </c>
      <c r="C590" s="18" t="s">
        <v>338</v>
      </c>
      <c r="D590" s="73">
        <v>3164435.47</v>
      </c>
      <c r="E590" s="74">
        <v>4432</v>
      </c>
      <c r="F590" s="73">
        <v>713.99717283393511</v>
      </c>
      <c r="G590" s="75">
        <v>0.13355388175972607</v>
      </c>
      <c r="H590" s="5"/>
    </row>
    <row r="591" spans="1:8" s="2" customFormat="1" x14ac:dyDescent="0.25">
      <c r="A591" s="58">
        <v>314970</v>
      </c>
      <c r="B591" s="59">
        <v>4970</v>
      </c>
      <c r="C591" s="18" t="s">
        <v>749</v>
      </c>
      <c r="D591" s="73">
        <v>4388084.24</v>
      </c>
      <c r="E591" s="74">
        <v>11755</v>
      </c>
      <c r="F591" s="73">
        <v>373.29512888132712</v>
      </c>
      <c r="G591" s="75">
        <v>6.9825225366395086E-2</v>
      </c>
      <c r="H591" s="5"/>
    </row>
    <row r="592" spans="1:8" s="2" customFormat="1" x14ac:dyDescent="0.25">
      <c r="A592" s="58">
        <v>314980</v>
      </c>
      <c r="B592" s="59">
        <v>4980</v>
      </c>
      <c r="C592" s="18" t="s">
        <v>339</v>
      </c>
      <c r="D592" s="73">
        <v>12887601.07</v>
      </c>
      <c r="E592" s="74">
        <v>16321</v>
      </c>
      <c r="F592" s="73">
        <v>789.63305373445257</v>
      </c>
      <c r="G592" s="75">
        <v>0.1477016485561779</v>
      </c>
      <c r="H592" s="5"/>
    </row>
    <row r="593" spans="1:8" s="2" customFormat="1" x14ac:dyDescent="0.25">
      <c r="A593" s="58">
        <v>314990</v>
      </c>
      <c r="B593" s="59">
        <v>4990</v>
      </c>
      <c r="C593" s="18" t="s">
        <v>750</v>
      </c>
      <c r="D593" s="73">
        <v>10540065.630000001</v>
      </c>
      <c r="E593" s="74">
        <v>21485</v>
      </c>
      <c r="F593" s="73">
        <v>490.57787433092858</v>
      </c>
      <c r="G593" s="75">
        <v>9.1763079624363197E-2</v>
      </c>
      <c r="H593" s="5"/>
    </row>
    <row r="594" spans="1:8" s="2" customFormat="1" x14ac:dyDescent="0.25">
      <c r="A594" s="58">
        <v>314995</v>
      </c>
      <c r="B594" s="59">
        <v>4995</v>
      </c>
      <c r="C594" s="18" t="s">
        <v>340</v>
      </c>
      <c r="D594" s="73">
        <v>2074693.49</v>
      </c>
      <c r="E594" s="74">
        <v>6773</v>
      </c>
      <c r="F594" s="73">
        <v>306.31824745312269</v>
      </c>
      <c r="G594" s="75">
        <v>5.7297133038810927E-2</v>
      </c>
      <c r="H594" s="5"/>
    </row>
    <row r="595" spans="1:8" s="2" customFormat="1" x14ac:dyDescent="0.25">
      <c r="A595" s="58">
        <v>315000</v>
      </c>
      <c r="B595" s="59">
        <v>5000</v>
      </c>
      <c r="C595" s="18" t="s">
        <v>341</v>
      </c>
      <c r="D595" s="73">
        <v>2991701.36</v>
      </c>
      <c r="E595" s="74">
        <v>4256</v>
      </c>
      <c r="F595" s="73">
        <v>702.93734962406018</v>
      </c>
      <c r="G595" s="75">
        <v>0.13148513082141017</v>
      </c>
      <c r="H595" s="5"/>
    </row>
    <row r="596" spans="1:8" s="2" customFormat="1" x14ac:dyDescent="0.25">
      <c r="A596" s="58">
        <v>315010</v>
      </c>
      <c r="B596" s="59">
        <v>5010</v>
      </c>
      <c r="C596" s="18" t="s">
        <v>342</v>
      </c>
      <c r="D596" s="73">
        <v>2296634.56</v>
      </c>
      <c r="E596" s="74">
        <v>2733</v>
      </c>
      <c r="F596" s="73">
        <v>840.3346359312111</v>
      </c>
      <c r="G596" s="75">
        <v>0.15718542996508811</v>
      </c>
      <c r="H596" s="5"/>
    </row>
    <row r="597" spans="1:8" s="2" customFormat="1" x14ac:dyDescent="0.25">
      <c r="A597" s="58">
        <v>315015</v>
      </c>
      <c r="B597" s="59">
        <v>5015</v>
      </c>
      <c r="C597" s="18" t="s">
        <v>470</v>
      </c>
      <c r="D597" s="73">
        <v>4032563.37</v>
      </c>
      <c r="E597" s="74">
        <v>8702</v>
      </c>
      <c r="F597" s="73">
        <v>463.40650080441281</v>
      </c>
      <c r="G597" s="75">
        <v>8.6680647164853075E-2</v>
      </c>
      <c r="H597" s="5"/>
    </row>
    <row r="598" spans="1:8" s="2" customFormat="1" x14ac:dyDescent="0.25">
      <c r="A598" s="58">
        <v>315020</v>
      </c>
      <c r="B598" s="59">
        <v>5020</v>
      </c>
      <c r="C598" s="18" t="s">
        <v>471</v>
      </c>
      <c r="D598" s="73">
        <v>3049885.8</v>
      </c>
      <c r="E598" s="74">
        <v>4140</v>
      </c>
      <c r="F598" s="73">
        <v>736.68739130434778</v>
      </c>
      <c r="G598" s="75">
        <v>0.13779810970627659</v>
      </c>
      <c r="H598" s="5"/>
    </row>
    <row r="599" spans="1:8" s="2" customFormat="1" x14ac:dyDescent="0.25">
      <c r="A599" s="58">
        <v>315030</v>
      </c>
      <c r="B599" s="59">
        <v>5030</v>
      </c>
      <c r="C599" s="18" t="s">
        <v>496</v>
      </c>
      <c r="D599" s="73">
        <v>4154151.84</v>
      </c>
      <c r="E599" s="74">
        <v>4466</v>
      </c>
      <c r="F599" s="73">
        <v>930.17282579489472</v>
      </c>
      <c r="G599" s="75">
        <v>0.1739897527874599</v>
      </c>
      <c r="H599" s="5"/>
    </row>
    <row r="600" spans="1:8" s="2" customFormat="1" x14ac:dyDescent="0.25">
      <c r="A600" s="58">
        <v>315040</v>
      </c>
      <c r="B600" s="59">
        <v>5040</v>
      </c>
      <c r="C600" s="18" t="s">
        <v>506</v>
      </c>
      <c r="D600" s="73">
        <v>3287255.88</v>
      </c>
      <c r="E600" s="74">
        <v>5009</v>
      </c>
      <c r="F600" s="73">
        <v>656.26989019764426</v>
      </c>
      <c r="G600" s="75">
        <v>0.12275593609151453</v>
      </c>
      <c r="H600" s="5"/>
    </row>
    <row r="601" spans="1:8" s="2" customFormat="1" x14ac:dyDescent="0.25">
      <c r="A601" s="58">
        <v>315050</v>
      </c>
      <c r="B601" s="59">
        <v>5050</v>
      </c>
      <c r="C601" s="18" t="s">
        <v>343</v>
      </c>
      <c r="D601" s="73">
        <v>4226131.4000000004</v>
      </c>
      <c r="E601" s="74">
        <v>8688</v>
      </c>
      <c r="F601" s="73">
        <v>486.43317219152857</v>
      </c>
      <c r="G601" s="75">
        <v>9.0987808964316103E-2</v>
      </c>
      <c r="H601" s="5"/>
    </row>
    <row r="602" spans="1:8" s="2" customFormat="1" x14ac:dyDescent="0.25">
      <c r="A602" s="58">
        <v>315053</v>
      </c>
      <c r="B602" s="59">
        <v>5053</v>
      </c>
      <c r="C602" s="18" t="s">
        <v>751</v>
      </c>
      <c r="D602" s="73">
        <v>1869390.35</v>
      </c>
      <c r="E602" s="74">
        <v>4986</v>
      </c>
      <c r="F602" s="73">
        <v>374.9278680304854</v>
      </c>
      <c r="G602" s="75">
        <v>7.0130630849172648E-2</v>
      </c>
      <c r="H602" s="5"/>
    </row>
    <row r="603" spans="1:8" s="2" customFormat="1" x14ac:dyDescent="0.25">
      <c r="A603" s="58">
        <v>315057</v>
      </c>
      <c r="B603" s="59">
        <v>5057</v>
      </c>
      <c r="C603" s="18" t="s">
        <v>752</v>
      </c>
      <c r="D603" s="73">
        <v>2877160.03</v>
      </c>
      <c r="E603" s="74">
        <v>7524</v>
      </c>
      <c r="F603" s="73">
        <v>382.39766480595426</v>
      </c>
      <c r="G603" s="75">
        <v>7.1527863770082523E-2</v>
      </c>
      <c r="H603" s="5"/>
    </row>
    <row r="604" spans="1:8" s="2" customFormat="1" x14ac:dyDescent="0.25">
      <c r="A604" s="58">
        <v>315060</v>
      </c>
      <c r="B604" s="59">
        <v>5060</v>
      </c>
      <c r="C604" s="18" t="s">
        <v>344</v>
      </c>
      <c r="D604" s="73">
        <v>4398920.17</v>
      </c>
      <c r="E604" s="74">
        <v>6398</v>
      </c>
      <c r="F604" s="73">
        <v>687.54613472960295</v>
      </c>
      <c r="G604" s="75">
        <v>0.12860618875782448</v>
      </c>
      <c r="H604" s="5"/>
    </row>
    <row r="605" spans="1:8" s="2" customFormat="1" x14ac:dyDescent="0.25">
      <c r="A605" s="58">
        <v>315070</v>
      </c>
      <c r="B605" s="59">
        <v>5070</v>
      </c>
      <c r="C605" s="18" t="s">
        <v>345</v>
      </c>
      <c r="D605" s="73">
        <v>6866783.5499999998</v>
      </c>
      <c r="E605" s="74">
        <v>6348</v>
      </c>
      <c r="F605" s="73">
        <v>1081.7239366729677</v>
      </c>
      <c r="G605" s="75">
        <v>0.20233753890323611</v>
      </c>
      <c r="H605" s="5"/>
    </row>
    <row r="606" spans="1:8" s="2" customFormat="1" x14ac:dyDescent="0.25">
      <c r="A606" s="58">
        <v>315080</v>
      </c>
      <c r="B606" s="59">
        <v>5080</v>
      </c>
      <c r="C606" s="18" t="s">
        <v>346</v>
      </c>
      <c r="D606" s="73">
        <v>7142021.1299999999</v>
      </c>
      <c r="E606" s="74">
        <v>17634</v>
      </c>
      <c r="F606" s="73">
        <v>405.01424123851649</v>
      </c>
      <c r="G606" s="75">
        <v>7.5758316900163408E-2</v>
      </c>
      <c r="H606" s="5"/>
    </row>
    <row r="607" spans="1:8" s="2" customFormat="1" x14ac:dyDescent="0.25">
      <c r="A607" s="58">
        <v>315090</v>
      </c>
      <c r="B607" s="59">
        <v>5090</v>
      </c>
      <c r="C607" s="18" t="s">
        <v>753</v>
      </c>
      <c r="D607" s="73">
        <v>3339796.73</v>
      </c>
      <c r="E607" s="74">
        <v>5488</v>
      </c>
      <c r="F607" s="73">
        <v>608.56354409620985</v>
      </c>
      <c r="G607" s="75">
        <v>0.11383241657514045</v>
      </c>
      <c r="H607" s="5"/>
    </row>
    <row r="608" spans="1:8" s="2" customFormat="1" x14ac:dyDescent="0.25">
      <c r="A608" s="58">
        <v>315100</v>
      </c>
      <c r="B608" s="59">
        <v>5100</v>
      </c>
      <c r="C608" s="18" t="s">
        <v>347</v>
      </c>
      <c r="D608" s="73">
        <v>3744725.16</v>
      </c>
      <c r="E608" s="74">
        <v>8640</v>
      </c>
      <c r="F608" s="73">
        <v>433.4172638888889</v>
      </c>
      <c r="G608" s="75">
        <v>8.1071130554047355E-2</v>
      </c>
      <c r="H608" s="5"/>
    </row>
    <row r="609" spans="1:8" s="2" customFormat="1" x14ac:dyDescent="0.25">
      <c r="A609" s="58">
        <v>315110</v>
      </c>
      <c r="B609" s="59">
        <v>5110</v>
      </c>
      <c r="C609" s="18" t="s">
        <v>348</v>
      </c>
      <c r="D609" s="73">
        <v>7468514.4000000004</v>
      </c>
      <c r="E609" s="74">
        <v>10772</v>
      </c>
      <c r="F609" s="73">
        <v>693.32662458225036</v>
      </c>
      <c r="G609" s="75">
        <v>0.12968743513759595</v>
      </c>
      <c r="H609" s="5"/>
    </row>
    <row r="610" spans="1:8" s="2" customFormat="1" x14ac:dyDescent="0.25">
      <c r="A610" s="58">
        <v>315120</v>
      </c>
      <c r="B610" s="59">
        <v>5120</v>
      </c>
      <c r="C610" s="18" t="s">
        <v>349</v>
      </c>
      <c r="D610" s="73">
        <v>22384962.559999999</v>
      </c>
      <c r="E610" s="74">
        <v>56640</v>
      </c>
      <c r="F610" s="73">
        <v>395.21473446327684</v>
      </c>
      <c r="G610" s="75">
        <v>7.3925309405232634E-2</v>
      </c>
      <c r="H610" s="5"/>
    </row>
    <row r="611" spans="1:8" s="2" customFormat="1" x14ac:dyDescent="0.25">
      <c r="A611" s="58">
        <v>315130</v>
      </c>
      <c r="B611" s="59">
        <v>5130</v>
      </c>
      <c r="C611" s="18" t="s">
        <v>754</v>
      </c>
      <c r="D611" s="73">
        <v>3939848.59</v>
      </c>
      <c r="E611" s="74">
        <v>10759</v>
      </c>
      <c r="F611" s="73">
        <v>366.19096477367782</v>
      </c>
      <c r="G611" s="75">
        <v>6.8496384399884216E-2</v>
      </c>
      <c r="H611" s="5"/>
    </row>
    <row r="612" spans="1:8" s="2" customFormat="1" x14ac:dyDescent="0.25">
      <c r="A612" s="58">
        <v>315140</v>
      </c>
      <c r="B612" s="59">
        <v>5140</v>
      </c>
      <c r="C612" s="18" t="s">
        <v>350</v>
      </c>
      <c r="D612" s="73">
        <v>10678576.310000001</v>
      </c>
      <c r="E612" s="74">
        <v>28215</v>
      </c>
      <c r="F612" s="73">
        <v>378.47160411128834</v>
      </c>
      <c r="G612" s="75">
        <v>7.0793490209868332E-2</v>
      </c>
      <c r="H612" s="5"/>
    </row>
    <row r="613" spans="1:8" s="2" customFormat="1" x14ac:dyDescent="0.25">
      <c r="A613" s="58">
        <v>315150</v>
      </c>
      <c r="B613" s="59">
        <v>5150</v>
      </c>
      <c r="C613" s="18" t="s">
        <v>351</v>
      </c>
      <c r="D613" s="73">
        <v>21353182.559999999</v>
      </c>
      <c r="E613" s="74">
        <v>34918</v>
      </c>
      <c r="F613" s="73">
        <v>611.52364282032181</v>
      </c>
      <c r="G613" s="75">
        <v>0.11438610598742208</v>
      </c>
      <c r="H613" s="5"/>
    </row>
    <row r="614" spans="1:8" s="2" customFormat="1" x14ac:dyDescent="0.25">
      <c r="A614" s="58">
        <v>315160</v>
      </c>
      <c r="B614" s="59">
        <v>5160</v>
      </c>
      <c r="C614" s="18" t="s">
        <v>352</v>
      </c>
      <c r="D614" s="73">
        <v>8495627.3800000008</v>
      </c>
      <c r="E614" s="74">
        <v>12292</v>
      </c>
      <c r="F614" s="73">
        <v>691.1509420761472</v>
      </c>
      <c r="G614" s="75">
        <v>0.12928047155955616</v>
      </c>
      <c r="H614" s="5"/>
    </row>
    <row r="615" spans="1:8" s="2" customFormat="1" x14ac:dyDescent="0.25">
      <c r="A615" s="58">
        <v>315170</v>
      </c>
      <c r="B615" s="59">
        <v>5170</v>
      </c>
      <c r="C615" s="18" t="s">
        <v>755</v>
      </c>
      <c r="D615" s="73">
        <v>7854265.9900000002</v>
      </c>
      <c r="E615" s="74">
        <v>16846</v>
      </c>
      <c r="F615" s="73">
        <v>466.23922533539121</v>
      </c>
      <c r="G615" s="75">
        <v>8.7210511107544297E-2</v>
      </c>
      <c r="H615" s="5"/>
    </row>
    <row r="616" spans="1:8" s="2" customFormat="1" x14ac:dyDescent="0.25">
      <c r="A616" s="58">
        <v>315180</v>
      </c>
      <c r="B616" s="59">
        <v>5180</v>
      </c>
      <c r="C616" s="18" t="s">
        <v>756</v>
      </c>
      <c r="D616" s="73">
        <v>88115528.530000001</v>
      </c>
      <c r="E616" s="74">
        <v>168641</v>
      </c>
      <c r="F616" s="73">
        <v>522.50359361009487</v>
      </c>
      <c r="G616" s="75">
        <v>9.7734817188505713E-2</v>
      </c>
      <c r="H616" s="5"/>
    </row>
    <row r="617" spans="1:8" s="2" customFormat="1" x14ac:dyDescent="0.25">
      <c r="A617" s="58">
        <v>315190</v>
      </c>
      <c r="B617" s="59">
        <v>5190</v>
      </c>
      <c r="C617" s="18" t="s">
        <v>353</v>
      </c>
      <c r="D617" s="73">
        <v>3079385.67</v>
      </c>
      <c r="E617" s="74">
        <v>8359</v>
      </c>
      <c r="F617" s="73">
        <v>368.39163416676632</v>
      </c>
      <c r="G617" s="75">
        <v>6.8908021800001967E-2</v>
      </c>
      <c r="H617" s="5"/>
    </row>
    <row r="618" spans="1:8" s="2" customFormat="1" x14ac:dyDescent="0.25">
      <c r="A618" s="58">
        <v>315200</v>
      </c>
      <c r="B618" s="59">
        <v>5200</v>
      </c>
      <c r="C618" s="18" t="s">
        <v>757</v>
      </c>
      <c r="D618" s="73">
        <v>14352229.83</v>
      </c>
      <c r="E618" s="74">
        <v>32035</v>
      </c>
      <c r="F618" s="73">
        <v>448.01716341501481</v>
      </c>
      <c r="G618" s="75">
        <v>8.3802056290457241E-2</v>
      </c>
      <c r="H618" s="5"/>
    </row>
    <row r="619" spans="1:8" s="2" customFormat="1" x14ac:dyDescent="0.25">
      <c r="A619" s="58">
        <v>315210</v>
      </c>
      <c r="B619" s="59">
        <v>5210</v>
      </c>
      <c r="C619" s="18" t="s">
        <v>354</v>
      </c>
      <c r="D619" s="73">
        <v>20613279.84</v>
      </c>
      <c r="E619" s="74">
        <v>59875</v>
      </c>
      <c r="F619" s="73">
        <v>344.27189711899791</v>
      </c>
      <c r="G619" s="75">
        <v>6.439640098087783E-2</v>
      </c>
      <c r="H619" s="5"/>
    </row>
    <row r="620" spans="1:8" s="2" customFormat="1" x14ac:dyDescent="0.25">
      <c r="A620" s="58">
        <v>315213</v>
      </c>
      <c r="B620" s="59">
        <v>5213</v>
      </c>
      <c r="C620" s="18" t="s">
        <v>355</v>
      </c>
      <c r="D620" s="73">
        <v>2577065.7799999998</v>
      </c>
      <c r="E620" s="74">
        <v>4283</v>
      </c>
      <c r="F620" s="73">
        <v>601.69642306794299</v>
      </c>
      <c r="G620" s="75">
        <v>0.11254791475253702</v>
      </c>
      <c r="H620" s="5"/>
    </row>
    <row r="621" spans="1:8" s="2" customFormat="1" x14ac:dyDescent="0.25">
      <c r="A621" s="58">
        <v>315217</v>
      </c>
      <c r="B621" s="59">
        <v>5217</v>
      </c>
      <c r="C621" s="18" t="s">
        <v>507</v>
      </c>
      <c r="D621" s="73">
        <v>3164556.64</v>
      </c>
      <c r="E621" s="74">
        <v>12179</v>
      </c>
      <c r="F621" s="73">
        <v>259.83714919123082</v>
      </c>
      <c r="G621" s="75">
        <v>4.8602797350209059E-2</v>
      </c>
      <c r="H621" s="5"/>
    </row>
    <row r="622" spans="1:8" s="2" customFormat="1" x14ac:dyDescent="0.25">
      <c r="A622" s="58">
        <v>315220</v>
      </c>
      <c r="B622" s="59">
        <v>5220</v>
      </c>
      <c r="C622" s="18" t="s">
        <v>356</v>
      </c>
      <c r="D622" s="73">
        <v>10734351.039999999</v>
      </c>
      <c r="E622" s="74">
        <v>37864</v>
      </c>
      <c r="F622" s="73">
        <v>283.49754489752797</v>
      </c>
      <c r="G622" s="75">
        <v>5.3028497914267315E-2</v>
      </c>
      <c r="H622" s="5"/>
    </row>
    <row r="623" spans="1:8" s="2" customFormat="1" x14ac:dyDescent="0.25">
      <c r="A623" s="58">
        <v>315230</v>
      </c>
      <c r="B623" s="59">
        <v>5230</v>
      </c>
      <c r="C623" s="18" t="s">
        <v>357</v>
      </c>
      <c r="D623" s="73">
        <v>5923337.0999999996</v>
      </c>
      <c r="E623" s="74">
        <v>11348</v>
      </c>
      <c r="F623" s="73">
        <v>521.97189813182933</v>
      </c>
      <c r="G623" s="75">
        <v>9.7635363020144514E-2</v>
      </c>
      <c r="H623" s="5"/>
    </row>
    <row r="624" spans="1:8" s="2" customFormat="1" x14ac:dyDescent="0.25">
      <c r="A624" s="58">
        <v>315240</v>
      </c>
      <c r="B624" s="59">
        <v>5240</v>
      </c>
      <c r="C624" s="18" t="s">
        <v>758</v>
      </c>
      <c r="D624" s="73">
        <v>4345222</v>
      </c>
      <c r="E624" s="74">
        <v>16616</v>
      </c>
      <c r="F624" s="73">
        <v>261.50830524795379</v>
      </c>
      <c r="G624" s="75">
        <v>4.8915388753779702E-2</v>
      </c>
      <c r="H624" s="5"/>
    </row>
    <row r="625" spans="1:8" s="2" customFormat="1" x14ac:dyDescent="0.25">
      <c r="A625" s="58">
        <v>315250</v>
      </c>
      <c r="B625" s="59">
        <v>5250</v>
      </c>
      <c r="C625" s="18" t="s">
        <v>358</v>
      </c>
      <c r="D625" s="73">
        <v>77851738.75</v>
      </c>
      <c r="E625" s="74">
        <v>152549</v>
      </c>
      <c r="F625" s="73">
        <v>510.33922706802406</v>
      </c>
      <c r="G625" s="75">
        <v>9.5459460320643799E-2</v>
      </c>
      <c r="H625" s="5"/>
    </row>
    <row r="626" spans="1:8" s="2" customFormat="1" x14ac:dyDescent="0.25">
      <c r="A626" s="58">
        <v>315260</v>
      </c>
      <c r="B626" s="59">
        <v>5260</v>
      </c>
      <c r="C626" s="18" t="s">
        <v>359</v>
      </c>
      <c r="D626" s="73">
        <v>3895810.75</v>
      </c>
      <c r="E626" s="74">
        <v>5900</v>
      </c>
      <c r="F626" s="73">
        <v>660.30690677966106</v>
      </c>
      <c r="G626" s="75">
        <v>0.12351106406088273</v>
      </c>
      <c r="H626" s="5"/>
    </row>
    <row r="627" spans="1:8" s="2" customFormat="1" x14ac:dyDescent="0.25">
      <c r="A627" s="58">
        <v>315270</v>
      </c>
      <c r="B627" s="59">
        <v>5270</v>
      </c>
      <c r="C627" s="18" t="s">
        <v>360</v>
      </c>
      <c r="D627" s="73">
        <v>3520936.86</v>
      </c>
      <c r="E627" s="74">
        <v>9080</v>
      </c>
      <c r="F627" s="73">
        <v>387.76837665198235</v>
      </c>
      <c r="G627" s="75">
        <v>7.2532460765898393E-2</v>
      </c>
      <c r="H627" s="5"/>
    </row>
    <row r="628" spans="1:8" s="2" customFormat="1" x14ac:dyDescent="0.25">
      <c r="A628" s="58">
        <v>315280</v>
      </c>
      <c r="B628" s="59">
        <v>5280</v>
      </c>
      <c r="C628" s="18" t="s">
        <v>361</v>
      </c>
      <c r="D628" s="73">
        <v>20281476.420000002</v>
      </c>
      <c r="E628" s="74">
        <v>28017</v>
      </c>
      <c r="F628" s="73">
        <v>723.89893350465798</v>
      </c>
      <c r="G628" s="75">
        <v>0.13540601594757165</v>
      </c>
      <c r="H628" s="5"/>
    </row>
    <row r="629" spans="1:8" s="2" customFormat="1" x14ac:dyDescent="0.25">
      <c r="A629" s="58">
        <v>315290</v>
      </c>
      <c r="B629" s="59">
        <v>5290</v>
      </c>
      <c r="C629" s="18" t="s">
        <v>759</v>
      </c>
      <c r="D629" s="73">
        <v>6229555.4199999999</v>
      </c>
      <c r="E629" s="74">
        <v>8566</v>
      </c>
      <c r="F629" s="73">
        <v>727.24205229978986</v>
      </c>
      <c r="G629" s="75">
        <v>0.13603134964532509</v>
      </c>
      <c r="H629" s="5"/>
    </row>
    <row r="630" spans="1:8" s="2" customFormat="1" x14ac:dyDescent="0.25">
      <c r="A630" s="58">
        <v>315300</v>
      </c>
      <c r="B630" s="59">
        <v>5300</v>
      </c>
      <c r="C630" s="18" t="s">
        <v>362</v>
      </c>
      <c r="D630" s="73">
        <v>3701445.71</v>
      </c>
      <c r="E630" s="74">
        <v>3631</v>
      </c>
      <c r="F630" s="73">
        <v>1019.4011870008262</v>
      </c>
      <c r="G630" s="75">
        <v>0.19068000655248812</v>
      </c>
      <c r="H630" s="5"/>
    </row>
    <row r="631" spans="1:8" s="2" customFormat="1" x14ac:dyDescent="0.25">
      <c r="A631" s="58">
        <v>315310</v>
      </c>
      <c r="B631" s="59">
        <v>5310</v>
      </c>
      <c r="C631" s="18" t="s">
        <v>363</v>
      </c>
      <c r="D631" s="73">
        <v>2947906.46</v>
      </c>
      <c r="E631" s="74">
        <v>5341</v>
      </c>
      <c r="F631" s="73">
        <v>551.93904886725329</v>
      </c>
      <c r="G631" s="75">
        <v>0.10324074838898203</v>
      </c>
      <c r="H631" s="5"/>
    </row>
    <row r="632" spans="1:8" s="2" customFormat="1" x14ac:dyDescent="0.25">
      <c r="A632" s="58">
        <v>315320</v>
      </c>
      <c r="B632" s="59">
        <v>5320</v>
      </c>
      <c r="C632" s="18" t="s">
        <v>364</v>
      </c>
      <c r="D632" s="73">
        <v>2634290.9300000002</v>
      </c>
      <c r="E632" s="74">
        <v>3606</v>
      </c>
      <c r="F632" s="73">
        <v>730.52993067110378</v>
      </c>
      <c r="G632" s="75">
        <v>0.13664635056682731</v>
      </c>
      <c r="H632" s="5"/>
    </row>
    <row r="633" spans="1:8" s="2" customFormat="1" x14ac:dyDescent="0.25">
      <c r="A633" s="58">
        <v>315330</v>
      </c>
      <c r="B633" s="59">
        <v>5330</v>
      </c>
      <c r="C633" s="18" t="s">
        <v>365</v>
      </c>
      <c r="D633" s="73">
        <v>2868060.32</v>
      </c>
      <c r="E633" s="74">
        <v>3001</v>
      </c>
      <c r="F633" s="73">
        <v>955.70153948683765</v>
      </c>
      <c r="G633" s="75">
        <v>0.17876492409011241</v>
      </c>
      <c r="H633" s="5"/>
    </row>
    <row r="634" spans="1:8" s="2" customFormat="1" x14ac:dyDescent="0.25">
      <c r="A634" s="58">
        <v>315340</v>
      </c>
      <c r="B634" s="59">
        <v>5340</v>
      </c>
      <c r="C634" s="18" t="s">
        <v>760</v>
      </c>
      <c r="D634" s="73">
        <v>10778167.460000001</v>
      </c>
      <c r="E634" s="74">
        <v>19627</v>
      </c>
      <c r="F634" s="73">
        <v>549.15002088959091</v>
      </c>
      <c r="G634" s="75">
        <v>0.10271905793007607</v>
      </c>
      <c r="H634" s="5"/>
    </row>
    <row r="635" spans="1:8" s="2" customFormat="1" x14ac:dyDescent="0.25">
      <c r="A635" s="58">
        <v>315350</v>
      </c>
      <c r="B635" s="59">
        <v>5350</v>
      </c>
      <c r="C635" s="18" t="s">
        <v>761</v>
      </c>
      <c r="D635" s="73">
        <v>3774222.16</v>
      </c>
      <c r="E635" s="74">
        <v>8301</v>
      </c>
      <c r="F635" s="73">
        <v>454.67078183351407</v>
      </c>
      <c r="G635" s="75">
        <v>8.5046622237422501E-2</v>
      </c>
      <c r="H635" s="5"/>
    </row>
    <row r="636" spans="1:8" s="2" customFormat="1" x14ac:dyDescent="0.25">
      <c r="A636" s="58">
        <v>315360</v>
      </c>
      <c r="B636" s="59">
        <v>5360</v>
      </c>
      <c r="C636" s="18" t="s">
        <v>762</v>
      </c>
      <c r="D636" s="73">
        <v>4921590.32</v>
      </c>
      <c r="E636" s="74">
        <v>10834</v>
      </c>
      <c r="F636" s="73">
        <v>454.27268968063504</v>
      </c>
      <c r="G636" s="75">
        <v>8.4972158704038944E-2</v>
      </c>
      <c r="H636" s="5"/>
    </row>
    <row r="637" spans="1:8" s="2" customFormat="1" x14ac:dyDescent="0.25">
      <c r="A637" s="58">
        <v>315370</v>
      </c>
      <c r="B637" s="59">
        <v>5370</v>
      </c>
      <c r="C637" s="18" t="s">
        <v>366</v>
      </c>
      <c r="D637" s="73">
        <v>3381751.35</v>
      </c>
      <c r="E637" s="74">
        <v>3584</v>
      </c>
      <c r="F637" s="73">
        <v>943.56901506696431</v>
      </c>
      <c r="G637" s="75">
        <v>0.17649552332289731</v>
      </c>
      <c r="H637" s="5"/>
    </row>
    <row r="638" spans="1:8" s="2" customFormat="1" x14ac:dyDescent="0.25">
      <c r="A638" s="58">
        <v>315380</v>
      </c>
      <c r="B638" s="59">
        <v>5380</v>
      </c>
      <c r="C638" s="18" t="s">
        <v>367</v>
      </c>
      <c r="D638" s="73">
        <v>2860643.26</v>
      </c>
      <c r="E638" s="74">
        <v>1943</v>
      </c>
      <c r="F638" s="73">
        <v>1472.2816572310858</v>
      </c>
      <c r="G638" s="75">
        <v>0.27539174922277582</v>
      </c>
      <c r="H638" s="5"/>
    </row>
    <row r="639" spans="1:8" s="2" customFormat="1" x14ac:dyDescent="0.25">
      <c r="A639" s="58">
        <v>315390</v>
      </c>
      <c r="B639" s="59">
        <v>5390</v>
      </c>
      <c r="C639" s="18" t="s">
        <v>368</v>
      </c>
      <c r="D639" s="73">
        <v>6237224.04</v>
      </c>
      <c r="E639" s="74">
        <v>16429</v>
      </c>
      <c r="F639" s="73">
        <v>379.6472116379573</v>
      </c>
      <c r="G639" s="75">
        <v>7.1013388767714736E-2</v>
      </c>
      <c r="H639" s="5"/>
    </row>
    <row r="640" spans="1:8" s="2" customFormat="1" x14ac:dyDescent="0.25">
      <c r="A640" s="58">
        <v>315400</v>
      </c>
      <c r="B640" s="59">
        <v>5400</v>
      </c>
      <c r="C640" s="18" t="s">
        <v>369</v>
      </c>
      <c r="D640" s="73">
        <v>8747935.6999999993</v>
      </c>
      <c r="E640" s="74">
        <v>23711</v>
      </c>
      <c r="F640" s="73">
        <v>368.93997300830836</v>
      </c>
      <c r="G640" s="75">
        <v>6.9010589126027783E-2</v>
      </c>
      <c r="H640" s="5"/>
    </row>
    <row r="641" spans="1:8" s="2" customFormat="1" x14ac:dyDescent="0.25">
      <c r="A641" s="58">
        <v>315410</v>
      </c>
      <c r="B641" s="59">
        <v>5410</v>
      </c>
      <c r="C641" s="18" t="s">
        <v>370</v>
      </c>
      <c r="D641" s="73">
        <v>4162798.48</v>
      </c>
      <c r="E641" s="74">
        <v>10520</v>
      </c>
      <c r="F641" s="73">
        <v>395.7032775665399</v>
      </c>
      <c r="G641" s="75">
        <v>7.4016691878903709E-2</v>
      </c>
      <c r="H641" s="5"/>
    </row>
    <row r="642" spans="1:8" s="2" customFormat="1" x14ac:dyDescent="0.25">
      <c r="A642" s="58">
        <v>315415</v>
      </c>
      <c r="B642" s="59">
        <v>5415</v>
      </c>
      <c r="C642" s="18" t="s">
        <v>371</v>
      </c>
      <c r="D642" s="73">
        <v>4044367.33</v>
      </c>
      <c r="E642" s="74">
        <v>7201</v>
      </c>
      <c r="F642" s="73">
        <v>561.63967921122071</v>
      </c>
      <c r="G642" s="75">
        <v>0.10505526094903998</v>
      </c>
      <c r="H642" s="5"/>
    </row>
    <row r="643" spans="1:8" s="2" customFormat="1" x14ac:dyDescent="0.25">
      <c r="A643" s="58">
        <v>315420</v>
      </c>
      <c r="B643" s="59">
        <v>5420</v>
      </c>
      <c r="C643" s="18" t="s">
        <v>372</v>
      </c>
      <c r="D643" s="73">
        <v>4429972.53</v>
      </c>
      <c r="E643" s="74">
        <v>11540</v>
      </c>
      <c r="F643" s="73">
        <v>383.87976863084924</v>
      </c>
      <c r="G643" s="75">
        <v>7.1805092765542006E-2</v>
      </c>
      <c r="H643" s="5"/>
    </row>
    <row r="644" spans="1:8" s="2" customFormat="1" x14ac:dyDescent="0.25">
      <c r="A644" s="58">
        <v>315430</v>
      </c>
      <c r="B644" s="59">
        <v>5430</v>
      </c>
      <c r="C644" s="18" t="s">
        <v>373</v>
      </c>
      <c r="D644" s="73">
        <v>7158471.2699999996</v>
      </c>
      <c r="E644" s="74">
        <v>17396</v>
      </c>
      <c r="F644" s="73">
        <v>411.50099275695561</v>
      </c>
      <c r="G644" s="75">
        <v>7.6971670227403879E-2</v>
      </c>
      <c r="H644" s="5"/>
    </row>
    <row r="645" spans="1:8" s="2" customFormat="1" x14ac:dyDescent="0.25">
      <c r="A645" s="58">
        <v>315440</v>
      </c>
      <c r="B645" s="59">
        <v>5440</v>
      </c>
      <c r="C645" s="18" t="s">
        <v>374</v>
      </c>
      <c r="D645" s="73">
        <v>2935186.75</v>
      </c>
      <c r="E645" s="74">
        <v>4817</v>
      </c>
      <c r="F645" s="73">
        <v>609.33916337969686</v>
      </c>
      <c r="G645" s="75">
        <v>0.11397749693402512</v>
      </c>
      <c r="H645" s="5"/>
    </row>
    <row r="646" spans="1:8" s="2" customFormat="1" x14ac:dyDescent="0.25">
      <c r="A646" s="58">
        <v>315445</v>
      </c>
      <c r="B646" s="59">
        <v>5445</v>
      </c>
      <c r="C646" s="18" t="s">
        <v>375</v>
      </c>
      <c r="D646" s="73">
        <v>4853188.43</v>
      </c>
      <c r="E646" s="74">
        <v>8134</v>
      </c>
      <c r="F646" s="73">
        <v>596.65458937791982</v>
      </c>
      <c r="G646" s="75">
        <v>0.11160483474310655</v>
      </c>
      <c r="H646" s="5"/>
    </row>
    <row r="647" spans="1:8" s="2" customFormat="1" x14ac:dyDescent="0.25">
      <c r="A647" s="58">
        <v>315450</v>
      </c>
      <c r="B647" s="59">
        <v>5450</v>
      </c>
      <c r="C647" s="18" t="s">
        <v>508</v>
      </c>
      <c r="D647" s="73">
        <v>4705379.0199999996</v>
      </c>
      <c r="E647" s="74">
        <v>9476</v>
      </c>
      <c r="F647" s="73">
        <v>496.55751582946385</v>
      </c>
      <c r="G647" s="75">
        <v>9.2881577517696837E-2</v>
      </c>
      <c r="H647" s="5"/>
    </row>
    <row r="648" spans="1:8" s="2" customFormat="1" x14ac:dyDescent="0.25">
      <c r="A648" s="58">
        <v>315460</v>
      </c>
      <c r="B648" s="59">
        <v>5460</v>
      </c>
      <c r="C648" s="18" t="s">
        <v>763</v>
      </c>
      <c r="D648" s="73">
        <v>71573871.760000005</v>
      </c>
      <c r="E648" s="74">
        <v>338197</v>
      </c>
      <c r="F648" s="73">
        <v>211.63366842402507</v>
      </c>
      <c r="G648" s="75">
        <v>3.958628829984627E-2</v>
      </c>
      <c r="H648" s="5"/>
    </row>
    <row r="649" spans="1:8" s="2" customFormat="1" x14ac:dyDescent="0.25">
      <c r="A649" s="58">
        <v>315470</v>
      </c>
      <c r="B649" s="59">
        <v>5470</v>
      </c>
      <c r="C649" s="18" t="s">
        <v>764</v>
      </c>
      <c r="D649" s="73">
        <v>4497745.1900000004</v>
      </c>
      <c r="E649" s="74">
        <v>4047</v>
      </c>
      <c r="F649" s="73">
        <v>1111.3776105757352</v>
      </c>
      <c r="G649" s="75">
        <v>0.2078842881185482</v>
      </c>
      <c r="H649" s="5"/>
    </row>
    <row r="650" spans="1:8" s="2" customFormat="1" x14ac:dyDescent="0.25">
      <c r="A650" s="58">
        <v>315480</v>
      </c>
      <c r="B650" s="59">
        <v>5480</v>
      </c>
      <c r="C650" s="18" t="s">
        <v>376</v>
      </c>
      <c r="D650" s="73">
        <v>9676989.1099999994</v>
      </c>
      <c r="E650" s="74">
        <v>10420</v>
      </c>
      <c r="F650" s="73">
        <v>928.693772552783</v>
      </c>
      <c r="G650" s="75">
        <v>0.17371309440654603</v>
      </c>
      <c r="H650" s="5"/>
    </row>
    <row r="651" spans="1:8" s="2" customFormat="1" x14ac:dyDescent="0.25">
      <c r="A651" s="58">
        <v>315490</v>
      </c>
      <c r="B651" s="59">
        <v>5490</v>
      </c>
      <c r="C651" s="18" t="s">
        <v>377</v>
      </c>
      <c r="D651" s="73">
        <v>7069149.2599999998</v>
      </c>
      <c r="E651" s="74">
        <v>13473</v>
      </c>
      <c r="F651" s="73">
        <v>524.69006605804202</v>
      </c>
      <c r="G651" s="75">
        <v>9.8143799035905768E-2</v>
      </c>
      <c r="H651" s="5"/>
    </row>
    <row r="652" spans="1:8" s="2" customFormat="1" x14ac:dyDescent="0.25">
      <c r="A652" s="58">
        <v>315500</v>
      </c>
      <c r="B652" s="59">
        <v>5500</v>
      </c>
      <c r="C652" s="18" t="s">
        <v>378</v>
      </c>
      <c r="D652" s="73">
        <v>3731809.19</v>
      </c>
      <c r="E652" s="74">
        <v>2620</v>
      </c>
      <c r="F652" s="73">
        <v>1424.3546526717557</v>
      </c>
      <c r="G652" s="75">
        <v>0.26642695532224964</v>
      </c>
      <c r="H652" s="5"/>
    </row>
    <row r="653" spans="1:8" s="2" customFormat="1" x14ac:dyDescent="0.25">
      <c r="A653" s="58">
        <v>315510</v>
      </c>
      <c r="B653" s="59">
        <v>5510</v>
      </c>
      <c r="C653" s="18" t="s">
        <v>497</v>
      </c>
      <c r="D653" s="73">
        <v>3164667.64</v>
      </c>
      <c r="E653" s="74">
        <v>5133</v>
      </c>
      <c r="F653" s="73">
        <v>616.53373076173784</v>
      </c>
      <c r="G653" s="75">
        <v>0.11532324792298171</v>
      </c>
      <c r="H653" s="5"/>
    </row>
    <row r="654" spans="1:8" s="2" customFormat="1" x14ac:dyDescent="0.25">
      <c r="A654" s="58">
        <v>315520</v>
      </c>
      <c r="B654" s="59">
        <v>5520</v>
      </c>
      <c r="C654" s="18" t="s">
        <v>379</v>
      </c>
      <c r="D654" s="73">
        <v>3040161.45</v>
      </c>
      <c r="E654" s="74">
        <v>5402</v>
      </c>
      <c r="F654" s="73">
        <v>562.78442243613483</v>
      </c>
      <c r="G654" s="75">
        <v>0.1052693863085265</v>
      </c>
      <c r="H654" s="5"/>
    </row>
    <row r="655" spans="1:8" s="2" customFormat="1" x14ac:dyDescent="0.25">
      <c r="A655" s="58">
        <v>315530</v>
      </c>
      <c r="B655" s="59">
        <v>5530</v>
      </c>
      <c r="C655" s="18" t="s">
        <v>380</v>
      </c>
      <c r="D655" s="73">
        <v>2740765.62</v>
      </c>
      <c r="E655" s="74">
        <v>5879</v>
      </c>
      <c r="F655" s="73">
        <v>466.19588705562171</v>
      </c>
      <c r="G655" s="75">
        <v>8.7202404639182468E-2</v>
      </c>
      <c r="H655" s="5"/>
    </row>
    <row r="656" spans="1:8" s="2" customFormat="1" x14ac:dyDescent="0.25">
      <c r="A656" s="58">
        <v>315540</v>
      </c>
      <c r="B656" s="59">
        <v>5540</v>
      </c>
      <c r="C656" s="18" t="s">
        <v>381</v>
      </c>
      <c r="D656" s="73">
        <v>3497480.91</v>
      </c>
      <c r="E656" s="74">
        <v>8957</v>
      </c>
      <c r="F656" s="73">
        <v>390.47459082282018</v>
      </c>
      <c r="G656" s="75">
        <v>7.3038660819820217E-2</v>
      </c>
      <c r="H656" s="5"/>
    </row>
    <row r="657" spans="1:8" s="2" customFormat="1" x14ac:dyDescent="0.25">
      <c r="A657" s="58">
        <v>315550</v>
      </c>
      <c r="B657" s="59">
        <v>5550</v>
      </c>
      <c r="C657" s="18" t="s">
        <v>765</v>
      </c>
      <c r="D657" s="73">
        <v>8362405.29</v>
      </c>
      <c r="E657" s="74">
        <v>12335</v>
      </c>
      <c r="F657" s="73">
        <v>677.94124766923392</v>
      </c>
      <c r="G657" s="75">
        <v>0.1268095850742488</v>
      </c>
      <c r="H657" s="5"/>
    </row>
    <row r="658" spans="1:8" s="2" customFormat="1" x14ac:dyDescent="0.25">
      <c r="A658" s="58">
        <v>315560</v>
      </c>
      <c r="B658" s="59">
        <v>5560</v>
      </c>
      <c r="C658" s="18" t="s">
        <v>472</v>
      </c>
      <c r="D658" s="73">
        <v>8148301.04</v>
      </c>
      <c r="E658" s="74">
        <v>31045</v>
      </c>
      <c r="F658" s="73">
        <v>262.46741955226287</v>
      </c>
      <c r="G658" s="75">
        <v>4.9094792038926256E-2</v>
      </c>
      <c r="H658" s="5"/>
    </row>
    <row r="659" spans="1:8" s="2" customFormat="1" x14ac:dyDescent="0.25">
      <c r="A659" s="58">
        <v>315570</v>
      </c>
      <c r="B659" s="59">
        <v>5570</v>
      </c>
      <c r="C659" s="18" t="s">
        <v>382</v>
      </c>
      <c r="D659" s="73">
        <v>7984114.8399999999</v>
      </c>
      <c r="E659" s="74">
        <v>14332</v>
      </c>
      <c r="F659" s="73">
        <v>557.0830895897293</v>
      </c>
      <c r="G659" s="75">
        <v>0.10420294632555084</v>
      </c>
      <c r="H659" s="5"/>
    </row>
    <row r="660" spans="1:8" s="2" customFormat="1" x14ac:dyDescent="0.25">
      <c r="A660" s="58">
        <v>315580</v>
      </c>
      <c r="B660" s="59">
        <v>5580</v>
      </c>
      <c r="C660" s="18" t="s">
        <v>383</v>
      </c>
      <c r="D660" s="73">
        <v>6818350.5999999996</v>
      </c>
      <c r="E660" s="74">
        <v>17959</v>
      </c>
      <c r="F660" s="73">
        <v>379.66204131633162</v>
      </c>
      <c r="G660" s="75">
        <v>7.1016162673813388E-2</v>
      </c>
      <c r="H660" s="5"/>
    </row>
    <row r="661" spans="1:8" s="2" customFormat="1" x14ac:dyDescent="0.25">
      <c r="A661" s="58">
        <v>315590</v>
      </c>
      <c r="B661" s="59">
        <v>5590</v>
      </c>
      <c r="C661" s="18" t="s">
        <v>384</v>
      </c>
      <c r="D661" s="73">
        <v>3259284.2</v>
      </c>
      <c r="E661" s="74">
        <v>5485</v>
      </c>
      <c r="F661" s="73">
        <v>594.21772105742934</v>
      </c>
      <c r="G661" s="75">
        <v>0.11114901609854939</v>
      </c>
      <c r="H661" s="5"/>
    </row>
    <row r="662" spans="1:8" s="2" customFormat="1" x14ac:dyDescent="0.25">
      <c r="A662" s="58">
        <v>315600</v>
      </c>
      <c r="B662" s="59">
        <v>5600</v>
      </c>
      <c r="C662" s="18" t="s">
        <v>385</v>
      </c>
      <c r="D662" s="73">
        <v>4207120.7300000004</v>
      </c>
      <c r="E662" s="74">
        <v>12739</v>
      </c>
      <c r="F662" s="73">
        <v>330.25517937043725</v>
      </c>
      <c r="G662" s="75">
        <v>6.1774559976353137E-2</v>
      </c>
      <c r="H662" s="5"/>
    </row>
    <row r="663" spans="1:8" s="2" customFormat="1" x14ac:dyDescent="0.25">
      <c r="A663" s="58">
        <v>315610</v>
      </c>
      <c r="B663" s="59">
        <v>5610</v>
      </c>
      <c r="C663" s="18" t="s">
        <v>766</v>
      </c>
      <c r="D663" s="73">
        <v>2973333.31</v>
      </c>
      <c r="E663" s="74">
        <v>4562</v>
      </c>
      <c r="F663" s="73">
        <v>651.76091845681719</v>
      </c>
      <c r="G663" s="75">
        <v>0.12191252843999371</v>
      </c>
      <c r="H663" s="5"/>
    </row>
    <row r="664" spans="1:8" s="2" customFormat="1" x14ac:dyDescent="0.25">
      <c r="A664" s="58">
        <v>315620</v>
      </c>
      <c r="B664" s="59">
        <v>5620</v>
      </c>
      <c r="C664" s="18" t="s">
        <v>473</v>
      </c>
      <c r="D664" s="73">
        <v>2565565.19</v>
      </c>
      <c r="E664" s="74">
        <v>2320</v>
      </c>
      <c r="F664" s="73">
        <v>1105.8470646551723</v>
      </c>
      <c r="G664" s="75">
        <v>0.20684979400002124</v>
      </c>
      <c r="H664" s="5"/>
    </row>
    <row r="665" spans="1:8" s="2" customFormat="1" x14ac:dyDescent="0.25">
      <c r="A665" s="58">
        <v>315630</v>
      </c>
      <c r="B665" s="59">
        <v>5630</v>
      </c>
      <c r="C665" s="18" t="s">
        <v>386</v>
      </c>
      <c r="D665" s="73">
        <v>4593390.22</v>
      </c>
      <c r="E665" s="74">
        <v>8224</v>
      </c>
      <c r="F665" s="73">
        <v>558.53480301556419</v>
      </c>
      <c r="G665" s="75">
        <v>0.10447449076662113</v>
      </c>
      <c r="H665" s="5"/>
    </row>
    <row r="666" spans="1:8" s="2" customFormat="1" x14ac:dyDescent="0.25">
      <c r="A666" s="58">
        <v>315640</v>
      </c>
      <c r="B666" s="59">
        <v>5640</v>
      </c>
      <c r="C666" s="18" t="s">
        <v>387</v>
      </c>
      <c r="D666" s="73">
        <v>3862572.07</v>
      </c>
      <c r="E666" s="74">
        <v>3520</v>
      </c>
      <c r="F666" s="73">
        <v>1097.3216107954545</v>
      </c>
      <c r="G666" s="75">
        <v>0.20525509937089617</v>
      </c>
      <c r="H666" s="5"/>
    </row>
    <row r="667" spans="1:8" s="2" customFormat="1" x14ac:dyDescent="0.25">
      <c r="A667" s="58">
        <v>315645</v>
      </c>
      <c r="B667" s="59">
        <v>5645</v>
      </c>
      <c r="C667" s="18" t="s">
        <v>767</v>
      </c>
      <c r="D667" s="73">
        <v>3788425.51</v>
      </c>
      <c r="E667" s="74">
        <v>4622</v>
      </c>
      <c r="F667" s="73">
        <v>819.65069450454348</v>
      </c>
      <c r="G667" s="75">
        <v>0.15331647813624835</v>
      </c>
      <c r="H667" s="5"/>
    </row>
    <row r="668" spans="1:8" s="2" customFormat="1" x14ac:dyDescent="0.25">
      <c r="A668" s="58">
        <v>315650</v>
      </c>
      <c r="B668" s="59">
        <v>5650</v>
      </c>
      <c r="C668" s="18" t="s">
        <v>388</v>
      </c>
      <c r="D668" s="73">
        <v>2481469.17</v>
      </c>
      <c r="E668" s="74">
        <v>5798</v>
      </c>
      <c r="F668" s="73">
        <v>427.98709382545707</v>
      </c>
      <c r="G668" s="75">
        <v>8.0055411839492358E-2</v>
      </c>
      <c r="H668" s="5"/>
    </row>
    <row r="669" spans="1:8" s="2" customFormat="1" x14ac:dyDescent="0.25">
      <c r="A669" s="58">
        <v>315660</v>
      </c>
      <c r="B669" s="59">
        <v>5660</v>
      </c>
      <c r="C669" s="18" t="s">
        <v>389</v>
      </c>
      <c r="D669" s="73">
        <v>3578273.11</v>
      </c>
      <c r="E669" s="74">
        <v>10256</v>
      </c>
      <c r="F669" s="73">
        <v>348.89558404836191</v>
      </c>
      <c r="G669" s="75">
        <v>6.5261266222580827E-2</v>
      </c>
      <c r="H669" s="5"/>
    </row>
    <row r="670" spans="1:8" s="2" customFormat="1" x14ac:dyDescent="0.25">
      <c r="A670" s="58">
        <v>315670</v>
      </c>
      <c r="B670" s="59">
        <v>5670</v>
      </c>
      <c r="C670" s="18" t="s">
        <v>768</v>
      </c>
      <c r="D670" s="73">
        <v>35868855.880000003</v>
      </c>
      <c r="E670" s="74">
        <v>137125</v>
      </c>
      <c r="F670" s="73">
        <v>261.5778004010939</v>
      </c>
      <c r="G670" s="75">
        <v>4.8928387891337223E-2</v>
      </c>
      <c r="H670" s="5"/>
    </row>
    <row r="671" spans="1:8" s="2" customFormat="1" x14ac:dyDescent="0.25">
      <c r="A671" s="58">
        <v>315680</v>
      </c>
      <c r="B671" s="59">
        <v>5680</v>
      </c>
      <c r="C671" s="18" t="s">
        <v>769</v>
      </c>
      <c r="D671" s="73">
        <v>6224494.0499999998</v>
      </c>
      <c r="E671" s="74">
        <v>15416</v>
      </c>
      <c r="F671" s="73">
        <v>403.76842566165021</v>
      </c>
      <c r="G671" s="75">
        <v>7.5525285856655452E-2</v>
      </c>
      <c r="H671" s="5"/>
    </row>
    <row r="672" spans="1:8" s="2" customFormat="1" x14ac:dyDescent="0.25">
      <c r="A672" s="58">
        <v>315690</v>
      </c>
      <c r="B672" s="59">
        <v>5690</v>
      </c>
      <c r="C672" s="18" t="s">
        <v>390</v>
      </c>
      <c r="D672" s="73">
        <v>24415672.829999998</v>
      </c>
      <c r="E672" s="74">
        <v>26374</v>
      </c>
      <c r="F672" s="73">
        <v>925.74781337681043</v>
      </c>
      <c r="G672" s="75">
        <v>0.17316204981081573</v>
      </c>
      <c r="H672" s="5"/>
    </row>
    <row r="673" spans="1:8" s="2" customFormat="1" x14ac:dyDescent="0.25">
      <c r="A673" s="58">
        <v>315700</v>
      </c>
      <c r="B673" s="59">
        <v>5700</v>
      </c>
      <c r="C673" s="18" t="s">
        <v>391</v>
      </c>
      <c r="D673" s="73">
        <v>10662233.24</v>
      </c>
      <c r="E673" s="74">
        <v>41699</v>
      </c>
      <c r="F673" s="73">
        <v>255.69517830163792</v>
      </c>
      <c r="G673" s="75">
        <v>4.7828037573156588E-2</v>
      </c>
      <c r="H673" s="5"/>
    </row>
    <row r="674" spans="1:8" s="2" customFormat="1" x14ac:dyDescent="0.25">
      <c r="A674" s="58">
        <v>315710</v>
      </c>
      <c r="B674" s="59">
        <v>5710</v>
      </c>
      <c r="C674" s="18" t="s">
        <v>437</v>
      </c>
      <c r="D674" s="73">
        <v>3702094.37</v>
      </c>
      <c r="E674" s="74">
        <v>7012</v>
      </c>
      <c r="F674" s="73">
        <v>527.96554050199654</v>
      </c>
      <c r="G674" s="75">
        <v>9.8756479790450782E-2</v>
      </c>
      <c r="H674" s="5"/>
    </row>
    <row r="675" spans="1:8" s="2" customFormat="1" x14ac:dyDescent="0.25">
      <c r="A675" s="58">
        <v>315720</v>
      </c>
      <c r="B675" s="59">
        <v>5720</v>
      </c>
      <c r="C675" s="18" t="s">
        <v>770</v>
      </c>
      <c r="D675" s="73">
        <v>20450088.289999999</v>
      </c>
      <c r="E675" s="74">
        <v>31604</v>
      </c>
      <c r="F675" s="73">
        <v>647.0727847740792</v>
      </c>
      <c r="G675" s="75">
        <v>0.12103560836893372</v>
      </c>
      <c r="H675" s="5"/>
    </row>
    <row r="676" spans="1:8" s="2" customFormat="1" x14ac:dyDescent="0.25">
      <c r="A676" s="58">
        <v>315725</v>
      </c>
      <c r="B676" s="59">
        <v>5725</v>
      </c>
      <c r="C676" s="18" t="s">
        <v>771</v>
      </c>
      <c r="D676" s="73">
        <v>3113422.09</v>
      </c>
      <c r="E676" s="74">
        <v>8181</v>
      </c>
      <c r="F676" s="73">
        <v>380.56742329788534</v>
      </c>
      <c r="G676" s="75">
        <v>7.1185515274513292E-2</v>
      </c>
      <c r="H676" s="5"/>
    </row>
    <row r="677" spans="1:8" s="2" customFormat="1" x14ac:dyDescent="0.25">
      <c r="A677" s="58">
        <v>315727</v>
      </c>
      <c r="B677" s="59">
        <v>5727</v>
      </c>
      <c r="C677" s="18" t="s">
        <v>772</v>
      </c>
      <c r="D677" s="73">
        <v>2977621.82</v>
      </c>
      <c r="E677" s="74">
        <v>3182</v>
      </c>
      <c r="F677" s="73">
        <v>935.77052796983025</v>
      </c>
      <c r="G677" s="75">
        <v>0.17503680855020223</v>
      </c>
      <c r="H677" s="5"/>
    </row>
    <row r="678" spans="1:8" s="2" customFormat="1" x14ac:dyDescent="0.25">
      <c r="A678" s="58">
        <v>315730</v>
      </c>
      <c r="B678" s="59">
        <v>5730</v>
      </c>
      <c r="C678" s="18" t="s">
        <v>773</v>
      </c>
      <c r="D678" s="73">
        <v>2091453.31</v>
      </c>
      <c r="E678" s="74">
        <v>4407</v>
      </c>
      <c r="F678" s="73">
        <v>474.57529158157479</v>
      </c>
      <c r="G678" s="75">
        <v>8.8769780595076259E-2</v>
      </c>
      <c r="H678" s="5"/>
    </row>
    <row r="679" spans="1:8" s="2" customFormat="1" x14ac:dyDescent="0.25">
      <c r="A679" s="58">
        <v>315733</v>
      </c>
      <c r="B679" s="59">
        <v>5733</v>
      </c>
      <c r="C679" s="18" t="s">
        <v>526</v>
      </c>
      <c r="D679" s="73">
        <v>3410569.54</v>
      </c>
      <c r="E679" s="74">
        <v>8664</v>
      </c>
      <c r="F679" s="73">
        <v>393.64837719298248</v>
      </c>
      <c r="G679" s="75">
        <v>7.3632320718960836E-2</v>
      </c>
      <c r="H679" s="5"/>
    </row>
    <row r="680" spans="1:8" s="2" customFormat="1" x14ac:dyDescent="0.25">
      <c r="A680" s="58">
        <v>315737</v>
      </c>
      <c r="B680" s="59">
        <v>5737</v>
      </c>
      <c r="C680" s="18" t="s">
        <v>527</v>
      </c>
      <c r="D680" s="73">
        <v>3014061.1</v>
      </c>
      <c r="E680" s="74">
        <v>4107</v>
      </c>
      <c r="F680" s="73">
        <v>733.8838811784758</v>
      </c>
      <c r="G680" s="75">
        <v>0.13727371034713517</v>
      </c>
      <c r="H680" s="5"/>
    </row>
    <row r="681" spans="1:8" s="2" customFormat="1" x14ac:dyDescent="0.25">
      <c r="A681" s="58">
        <v>315740</v>
      </c>
      <c r="B681" s="59">
        <v>5740</v>
      </c>
      <c r="C681" s="18" t="s">
        <v>528</v>
      </c>
      <c r="D681" s="73">
        <v>3512309.31</v>
      </c>
      <c r="E681" s="74">
        <v>4725</v>
      </c>
      <c r="F681" s="73">
        <v>743.34588571428571</v>
      </c>
      <c r="G681" s="75">
        <v>0.13904358771229311</v>
      </c>
      <c r="H681" s="5"/>
    </row>
    <row r="682" spans="1:8" s="2" customFormat="1" x14ac:dyDescent="0.25">
      <c r="A682" s="58">
        <v>315750</v>
      </c>
      <c r="B682" s="59">
        <v>5750</v>
      </c>
      <c r="C682" s="18" t="s">
        <v>774</v>
      </c>
      <c r="D682" s="73">
        <v>2699982.11</v>
      </c>
      <c r="E682" s="74">
        <v>4381</v>
      </c>
      <c r="F682" s="73">
        <v>616.29356539602827</v>
      </c>
      <c r="G682" s="75">
        <v>0.11527832475230942</v>
      </c>
      <c r="H682" s="5"/>
    </row>
    <row r="683" spans="1:8" s="2" customFormat="1" x14ac:dyDescent="0.25">
      <c r="A683" s="58">
        <v>315760</v>
      </c>
      <c r="B683" s="59">
        <v>5760</v>
      </c>
      <c r="C683" s="18" t="s">
        <v>775</v>
      </c>
      <c r="D683" s="73">
        <v>2989599.27</v>
      </c>
      <c r="E683" s="74">
        <v>3826</v>
      </c>
      <c r="F683" s="73">
        <v>781.39029534762153</v>
      </c>
      <c r="G683" s="75">
        <v>0.14615983239659927</v>
      </c>
      <c r="H683" s="5"/>
    </row>
    <row r="684" spans="1:8" s="2" customFormat="1" x14ac:dyDescent="0.25">
      <c r="A684" s="58">
        <v>315765</v>
      </c>
      <c r="B684" s="59">
        <v>5765</v>
      </c>
      <c r="C684" s="18" t="s">
        <v>529</v>
      </c>
      <c r="D684" s="73">
        <v>3236480.78</v>
      </c>
      <c r="E684" s="74">
        <v>6386</v>
      </c>
      <c r="F684" s="73">
        <v>506.80876605073593</v>
      </c>
      <c r="G684" s="75">
        <v>9.4799084073790105E-2</v>
      </c>
      <c r="H684" s="5"/>
    </row>
    <row r="685" spans="1:8" s="2" customFormat="1" x14ac:dyDescent="0.25">
      <c r="A685" s="58">
        <v>315770</v>
      </c>
      <c r="B685" s="59">
        <v>5770</v>
      </c>
      <c r="C685" s="18" t="s">
        <v>530</v>
      </c>
      <c r="D685" s="73">
        <v>11175543.109999999</v>
      </c>
      <c r="E685" s="74">
        <v>14255</v>
      </c>
      <c r="F685" s="73">
        <v>783.97356085583999</v>
      </c>
      <c r="G685" s="75">
        <v>0.14664303478081772</v>
      </c>
      <c r="H685" s="5"/>
    </row>
    <row r="686" spans="1:8" s="2" customFormat="1" x14ac:dyDescent="0.25">
      <c r="A686" s="58">
        <v>315780</v>
      </c>
      <c r="B686" s="59">
        <v>5780</v>
      </c>
      <c r="C686" s="18" t="s">
        <v>531</v>
      </c>
      <c r="D686" s="73">
        <v>68301089.620000005</v>
      </c>
      <c r="E686" s="74">
        <v>220444</v>
      </c>
      <c r="F686" s="73">
        <v>309.83419653063817</v>
      </c>
      <c r="G686" s="75">
        <v>5.7954794812887636E-2</v>
      </c>
      <c r="H686" s="5"/>
    </row>
    <row r="687" spans="1:8" s="2" customFormat="1" x14ac:dyDescent="0.25">
      <c r="A687" s="58">
        <v>315790</v>
      </c>
      <c r="B687" s="59">
        <v>5790</v>
      </c>
      <c r="C687" s="18" t="s">
        <v>532</v>
      </c>
      <c r="D687" s="73">
        <v>6636895.3799999999</v>
      </c>
      <c r="E687" s="74">
        <v>16302</v>
      </c>
      <c r="F687" s="73">
        <v>407.12154214206845</v>
      </c>
      <c r="G687" s="75">
        <v>7.6152489631391568E-2</v>
      </c>
      <c r="H687" s="5"/>
    </row>
    <row r="688" spans="1:8" s="2" customFormat="1" x14ac:dyDescent="0.25">
      <c r="A688" s="58">
        <v>315800</v>
      </c>
      <c r="B688" s="59">
        <v>5800</v>
      </c>
      <c r="C688" s="18" t="s">
        <v>776</v>
      </c>
      <c r="D688" s="73">
        <v>4026372.41</v>
      </c>
      <c r="E688" s="74">
        <v>10857</v>
      </c>
      <c r="F688" s="73">
        <v>370.85497006539561</v>
      </c>
      <c r="G688" s="75">
        <v>6.9368791231390933E-2</v>
      </c>
      <c r="H688" s="5"/>
    </row>
    <row r="689" spans="1:8" s="2" customFormat="1" x14ac:dyDescent="0.25">
      <c r="A689" s="58">
        <v>315810</v>
      </c>
      <c r="B689" s="59">
        <v>5810</v>
      </c>
      <c r="C689" s="18" t="s">
        <v>533</v>
      </c>
      <c r="D689" s="73">
        <v>3385165.94</v>
      </c>
      <c r="E689" s="74">
        <v>5217</v>
      </c>
      <c r="F689" s="73">
        <v>648.87213724362664</v>
      </c>
      <c r="G689" s="75">
        <v>0.12137217903910624</v>
      </c>
      <c r="H689" s="5"/>
    </row>
    <row r="690" spans="1:8" s="2" customFormat="1" x14ac:dyDescent="0.25">
      <c r="A690" s="58">
        <v>315820</v>
      </c>
      <c r="B690" s="59">
        <v>5820</v>
      </c>
      <c r="C690" s="18" t="s">
        <v>777</v>
      </c>
      <c r="D690" s="73">
        <v>5779214.2300000004</v>
      </c>
      <c r="E690" s="74">
        <v>14611</v>
      </c>
      <c r="F690" s="73">
        <v>395.53858257477248</v>
      </c>
      <c r="G690" s="75">
        <v>7.3985885516786587E-2</v>
      </c>
      <c r="H690" s="5"/>
    </row>
    <row r="691" spans="1:8" s="2" customFormat="1" x14ac:dyDescent="0.25">
      <c r="A691" s="58">
        <v>315830</v>
      </c>
      <c r="B691" s="59">
        <v>5830</v>
      </c>
      <c r="C691" s="18" t="s">
        <v>438</v>
      </c>
      <c r="D691" s="73">
        <v>5168854.84</v>
      </c>
      <c r="E691" s="74">
        <v>7073</v>
      </c>
      <c r="F691" s="73">
        <v>730.78677223243312</v>
      </c>
      <c r="G691" s="75">
        <v>0.1366943930364867</v>
      </c>
      <c r="H691" s="5"/>
    </row>
    <row r="692" spans="1:8" s="2" customFormat="1" x14ac:dyDescent="0.25">
      <c r="A692" s="58">
        <v>315840</v>
      </c>
      <c r="B692" s="59">
        <v>5840</v>
      </c>
      <c r="C692" s="18" t="s">
        <v>474</v>
      </c>
      <c r="D692" s="73">
        <v>2648543.6800000002</v>
      </c>
      <c r="E692" s="74">
        <v>3891</v>
      </c>
      <c r="F692" s="73">
        <v>680.68457465947063</v>
      </c>
      <c r="G692" s="75">
        <v>0.12732272711797449</v>
      </c>
      <c r="H692" s="5"/>
    </row>
    <row r="693" spans="1:8" s="2" customFormat="1" x14ac:dyDescent="0.25">
      <c r="A693" s="58">
        <v>315850</v>
      </c>
      <c r="B693" s="59">
        <v>5850</v>
      </c>
      <c r="C693" s="18" t="s">
        <v>475</v>
      </c>
      <c r="D693" s="73">
        <v>3649068.77</v>
      </c>
      <c r="E693" s="74">
        <v>7589</v>
      </c>
      <c r="F693" s="73">
        <v>480.83657530636447</v>
      </c>
      <c r="G693" s="75">
        <v>8.9940959947125532E-2</v>
      </c>
      <c r="H693" s="5"/>
    </row>
    <row r="694" spans="1:8" s="2" customFormat="1" x14ac:dyDescent="0.25">
      <c r="A694" s="58">
        <v>315860</v>
      </c>
      <c r="B694" s="59">
        <v>5860</v>
      </c>
      <c r="C694" s="18" t="s">
        <v>498</v>
      </c>
      <c r="D694" s="73">
        <v>3108233.48</v>
      </c>
      <c r="E694" s="74">
        <v>3981</v>
      </c>
      <c r="F694" s="73">
        <v>780.76701331323784</v>
      </c>
      <c r="G694" s="75">
        <v>0.14604324687176778</v>
      </c>
      <c r="H694" s="5"/>
    </row>
    <row r="695" spans="1:8" s="2" customFormat="1" x14ac:dyDescent="0.25">
      <c r="A695" s="58">
        <v>315870</v>
      </c>
      <c r="B695" s="59">
        <v>5870</v>
      </c>
      <c r="C695" s="18" t="s">
        <v>778</v>
      </c>
      <c r="D695" s="73">
        <v>3085758.17</v>
      </c>
      <c r="E695" s="74">
        <v>2476</v>
      </c>
      <c r="F695" s="73">
        <v>1246.2674353796447</v>
      </c>
      <c r="G695" s="75">
        <v>0.23311556409258</v>
      </c>
      <c r="H695" s="5"/>
    </row>
    <row r="696" spans="1:8" s="2" customFormat="1" x14ac:dyDescent="0.25">
      <c r="A696" s="58">
        <v>315880</v>
      </c>
      <c r="B696" s="59">
        <v>5880</v>
      </c>
      <c r="C696" s="18" t="s">
        <v>779</v>
      </c>
      <c r="D696" s="73">
        <v>3712551.13</v>
      </c>
      <c r="E696" s="74">
        <v>4834</v>
      </c>
      <c r="F696" s="73">
        <v>768.00809474555228</v>
      </c>
      <c r="G696" s="75">
        <v>0.14365667845580715</v>
      </c>
      <c r="H696" s="5"/>
    </row>
    <row r="697" spans="1:8" s="2" customFormat="1" x14ac:dyDescent="0.25">
      <c r="A697" s="58">
        <v>315890</v>
      </c>
      <c r="B697" s="59">
        <v>5890</v>
      </c>
      <c r="C697" s="18" t="s">
        <v>780</v>
      </c>
      <c r="D697" s="73">
        <v>2618097.34</v>
      </c>
      <c r="E697" s="74">
        <v>8667</v>
      </c>
      <c r="F697" s="73">
        <v>302.07653628706589</v>
      </c>
      <c r="G697" s="75">
        <v>5.6503716743782802E-2</v>
      </c>
      <c r="H697" s="5"/>
    </row>
    <row r="698" spans="1:8" s="2" customFormat="1" x14ac:dyDescent="0.25">
      <c r="A698" s="58">
        <v>315895</v>
      </c>
      <c r="B698" s="59">
        <v>5895</v>
      </c>
      <c r="C698" s="18" t="s">
        <v>781</v>
      </c>
      <c r="D698" s="73">
        <v>12147298.01</v>
      </c>
      <c r="E698" s="74">
        <v>35369</v>
      </c>
      <c r="F698" s="73">
        <v>343.44476829992368</v>
      </c>
      <c r="G698" s="75">
        <v>6.4241685712098484E-2</v>
      </c>
      <c r="H698" s="5"/>
    </row>
    <row r="699" spans="1:8" s="2" customFormat="1" x14ac:dyDescent="0.25">
      <c r="A699" s="58">
        <v>315900</v>
      </c>
      <c r="B699" s="59">
        <v>5900</v>
      </c>
      <c r="C699" s="18" t="s">
        <v>499</v>
      </c>
      <c r="D699" s="73">
        <v>3427002.93</v>
      </c>
      <c r="E699" s="74">
        <v>4315</v>
      </c>
      <c r="F699" s="73">
        <v>794.20693626882974</v>
      </c>
      <c r="G699" s="75">
        <v>0.1485571978362325</v>
      </c>
      <c r="H699" s="5"/>
    </row>
    <row r="700" spans="1:8" s="2" customFormat="1" x14ac:dyDescent="0.25">
      <c r="A700" s="58">
        <v>315910</v>
      </c>
      <c r="B700" s="59">
        <v>5910</v>
      </c>
      <c r="C700" s="18" t="s">
        <v>509</v>
      </c>
      <c r="D700" s="73">
        <v>2595832.21</v>
      </c>
      <c r="E700" s="74">
        <v>3765</v>
      </c>
      <c r="F700" s="73">
        <v>689.46406640106238</v>
      </c>
      <c r="G700" s="75">
        <v>0.12896493978572654</v>
      </c>
      <c r="H700" s="5"/>
    </row>
    <row r="701" spans="1:8" s="2" customFormat="1" x14ac:dyDescent="0.25">
      <c r="A701" s="58">
        <v>315920</v>
      </c>
      <c r="B701" s="59">
        <v>5920</v>
      </c>
      <c r="C701" s="18" t="s">
        <v>534</v>
      </c>
      <c r="D701" s="73">
        <v>4268835.01</v>
      </c>
      <c r="E701" s="74">
        <v>8924</v>
      </c>
      <c r="F701" s="73">
        <v>478.35443859255935</v>
      </c>
      <c r="G701" s="75">
        <v>8.9476673804547061E-2</v>
      </c>
      <c r="H701" s="5"/>
    </row>
    <row r="702" spans="1:8" s="2" customFormat="1" x14ac:dyDescent="0.25">
      <c r="A702" s="58">
        <v>315930</v>
      </c>
      <c r="B702" s="59">
        <v>5930</v>
      </c>
      <c r="C702" s="18" t="s">
        <v>782</v>
      </c>
      <c r="D702" s="73">
        <v>3051276.34</v>
      </c>
      <c r="E702" s="74">
        <v>4863</v>
      </c>
      <c r="F702" s="73">
        <v>627.44732469668929</v>
      </c>
      <c r="G702" s="75">
        <v>0.11736464652989353</v>
      </c>
      <c r="H702" s="5"/>
    </row>
    <row r="703" spans="1:8" s="2" customFormat="1" x14ac:dyDescent="0.25">
      <c r="A703" s="58">
        <v>315935</v>
      </c>
      <c r="B703" s="59">
        <v>5935</v>
      </c>
      <c r="C703" s="18" t="s">
        <v>535</v>
      </c>
      <c r="D703" s="73">
        <v>2674445.92</v>
      </c>
      <c r="E703" s="74">
        <v>7268</v>
      </c>
      <c r="F703" s="73">
        <v>367.97549807374793</v>
      </c>
      <c r="G703" s="75">
        <v>6.8830183129657746E-2</v>
      </c>
      <c r="H703" s="5"/>
    </row>
    <row r="704" spans="1:8" s="2" customFormat="1" x14ac:dyDescent="0.25">
      <c r="A704" s="58">
        <v>315940</v>
      </c>
      <c r="B704" s="59">
        <v>5940</v>
      </c>
      <c r="C704" s="18" t="s">
        <v>536</v>
      </c>
      <c r="D704" s="73">
        <v>2926285.32</v>
      </c>
      <c r="E704" s="74">
        <v>3402</v>
      </c>
      <c r="F704" s="73">
        <v>860.16617283950609</v>
      </c>
      <c r="G704" s="75">
        <v>0.16089493868043997</v>
      </c>
      <c r="H704" s="5"/>
    </row>
    <row r="705" spans="1:8" s="2" customFormat="1" x14ac:dyDescent="0.25">
      <c r="A705" s="58">
        <v>315950</v>
      </c>
      <c r="B705" s="59">
        <v>5950</v>
      </c>
      <c r="C705" s="18" t="s">
        <v>537</v>
      </c>
      <c r="D705" s="73">
        <v>2695051.23</v>
      </c>
      <c r="E705" s="74">
        <v>5457</v>
      </c>
      <c r="F705" s="73">
        <v>493.87048378229798</v>
      </c>
      <c r="G705" s="75">
        <v>9.2378965499098187E-2</v>
      </c>
      <c r="H705" s="5"/>
    </row>
    <row r="706" spans="1:8" s="2" customFormat="1" x14ac:dyDescent="0.25">
      <c r="A706" s="58">
        <v>315960</v>
      </c>
      <c r="B706" s="59">
        <v>5960</v>
      </c>
      <c r="C706" s="18" t="s">
        <v>783</v>
      </c>
      <c r="D706" s="73">
        <v>16724941.359999999</v>
      </c>
      <c r="E706" s="74">
        <v>43753</v>
      </c>
      <c r="F706" s="73">
        <v>382.25816195460879</v>
      </c>
      <c r="G706" s="75">
        <v>7.1501769622902944E-2</v>
      </c>
      <c r="H706" s="5"/>
    </row>
    <row r="707" spans="1:8" s="2" customFormat="1" x14ac:dyDescent="0.25">
      <c r="A707" s="58">
        <v>315970</v>
      </c>
      <c r="B707" s="59">
        <v>5970</v>
      </c>
      <c r="C707" s="18" t="s">
        <v>538</v>
      </c>
      <c r="D707" s="73">
        <v>4221538.1100000003</v>
      </c>
      <c r="E707" s="74">
        <v>3357</v>
      </c>
      <c r="F707" s="73">
        <v>1257.5329490616623</v>
      </c>
      <c r="G707" s="75">
        <v>0.23522278963841659</v>
      </c>
      <c r="H707" s="5"/>
    </row>
    <row r="708" spans="1:8" s="2" customFormat="1" x14ac:dyDescent="0.25">
      <c r="A708" s="58">
        <v>315980</v>
      </c>
      <c r="B708" s="59">
        <v>5980</v>
      </c>
      <c r="C708" s="18" t="s">
        <v>784</v>
      </c>
      <c r="D708" s="73">
        <v>28653265.030000001</v>
      </c>
      <c r="E708" s="74">
        <v>19872</v>
      </c>
      <c r="F708" s="73">
        <v>1441.8913561795491</v>
      </c>
      <c r="G708" s="75">
        <v>0.26970721316618362</v>
      </c>
      <c r="H708" s="5"/>
    </row>
    <row r="709" spans="1:8" s="2" customFormat="1" x14ac:dyDescent="0.25">
      <c r="A709" s="58">
        <v>315990</v>
      </c>
      <c r="B709" s="59">
        <v>5990</v>
      </c>
      <c r="C709" s="18" t="s">
        <v>785</v>
      </c>
      <c r="D709" s="73">
        <v>8236426.54</v>
      </c>
      <c r="E709" s="74">
        <v>18613</v>
      </c>
      <c r="F709" s="73">
        <v>442.50935045398376</v>
      </c>
      <c r="G709" s="75">
        <v>8.2771814394634907E-2</v>
      </c>
      <c r="H709" s="5"/>
    </row>
    <row r="710" spans="1:8" s="2" customFormat="1" x14ac:dyDescent="0.25">
      <c r="A710" s="58">
        <v>316000</v>
      </c>
      <c r="B710" s="59">
        <v>6000</v>
      </c>
      <c r="C710" s="18" t="s">
        <v>786</v>
      </c>
      <c r="D710" s="73">
        <v>3210892.07</v>
      </c>
      <c r="E710" s="74">
        <v>3602</v>
      </c>
      <c r="F710" s="73">
        <v>891.41923098278733</v>
      </c>
      <c r="G710" s="75">
        <v>0.16674085430967234</v>
      </c>
      <c r="H710" s="5"/>
    </row>
    <row r="711" spans="1:8" s="2" customFormat="1" x14ac:dyDescent="0.25">
      <c r="A711" s="58">
        <v>316010</v>
      </c>
      <c r="B711" s="59">
        <v>6010</v>
      </c>
      <c r="C711" s="18" t="s">
        <v>787</v>
      </c>
      <c r="D711" s="73">
        <v>3360573.03</v>
      </c>
      <c r="E711" s="74">
        <v>3886</v>
      </c>
      <c r="F711" s="73">
        <v>864.78976582604218</v>
      </c>
      <c r="G711" s="75">
        <v>0.16175978635004351</v>
      </c>
      <c r="H711" s="5"/>
    </row>
    <row r="712" spans="1:8" s="2" customFormat="1" x14ac:dyDescent="0.25">
      <c r="A712" s="58">
        <v>316020</v>
      </c>
      <c r="B712" s="59">
        <v>6020</v>
      </c>
      <c r="C712" s="18" t="s">
        <v>788</v>
      </c>
      <c r="D712" s="73">
        <v>2787844.83</v>
      </c>
      <c r="E712" s="74">
        <v>3799</v>
      </c>
      <c r="F712" s="73">
        <v>733.83649118188998</v>
      </c>
      <c r="G712" s="75">
        <v>0.13726484600111052</v>
      </c>
      <c r="H712" s="5"/>
    </row>
    <row r="713" spans="1:8" s="2" customFormat="1" x14ac:dyDescent="0.25">
      <c r="A713" s="58">
        <v>316030</v>
      </c>
      <c r="B713" s="59">
        <v>6030</v>
      </c>
      <c r="C713" s="18" t="s">
        <v>789</v>
      </c>
      <c r="D713" s="73">
        <v>4240373.2699999996</v>
      </c>
      <c r="E713" s="74">
        <v>11604</v>
      </c>
      <c r="F713" s="73">
        <v>365.42341175456733</v>
      </c>
      <c r="G713" s="75">
        <v>6.8352812843778837E-2</v>
      </c>
      <c r="H713" s="5"/>
    </row>
    <row r="714" spans="1:8" s="2" customFormat="1" x14ac:dyDescent="0.25">
      <c r="A714" s="58">
        <v>316040</v>
      </c>
      <c r="B714" s="59">
        <v>6040</v>
      </c>
      <c r="C714" s="18" t="s">
        <v>790</v>
      </c>
      <c r="D714" s="73">
        <v>15591202.32</v>
      </c>
      <c r="E714" s="74">
        <v>28427</v>
      </c>
      <c r="F714" s="73">
        <v>548.46456959932459</v>
      </c>
      <c r="G714" s="75">
        <v>0.10259084358405994</v>
      </c>
      <c r="H714" s="5"/>
    </row>
    <row r="715" spans="1:8" s="2" customFormat="1" x14ac:dyDescent="0.25">
      <c r="A715" s="58">
        <v>316045</v>
      </c>
      <c r="B715" s="59">
        <v>6045</v>
      </c>
      <c r="C715" s="18" t="s">
        <v>791</v>
      </c>
      <c r="D715" s="73">
        <v>2816710.41</v>
      </c>
      <c r="E715" s="74">
        <v>7297</v>
      </c>
      <c r="F715" s="73">
        <v>386.00937508565164</v>
      </c>
      <c r="G715" s="75">
        <v>7.2203437772330403E-2</v>
      </c>
      <c r="H715" s="5"/>
    </row>
    <row r="716" spans="1:8" s="2" customFormat="1" x14ac:dyDescent="0.25">
      <c r="A716" s="58">
        <v>316050</v>
      </c>
      <c r="B716" s="59">
        <v>6050</v>
      </c>
      <c r="C716" s="18" t="s">
        <v>792</v>
      </c>
      <c r="D716" s="73">
        <v>2833759.61</v>
      </c>
      <c r="E716" s="74">
        <v>1760</v>
      </c>
      <c r="F716" s="73">
        <v>1610.0906874999998</v>
      </c>
      <c r="G716" s="75">
        <v>0.30116906548427558</v>
      </c>
      <c r="H716" s="5"/>
    </row>
    <row r="717" spans="1:8" s="2" customFormat="1" x14ac:dyDescent="0.25">
      <c r="A717" s="58">
        <v>316060</v>
      </c>
      <c r="B717" s="59">
        <v>6060</v>
      </c>
      <c r="C717" s="18" t="s">
        <v>793</v>
      </c>
      <c r="D717" s="73">
        <v>2596475.89</v>
      </c>
      <c r="E717" s="74">
        <v>3065</v>
      </c>
      <c r="F717" s="73">
        <v>847.13732137031002</v>
      </c>
      <c r="G717" s="75">
        <v>0.15845787904661038</v>
      </c>
      <c r="H717" s="5"/>
    </row>
    <row r="718" spans="1:8" s="2" customFormat="1" x14ac:dyDescent="0.25">
      <c r="A718" s="58">
        <v>316070</v>
      </c>
      <c r="B718" s="59">
        <v>6070</v>
      </c>
      <c r="C718" s="18" t="s">
        <v>392</v>
      </c>
      <c r="D718" s="73">
        <v>15704514.76</v>
      </c>
      <c r="E718" s="74">
        <v>46421</v>
      </c>
      <c r="F718" s="73">
        <v>338.30625708192412</v>
      </c>
      <c r="G718" s="75">
        <v>6.3280522074845053E-2</v>
      </c>
      <c r="H718" s="5"/>
    </row>
    <row r="719" spans="1:8" s="2" customFormat="1" x14ac:dyDescent="0.25">
      <c r="A719" s="58">
        <v>316080</v>
      </c>
      <c r="B719" s="59">
        <v>6080</v>
      </c>
      <c r="C719" s="18" t="s">
        <v>510</v>
      </c>
      <c r="D719" s="73">
        <v>3061001.04</v>
      </c>
      <c r="E719" s="74">
        <v>5349</v>
      </c>
      <c r="F719" s="73">
        <v>572.2566909702748</v>
      </c>
      <c r="G719" s="75">
        <v>0.10704118356478698</v>
      </c>
      <c r="H719" s="5"/>
    </row>
    <row r="720" spans="1:8" s="2" customFormat="1" x14ac:dyDescent="0.25">
      <c r="A720" s="58">
        <v>316090</v>
      </c>
      <c r="B720" s="59">
        <v>6090</v>
      </c>
      <c r="C720" s="18" t="s">
        <v>794</v>
      </c>
      <c r="D720" s="73">
        <v>3332976.49</v>
      </c>
      <c r="E720" s="74">
        <v>3754</v>
      </c>
      <c r="F720" s="73">
        <v>887.84669419286104</v>
      </c>
      <c r="G720" s="75">
        <v>0.16607260774767221</v>
      </c>
      <c r="H720" s="5"/>
    </row>
    <row r="721" spans="1:8" s="2" customFormat="1" x14ac:dyDescent="0.25">
      <c r="A721" s="58">
        <v>316095</v>
      </c>
      <c r="B721" s="59">
        <v>6095</v>
      </c>
      <c r="C721" s="18" t="s">
        <v>511</v>
      </c>
      <c r="D721" s="73">
        <v>3982500.76</v>
      </c>
      <c r="E721" s="74">
        <v>5658</v>
      </c>
      <c r="F721" s="73">
        <v>703.87075998586067</v>
      </c>
      <c r="G721" s="75">
        <v>0.1316597261585295</v>
      </c>
      <c r="H721" s="5"/>
    </row>
    <row r="722" spans="1:8" s="2" customFormat="1" x14ac:dyDescent="0.25">
      <c r="A722" s="58">
        <v>316100</v>
      </c>
      <c r="B722" s="59">
        <v>6100</v>
      </c>
      <c r="C722" s="18" t="s">
        <v>512</v>
      </c>
      <c r="D722" s="73">
        <v>6934458.8200000003</v>
      </c>
      <c r="E722" s="74">
        <v>17327</v>
      </c>
      <c r="F722" s="73">
        <v>400.2111629249149</v>
      </c>
      <c r="G722" s="75">
        <v>7.4859896321505678E-2</v>
      </c>
      <c r="H722" s="5"/>
    </row>
    <row r="723" spans="1:8" s="2" customFormat="1" x14ac:dyDescent="0.25">
      <c r="A723" s="58">
        <v>316105</v>
      </c>
      <c r="B723" s="59">
        <v>6105</v>
      </c>
      <c r="C723" s="18" t="s">
        <v>795</v>
      </c>
      <c r="D723" s="73">
        <v>2705457.28</v>
      </c>
      <c r="E723" s="74">
        <v>3362</v>
      </c>
      <c r="F723" s="73">
        <v>804.71662105889345</v>
      </c>
      <c r="G723" s="75">
        <v>0.15052304483561638</v>
      </c>
      <c r="H723" s="5"/>
    </row>
    <row r="724" spans="1:8" s="2" customFormat="1" x14ac:dyDescent="0.25">
      <c r="A724" s="58">
        <v>316110</v>
      </c>
      <c r="B724" s="59">
        <v>6110</v>
      </c>
      <c r="C724" s="18" t="s">
        <v>513</v>
      </c>
      <c r="D724" s="73">
        <v>13404041.9</v>
      </c>
      <c r="E724" s="74">
        <v>56477</v>
      </c>
      <c r="F724" s="73">
        <v>237.33629442073766</v>
      </c>
      <c r="G724" s="75">
        <v>4.4393990072186203E-2</v>
      </c>
      <c r="H724" s="5"/>
    </row>
    <row r="725" spans="1:8" s="2" customFormat="1" x14ac:dyDescent="0.25">
      <c r="A725" s="58">
        <v>316120</v>
      </c>
      <c r="B725" s="59">
        <v>6120</v>
      </c>
      <c r="C725" s="18" t="s">
        <v>514</v>
      </c>
      <c r="D725" s="73">
        <v>4035499.75</v>
      </c>
      <c r="E725" s="74">
        <v>6520</v>
      </c>
      <c r="F725" s="73">
        <v>618.94167944785272</v>
      </c>
      <c r="G725" s="75">
        <v>0.11577365712114765</v>
      </c>
      <c r="H725" s="5"/>
    </row>
    <row r="726" spans="1:8" s="2" customFormat="1" x14ac:dyDescent="0.25">
      <c r="A726" s="58">
        <v>316130</v>
      </c>
      <c r="B726" s="59">
        <v>6130</v>
      </c>
      <c r="C726" s="18" t="s">
        <v>515</v>
      </c>
      <c r="D726" s="73">
        <v>6455711.21</v>
      </c>
      <c r="E726" s="74">
        <v>6274</v>
      </c>
      <c r="F726" s="73">
        <v>1028.962577303156</v>
      </c>
      <c r="G726" s="75">
        <v>0.19246847412418389</v>
      </c>
      <c r="H726" s="5"/>
    </row>
    <row r="727" spans="1:8" s="2" customFormat="1" x14ac:dyDescent="0.25">
      <c r="A727" s="58">
        <v>316140</v>
      </c>
      <c r="B727" s="59">
        <v>6140</v>
      </c>
      <c r="C727" s="18" t="s">
        <v>796</v>
      </c>
      <c r="D727" s="73">
        <v>2346348.2599999998</v>
      </c>
      <c r="E727" s="74">
        <v>4800</v>
      </c>
      <c r="F727" s="73">
        <v>488.82255416666663</v>
      </c>
      <c r="G727" s="75">
        <v>9.1434745240715945E-2</v>
      </c>
      <c r="H727" s="5"/>
    </row>
    <row r="728" spans="1:8" s="2" customFormat="1" x14ac:dyDescent="0.25">
      <c r="A728" s="58">
        <v>316150</v>
      </c>
      <c r="B728" s="59">
        <v>6150</v>
      </c>
      <c r="C728" s="18" t="s">
        <v>516</v>
      </c>
      <c r="D728" s="73">
        <v>4706249.3</v>
      </c>
      <c r="E728" s="74">
        <v>12562</v>
      </c>
      <c r="F728" s="73">
        <v>374.64172106352493</v>
      </c>
      <c r="G728" s="75">
        <v>7.0077106774224754E-2</v>
      </c>
      <c r="H728" s="5"/>
    </row>
    <row r="729" spans="1:8" s="2" customFormat="1" x14ac:dyDescent="0.25">
      <c r="A729" s="58">
        <v>316160</v>
      </c>
      <c r="B729" s="59">
        <v>6160</v>
      </c>
      <c r="C729" s="18" t="s">
        <v>517</v>
      </c>
      <c r="D729" s="73">
        <v>2236313.41</v>
      </c>
      <c r="E729" s="74">
        <v>3910</v>
      </c>
      <c r="F729" s="73">
        <v>571.94716368286447</v>
      </c>
      <c r="G729" s="75">
        <v>0.10698328617763049</v>
      </c>
      <c r="H729" s="5"/>
    </row>
    <row r="730" spans="1:8" s="2" customFormat="1" x14ac:dyDescent="0.25">
      <c r="A730" s="58">
        <v>316165</v>
      </c>
      <c r="B730" s="59">
        <v>6165</v>
      </c>
      <c r="C730" s="18" t="s">
        <v>518</v>
      </c>
      <c r="D730" s="73">
        <v>2460148.69</v>
      </c>
      <c r="E730" s="74">
        <v>4059</v>
      </c>
      <c r="F730" s="73">
        <v>606.09723823601871</v>
      </c>
      <c r="G730" s="75">
        <v>0.11337109160948558</v>
      </c>
      <c r="H730" s="5"/>
    </row>
    <row r="731" spans="1:8" s="2" customFormat="1" x14ac:dyDescent="0.25">
      <c r="A731" s="58">
        <v>316170</v>
      </c>
      <c r="B731" s="59">
        <v>6170</v>
      </c>
      <c r="C731" s="18" t="s">
        <v>797</v>
      </c>
      <c r="D731" s="73">
        <v>3758470.37</v>
      </c>
      <c r="E731" s="74">
        <v>8459</v>
      </c>
      <c r="F731" s="73">
        <v>444.31615675611778</v>
      </c>
      <c r="G731" s="75">
        <v>8.3109779311610926E-2</v>
      </c>
      <c r="H731" s="5"/>
    </row>
    <row r="732" spans="1:8" s="2" customFormat="1" x14ac:dyDescent="0.25">
      <c r="A732" s="58">
        <v>316180</v>
      </c>
      <c r="B732" s="59">
        <v>6180</v>
      </c>
      <c r="C732" s="18" t="s">
        <v>798</v>
      </c>
      <c r="D732" s="73">
        <v>5895861.5599999996</v>
      </c>
      <c r="E732" s="74">
        <v>12597</v>
      </c>
      <c r="F732" s="73">
        <v>468.0369580058744</v>
      </c>
      <c r="G732" s="75">
        <v>8.7546778792689808E-2</v>
      </c>
      <c r="H732" s="5"/>
    </row>
    <row r="733" spans="1:8" s="2" customFormat="1" x14ac:dyDescent="0.25">
      <c r="A733" s="58">
        <v>316190</v>
      </c>
      <c r="B733" s="59">
        <v>6190</v>
      </c>
      <c r="C733" s="18" t="s">
        <v>799</v>
      </c>
      <c r="D733" s="73">
        <v>39161742.560000002</v>
      </c>
      <c r="E733" s="74">
        <v>11019</v>
      </c>
      <c r="F733" s="73">
        <v>3554.0196533260732</v>
      </c>
      <c r="G733" s="75">
        <v>0.66478291317051219</v>
      </c>
      <c r="H733" s="5"/>
    </row>
    <row r="734" spans="1:8" s="2" customFormat="1" x14ac:dyDescent="0.25">
      <c r="A734" s="58">
        <v>316200</v>
      </c>
      <c r="B734" s="59">
        <v>6200</v>
      </c>
      <c r="C734" s="18" t="s">
        <v>800</v>
      </c>
      <c r="D734" s="73">
        <v>14125159.15</v>
      </c>
      <c r="E734" s="74">
        <v>25561</v>
      </c>
      <c r="F734" s="73">
        <v>552.60588983216621</v>
      </c>
      <c r="G734" s="75">
        <v>0.10336548165511954</v>
      </c>
      <c r="H734" s="5"/>
    </row>
    <row r="735" spans="1:8" s="2" customFormat="1" x14ac:dyDescent="0.25">
      <c r="A735" s="58">
        <v>316210</v>
      </c>
      <c r="B735" s="59">
        <v>6210</v>
      </c>
      <c r="C735" s="18" t="s">
        <v>519</v>
      </c>
      <c r="D735" s="73">
        <v>17403518.34</v>
      </c>
      <c r="E735" s="74">
        <v>35782</v>
      </c>
      <c r="F735" s="73">
        <v>486.37634397182939</v>
      </c>
      <c r="G735" s="75">
        <v>9.0977179189265053E-2</v>
      </c>
      <c r="H735" s="5"/>
    </row>
    <row r="736" spans="1:8" s="2" customFormat="1" x14ac:dyDescent="0.25">
      <c r="A736" s="58">
        <v>316220</v>
      </c>
      <c r="B736" s="59">
        <v>6220</v>
      </c>
      <c r="C736" s="18" t="s">
        <v>801</v>
      </c>
      <c r="D736" s="73">
        <v>9857092.9100000001</v>
      </c>
      <c r="E736" s="74">
        <v>7498</v>
      </c>
      <c r="F736" s="73">
        <v>1314.6296225660176</v>
      </c>
      <c r="G736" s="75">
        <v>0.24590277924090748</v>
      </c>
      <c r="H736" s="5"/>
    </row>
    <row r="737" spans="1:8" s="2" customFormat="1" x14ac:dyDescent="0.25">
      <c r="A737" s="58">
        <v>316225</v>
      </c>
      <c r="B737" s="59">
        <v>6225</v>
      </c>
      <c r="C737" s="18" t="s">
        <v>802</v>
      </c>
      <c r="D737" s="73">
        <v>2293123.8199999998</v>
      </c>
      <c r="E737" s="74">
        <v>4932</v>
      </c>
      <c r="F737" s="73">
        <v>464.94805758313055</v>
      </c>
      <c r="G737" s="75">
        <v>8.6968996894493625E-2</v>
      </c>
      <c r="H737" s="5"/>
    </row>
    <row r="738" spans="1:8" s="2" customFormat="1" x14ac:dyDescent="0.25">
      <c r="A738" s="58">
        <v>316230</v>
      </c>
      <c r="B738" s="59">
        <v>6230</v>
      </c>
      <c r="C738" s="18" t="s">
        <v>803</v>
      </c>
      <c r="D738" s="73">
        <v>2658254.44</v>
      </c>
      <c r="E738" s="74">
        <v>2746</v>
      </c>
      <c r="F738" s="73">
        <v>968.04604515659139</v>
      </c>
      <c r="G738" s="75">
        <v>0.18107397616108473</v>
      </c>
      <c r="H738" s="5"/>
    </row>
    <row r="739" spans="1:8" s="2" customFormat="1" x14ac:dyDescent="0.25">
      <c r="A739" s="58">
        <v>316240</v>
      </c>
      <c r="B739" s="59">
        <v>6240</v>
      </c>
      <c r="C739" s="18" t="s">
        <v>804</v>
      </c>
      <c r="D739" s="73">
        <v>5878948.46</v>
      </c>
      <c r="E739" s="74">
        <v>25098</v>
      </c>
      <c r="F739" s="73">
        <v>234.23971870268548</v>
      </c>
      <c r="G739" s="75">
        <v>4.3814772502364027E-2</v>
      </c>
      <c r="H739" s="5"/>
    </row>
    <row r="740" spans="1:8" s="2" customFormat="1" x14ac:dyDescent="0.25">
      <c r="A740" s="58">
        <v>316245</v>
      </c>
      <c r="B740" s="59">
        <v>6245</v>
      </c>
      <c r="C740" s="18" t="s">
        <v>805</v>
      </c>
      <c r="D740" s="73">
        <v>3652039.64</v>
      </c>
      <c r="E740" s="74">
        <v>13125</v>
      </c>
      <c r="F740" s="73">
        <v>278.25063923809523</v>
      </c>
      <c r="G740" s="75">
        <v>5.2047058988867953E-2</v>
      </c>
      <c r="H740" s="5"/>
    </row>
    <row r="741" spans="1:8" s="2" customFormat="1" x14ac:dyDescent="0.25">
      <c r="A741" s="58">
        <v>316250</v>
      </c>
      <c r="B741" s="59">
        <v>6250</v>
      </c>
      <c r="C741" s="18" t="s">
        <v>806</v>
      </c>
      <c r="D741" s="73">
        <v>24054210.170000002</v>
      </c>
      <c r="E741" s="74">
        <v>90497</v>
      </c>
      <c r="F741" s="73">
        <v>265.80118865818758</v>
      </c>
      <c r="G741" s="75">
        <v>4.9718376868008562E-2</v>
      </c>
      <c r="H741" s="5"/>
    </row>
    <row r="742" spans="1:8" s="2" customFormat="1" x14ac:dyDescent="0.25">
      <c r="A742" s="58">
        <v>316255</v>
      </c>
      <c r="B742" s="59">
        <v>6255</v>
      </c>
      <c r="C742" s="18" t="s">
        <v>807</v>
      </c>
      <c r="D742" s="73">
        <v>6405608.0599999996</v>
      </c>
      <c r="E742" s="74">
        <v>11674</v>
      </c>
      <c r="F742" s="73">
        <v>548.7072177488435</v>
      </c>
      <c r="G742" s="75">
        <v>0.10263623116191468</v>
      </c>
      <c r="H742" s="5"/>
    </row>
    <row r="743" spans="1:8" s="2" customFormat="1" x14ac:dyDescent="0.25">
      <c r="A743" s="58">
        <v>316257</v>
      </c>
      <c r="B743" s="59">
        <v>6257</v>
      </c>
      <c r="C743" s="18" t="s">
        <v>808</v>
      </c>
      <c r="D743" s="73">
        <v>2817494.25</v>
      </c>
      <c r="E743" s="74">
        <v>5918</v>
      </c>
      <c r="F743" s="73">
        <v>476.08892362284558</v>
      </c>
      <c r="G743" s="75">
        <v>8.9052906974786211E-2</v>
      </c>
      <c r="H743" s="5"/>
    </row>
    <row r="744" spans="1:8" s="2" customFormat="1" x14ac:dyDescent="0.25">
      <c r="A744" s="58">
        <v>316260</v>
      </c>
      <c r="B744" s="59">
        <v>6260</v>
      </c>
      <c r="C744" s="18" t="s">
        <v>809</v>
      </c>
      <c r="D744" s="73">
        <v>3149388.95</v>
      </c>
      <c r="E744" s="74">
        <v>7444</v>
      </c>
      <c r="F744" s="73">
        <v>423.07750537345515</v>
      </c>
      <c r="G744" s="75">
        <v>7.9137068433446284E-2</v>
      </c>
      <c r="H744" s="5"/>
    </row>
    <row r="745" spans="1:8" s="2" customFormat="1" x14ac:dyDescent="0.25">
      <c r="A745" s="58">
        <v>316265</v>
      </c>
      <c r="B745" s="59">
        <v>6265</v>
      </c>
      <c r="C745" s="18" t="s">
        <v>810</v>
      </c>
      <c r="D745" s="73">
        <v>2412929.88</v>
      </c>
      <c r="E745" s="74">
        <v>4448</v>
      </c>
      <c r="F745" s="73">
        <v>542.47524280575533</v>
      </c>
      <c r="G745" s="75">
        <v>0.10147053404665124</v>
      </c>
      <c r="H745" s="5"/>
    </row>
    <row r="746" spans="1:8" s="2" customFormat="1" x14ac:dyDescent="0.25">
      <c r="A746" s="58">
        <v>316270</v>
      </c>
      <c r="B746" s="59">
        <v>6270</v>
      </c>
      <c r="C746" s="18" t="s">
        <v>811</v>
      </c>
      <c r="D746" s="73">
        <v>5289437.75</v>
      </c>
      <c r="E746" s="74">
        <v>23709</v>
      </c>
      <c r="F746" s="73">
        <v>223.09830655025519</v>
      </c>
      <c r="G746" s="75">
        <v>4.1730760271144543E-2</v>
      </c>
      <c r="H746" s="5"/>
    </row>
    <row r="747" spans="1:8" s="2" customFormat="1" x14ac:dyDescent="0.25">
      <c r="A747" s="58">
        <v>316280</v>
      </c>
      <c r="B747" s="59">
        <v>6280</v>
      </c>
      <c r="C747" s="18" t="s">
        <v>812</v>
      </c>
      <c r="D747" s="73">
        <v>6077087.6600000001</v>
      </c>
      <c r="E747" s="74">
        <v>15767</v>
      </c>
      <c r="F747" s="73">
        <v>385.4308149933405</v>
      </c>
      <c r="G747" s="75">
        <v>7.2095217531271572E-2</v>
      </c>
      <c r="H747" s="5"/>
    </row>
    <row r="748" spans="1:8" s="2" customFormat="1" x14ac:dyDescent="0.25">
      <c r="A748" s="58">
        <v>316290</v>
      </c>
      <c r="B748" s="59">
        <v>6290</v>
      </c>
      <c r="C748" s="18" t="s">
        <v>813</v>
      </c>
      <c r="D748" s="73">
        <v>11381325.720000001</v>
      </c>
      <c r="E748" s="74">
        <v>26447</v>
      </c>
      <c r="F748" s="73">
        <v>430.34467879154539</v>
      </c>
      <c r="G748" s="75">
        <v>8.0496400453704556E-2</v>
      </c>
      <c r="H748" s="5"/>
    </row>
    <row r="749" spans="1:8" s="2" customFormat="1" x14ac:dyDescent="0.25">
      <c r="A749" s="58">
        <v>316292</v>
      </c>
      <c r="B749" s="59">
        <v>6292</v>
      </c>
      <c r="C749" s="18" t="s">
        <v>520</v>
      </c>
      <c r="D749" s="73">
        <v>11942919.26</v>
      </c>
      <c r="E749" s="74">
        <v>32148</v>
      </c>
      <c r="F749" s="73">
        <v>371.49804840114467</v>
      </c>
      <c r="G749" s="75">
        <v>6.9489079674094401E-2</v>
      </c>
      <c r="H749" s="5"/>
    </row>
    <row r="750" spans="1:8" s="2" customFormat="1" x14ac:dyDescent="0.25">
      <c r="A750" s="58">
        <v>316294</v>
      </c>
      <c r="B750" s="59">
        <v>6294</v>
      </c>
      <c r="C750" s="18" t="s">
        <v>814</v>
      </c>
      <c r="D750" s="73">
        <v>9212588.3800000008</v>
      </c>
      <c r="E750" s="74">
        <v>7480</v>
      </c>
      <c r="F750" s="73">
        <v>1231.6294625668449</v>
      </c>
      <c r="G750" s="75">
        <v>0.23037751671000661</v>
      </c>
      <c r="H750" s="5"/>
    </row>
    <row r="751" spans="1:8" s="2" customFormat="1" x14ac:dyDescent="0.25">
      <c r="A751" s="58">
        <v>316295</v>
      </c>
      <c r="B751" s="59">
        <v>6295</v>
      </c>
      <c r="C751" s="18" t="s">
        <v>815</v>
      </c>
      <c r="D751" s="73">
        <v>14492114.32</v>
      </c>
      <c r="E751" s="74">
        <v>24135</v>
      </c>
      <c r="F751" s="73">
        <v>600.46050631862443</v>
      </c>
      <c r="G751" s="75">
        <v>0.11231673529457332</v>
      </c>
      <c r="H751" s="5"/>
    </row>
    <row r="752" spans="1:8" s="2" customFormat="1" x14ac:dyDescent="0.25">
      <c r="A752" s="58">
        <v>316300</v>
      </c>
      <c r="B752" s="59">
        <v>6300</v>
      </c>
      <c r="C752" s="18" t="s">
        <v>816</v>
      </c>
      <c r="D752" s="73">
        <v>2311054.35</v>
      </c>
      <c r="E752" s="74">
        <v>4280</v>
      </c>
      <c r="F752" s="73">
        <v>539.9659696261682</v>
      </c>
      <c r="G752" s="75">
        <v>0.1010011720011416</v>
      </c>
      <c r="H752" s="5"/>
    </row>
    <row r="753" spans="1:8" s="2" customFormat="1" x14ac:dyDescent="0.25">
      <c r="A753" s="58">
        <v>316310</v>
      </c>
      <c r="B753" s="59">
        <v>6310</v>
      </c>
      <c r="C753" s="18" t="s">
        <v>817</v>
      </c>
      <c r="D753" s="73">
        <v>3744130.46</v>
      </c>
      <c r="E753" s="74">
        <v>5079</v>
      </c>
      <c r="F753" s="73">
        <v>737.17866902933645</v>
      </c>
      <c r="G753" s="75">
        <v>0.13789000369366297</v>
      </c>
      <c r="H753" s="5"/>
    </row>
    <row r="754" spans="1:8" s="2" customFormat="1" x14ac:dyDescent="0.25">
      <c r="A754" s="58">
        <v>316320</v>
      </c>
      <c r="B754" s="59">
        <v>6320</v>
      </c>
      <c r="C754" s="18" t="s">
        <v>818</v>
      </c>
      <c r="D754" s="73">
        <v>3111369.89</v>
      </c>
      <c r="E754" s="74">
        <v>4210</v>
      </c>
      <c r="F754" s="73">
        <v>739.042729216152</v>
      </c>
      <c r="G754" s="75">
        <v>0.13823867800674863</v>
      </c>
      <c r="H754" s="5"/>
    </row>
    <row r="755" spans="1:8" s="2" customFormat="1" x14ac:dyDescent="0.25">
      <c r="A755" s="58">
        <v>316330</v>
      </c>
      <c r="B755" s="59">
        <v>6330</v>
      </c>
      <c r="C755" s="18" t="s">
        <v>819</v>
      </c>
      <c r="D755" s="73">
        <v>2195192.23</v>
      </c>
      <c r="E755" s="74">
        <v>3856</v>
      </c>
      <c r="F755" s="73">
        <v>569.29259076763481</v>
      </c>
      <c r="G755" s="75">
        <v>0.10648674567196435</v>
      </c>
      <c r="H755" s="5"/>
    </row>
    <row r="756" spans="1:8" s="2" customFormat="1" x14ac:dyDescent="0.25">
      <c r="A756" s="58">
        <v>316340</v>
      </c>
      <c r="B756" s="59">
        <v>6340</v>
      </c>
      <c r="C756" s="18" t="s">
        <v>820</v>
      </c>
      <c r="D756" s="73">
        <v>2283371.25</v>
      </c>
      <c r="E756" s="74">
        <v>5387</v>
      </c>
      <c r="F756" s="73">
        <v>423.86694820865046</v>
      </c>
      <c r="G756" s="75">
        <v>7.9284734501435403E-2</v>
      </c>
      <c r="H756" s="5"/>
    </row>
    <row r="757" spans="1:8" s="2" customFormat="1" x14ac:dyDescent="0.25">
      <c r="A757" s="58">
        <v>316350</v>
      </c>
      <c r="B757" s="59">
        <v>6350</v>
      </c>
      <c r="C757" s="18" t="s">
        <v>821</v>
      </c>
      <c r="D757" s="73">
        <v>2769915.14</v>
      </c>
      <c r="E757" s="74">
        <v>6431</v>
      </c>
      <c r="F757" s="73">
        <v>430.7129746540196</v>
      </c>
      <c r="G757" s="75">
        <v>8.056529056131416E-2</v>
      </c>
      <c r="H757" s="5"/>
    </row>
    <row r="758" spans="1:8" s="2" customFormat="1" x14ac:dyDescent="0.25">
      <c r="A758" s="58">
        <v>316360</v>
      </c>
      <c r="B758" s="59">
        <v>6360</v>
      </c>
      <c r="C758" s="18" t="s">
        <v>822</v>
      </c>
      <c r="D758" s="73">
        <v>2290547.15</v>
      </c>
      <c r="E758" s="74">
        <v>2806</v>
      </c>
      <c r="F758" s="73">
        <v>816.30333214540269</v>
      </c>
      <c r="G758" s="75">
        <v>0.15269035067562378</v>
      </c>
      <c r="H758" s="5"/>
    </row>
    <row r="759" spans="1:8" s="2" customFormat="1" x14ac:dyDescent="0.25">
      <c r="A759" s="58">
        <v>316370</v>
      </c>
      <c r="B759" s="59">
        <v>6370</v>
      </c>
      <c r="C759" s="18" t="s">
        <v>823</v>
      </c>
      <c r="D759" s="73">
        <v>15895447.949999999</v>
      </c>
      <c r="E759" s="74">
        <v>46202</v>
      </c>
      <c r="F759" s="73">
        <v>344.04242132375219</v>
      </c>
      <c r="G759" s="75">
        <v>6.435347730499924E-2</v>
      </c>
      <c r="H759" s="5"/>
    </row>
    <row r="760" spans="1:8" s="2" customFormat="1" x14ac:dyDescent="0.25">
      <c r="A760" s="58">
        <v>316380</v>
      </c>
      <c r="B760" s="59">
        <v>6380</v>
      </c>
      <c r="C760" s="18" t="s">
        <v>521</v>
      </c>
      <c r="D760" s="73">
        <v>3773304.04</v>
      </c>
      <c r="E760" s="74">
        <v>6944</v>
      </c>
      <c r="F760" s="73">
        <v>543.39055875576037</v>
      </c>
      <c r="G760" s="75">
        <v>0.10164174480603641</v>
      </c>
      <c r="H760" s="5"/>
    </row>
    <row r="761" spans="1:8" s="2" customFormat="1" x14ac:dyDescent="0.25">
      <c r="A761" s="58">
        <v>316390</v>
      </c>
      <c r="B761" s="59">
        <v>6390</v>
      </c>
      <c r="C761" s="18" t="s">
        <v>824</v>
      </c>
      <c r="D761" s="73">
        <v>4230096.8</v>
      </c>
      <c r="E761" s="74">
        <v>4610</v>
      </c>
      <c r="F761" s="73">
        <v>917.59149674620392</v>
      </c>
      <c r="G761" s="75">
        <v>0.17163640266776711</v>
      </c>
      <c r="H761" s="5"/>
    </row>
    <row r="762" spans="1:8" s="2" customFormat="1" x14ac:dyDescent="0.25">
      <c r="A762" s="58">
        <v>316400</v>
      </c>
      <c r="B762" s="59">
        <v>6400</v>
      </c>
      <c r="C762" s="18" t="s">
        <v>522</v>
      </c>
      <c r="D762" s="73">
        <v>3831064.49</v>
      </c>
      <c r="E762" s="74">
        <v>7706</v>
      </c>
      <c r="F762" s="73">
        <v>497.1534505580068</v>
      </c>
      <c r="G762" s="75">
        <v>9.2993047701754331E-2</v>
      </c>
      <c r="H762" s="5"/>
    </row>
    <row r="763" spans="1:8" s="2" customFormat="1" x14ac:dyDescent="0.25">
      <c r="A763" s="58">
        <v>316410</v>
      </c>
      <c r="B763" s="59">
        <v>6410</v>
      </c>
      <c r="C763" s="18" t="s">
        <v>825</v>
      </c>
      <c r="D763" s="73">
        <v>2580283.56</v>
      </c>
      <c r="E763" s="74">
        <v>5202</v>
      </c>
      <c r="F763" s="73">
        <v>496.01760092272207</v>
      </c>
      <c r="G763" s="75">
        <v>9.2780585897059023E-2</v>
      </c>
      <c r="H763" s="5"/>
    </row>
    <row r="764" spans="1:8" s="2" customFormat="1" x14ac:dyDescent="0.25">
      <c r="A764" s="58">
        <v>316420</v>
      </c>
      <c r="B764" s="59">
        <v>6420</v>
      </c>
      <c r="C764" s="18" t="s">
        <v>826</v>
      </c>
      <c r="D764" s="73">
        <v>3264822.22</v>
      </c>
      <c r="E764" s="74">
        <v>12529</v>
      </c>
      <c r="F764" s="73">
        <v>260.58122914837577</v>
      </c>
      <c r="G764" s="75">
        <v>4.8741978246713023E-2</v>
      </c>
      <c r="H764" s="5"/>
    </row>
    <row r="765" spans="1:8" s="2" customFormat="1" x14ac:dyDescent="0.25">
      <c r="A765" s="58">
        <v>316430</v>
      </c>
      <c r="B765" s="59">
        <v>6430</v>
      </c>
      <c r="C765" s="18" t="s">
        <v>523</v>
      </c>
      <c r="D765" s="73">
        <v>4459231.68</v>
      </c>
      <c r="E765" s="74">
        <v>7076</v>
      </c>
      <c r="F765" s="73">
        <v>630.19102317693603</v>
      </c>
      <c r="G765" s="75">
        <v>0.11787785806119526</v>
      </c>
      <c r="H765" s="5"/>
    </row>
    <row r="766" spans="1:8" s="2" customFormat="1" x14ac:dyDescent="0.25">
      <c r="A766" s="58">
        <v>316440</v>
      </c>
      <c r="B766" s="59">
        <v>6440</v>
      </c>
      <c r="C766" s="18" t="s">
        <v>827</v>
      </c>
      <c r="D766" s="73">
        <v>3798235.27</v>
      </c>
      <c r="E766" s="74">
        <v>5552</v>
      </c>
      <c r="F766" s="73">
        <v>684.120185518732</v>
      </c>
      <c r="G766" s="75">
        <v>0.1279653615483729</v>
      </c>
      <c r="H766" s="5"/>
    </row>
    <row r="767" spans="1:8" s="2" customFormat="1" x14ac:dyDescent="0.25">
      <c r="A767" s="58">
        <v>316443</v>
      </c>
      <c r="B767" s="59">
        <v>6443</v>
      </c>
      <c r="C767" s="18" t="s">
        <v>828</v>
      </c>
      <c r="D767" s="73">
        <v>3701784.04</v>
      </c>
      <c r="E767" s="74">
        <v>3024</v>
      </c>
      <c r="F767" s="73">
        <v>1224.1349338624339</v>
      </c>
      <c r="G767" s="75">
        <v>0.22897565765717451</v>
      </c>
      <c r="H767" s="5"/>
    </row>
    <row r="768" spans="1:8" s="2" customFormat="1" x14ac:dyDescent="0.25">
      <c r="A768" s="58">
        <v>316447</v>
      </c>
      <c r="B768" s="59">
        <v>6447</v>
      </c>
      <c r="C768" s="18" t="s">
        <v>829</v>
      </c>
      <c r="D768" s="73">
        <v>2786253.3</v>
      </c>
      <c r="E768" s="74">
        <v>6627</v>
      </c>
      <c r="F768" s="73">
        <v>420.4396106835672</v>
      </c>
      <c r="G768" s="75">
        <v>7.8643647606428752E-2</v>
      </c>
      <c r="H768" s="5"/>
    </row>
    <row r="769" spans="1:8" s="2" customFormat="1" x14ac:dyDescent="0.25">
      <c r="A769" s="58">
        <v>316450</v>
      </c>
      <c r="B769" s="59">
        <v>6450</v>
      </c>
      <c r="C769" s="18" t="s">
        <v>830</v>
      </c>
      <c r="D769" s="73">
        <v>3499805.36</v>
      </c>
      <c r="E769" s="74">
        <v>9963</v>
      </c>
      <c r="F769" s="73">
        <v>351.28027301013748</v>
      </c>
      <c r="G769" s="75">
        <v>6.5707324666160652E-2</v>
      </c>
      <c r="H769" s="5"/>
    </row>
    <row r="770" spans="1:8" s="2" customFormat="1" x14ac:dyDescent="0.25">
      <c r="A770" s="58">
        <v>316460</v>
      </c>
      <c r="B770" s="59">
        <v>6460</v>
      </c>
      <c r="C770" s="18" t="s">
        <v>831</v>
      </c>
      <c r="D770" s="73">
        <v>6766789.71</v>
      </c>
      <c r="E770" s="74">
        <v>6863</v>
      </c>
      <c r="F770" s="73">
        <v>985.98130700859679</v>
      </c>
      <c r="G770" s="75">
        <v>0.18442878473995505</v>
      </c>
      <c r="H770" s="5"/>
    </row>
    <row r="771" spans="1:8" s="2" customFormat="1" x14ac:dyDescent="0.25">
      <c r="A771" s="58">
        <v>316470</v>
      </c>
      <c r="B771" s="59">
        <v>6470</v>
      </c>
      <c r="C771" s="18" t="s">
        <v>832</v>
      </c>
      <c r="D771" s="73">
        <v>30468407.199999999</v>
      </c>
      <c r="E771" s="74">
        <v>71445</v>
      </c>
      <c r="F771" s="73">
        <v>426.45961508852963</v>
      </c>
      <c r="G771" s="75">
        <v>7.9769695421579384E-2</v>
      </c>
      <c r="H771" s="5"/>
    </row>
    <row r="772" spans="1:8" s="2" customFormat="1" x14ac:dyDescent="0.25">
      <c r="A772" s="58">
        <v>316480</v>
      </c>
      <c r="B772" s="59">
        <v>6480</v>
      </c>
      <c r="C772" s="18" t="s">
        <v>833</v>
      </c>
      <c r="D772" s="73">
        <v>2683469.23</v>
      </c>
      <c r="E772" s="74">
        <v>1492</v>
      </c>
      <c r="F772" s="73">
        <v>1798.5718699731904</v>
      </c>
      <c r="G772" s="75">
        <v>0.33642465824530265</v>
      </c>
      <c r="H772" s="5"/>
    </row>
    <row r="773" spans="1:8" s="2" customFormat="1" x14ac:dyDescent="0.25">
      <c r="A773" s="58">
        <v>316490</v>
      </c>
      <c r="B773" s="59">
        <v>6490</v>
      </c>
      <c r="C773" s="18" t="s">
        <v>834</v>
      </c>
      <c r="D773" s="73">
        <v>2888072.81</v>
      </c>
      <c r="E773" s="74">
        <v>2250</v>
      </c>
      <c r="F773" s="73">
        <v>1283.5879155555556</v>
      </c>
      <c r="G773" s="75">
        <v>0.24009639705140889</v>
      </c>
      <c r="H773" s="5"/>
    </row>
    <row r="774" spans="1:8" s="2" customFormat="1" x14ac:dyDescent="0.25">
      <c r="A774" s="58">
        <v>316500</v>
      </c>
      <c r="B774" s="59">
        <v>6500</v>
      </c>
      <c r="C774" s="18" t="s">
        <v>524</v>
      </c>
      <c r="D774" s="73">
        <v>4780876</v>
      </c>
      <c r="E774" s="74">
        <v>10960</v>
      </c>
      <c r="F774" s="73">
        <v>436.21131386861316</v>
      </c>
      <c r="G774" s="75">
        <v>8.159376038343695E-2</v>
      </c>
      <c r="H774" s="5"/>
    </row>
    <row r="775" spans="1:8" s="2" customFormat="1" x14ac:dyDescent="0.25">
      <c r="A775" s="58">
        <v>316510</v>
      </c>
      <c r="B775" s="59">
        <v>6510</v>
      </c>
      <c r="C775" s="18" t="s">
        <v>835</v>
      </c>
      <c r="D775" s="73">
        <v>6597907.3300000001</v>
      </c>
      <c r="E775" s="74">
        <v>7000</v>
      </c>
      <c r="F775" s="73">
        <v>942.55818999999997</v>
      </c>
      <c r="G775" s="75">
        <v>0.17630644748813276</v>
      </c>
      <c r="H775" s="5"/>
    </row>
    <row r="776" spans="1:8" s="2" customFormat="1" x14ac:dyDescent="0.25">
      <c r="A776" s="58">
        <v>316520</v>
      </c>
      <c r="B776" s="59">
        <v>6520</v>
      </c>
      <c r="C776" s="18" t="s">
        <v>836</v>
      </c>
      <c r="D776" s="73">
        <v>3663821.51</v>
      </c>
      <c r="E776" s="74">
        <v>7120</v>
      </c>
      <c r="F776" s="73">
        <v>514.58167275280891</v>
      </c>
      <c r="G776" s="75">
        <v>9.6253014008131008E-2</v>
      </c>
      <c r="H776" s="5"/>
    </row>
    <row r="777" spans="1:8" s="2" customFormat="1" x14ac:dyDescent="0.25">
      <c r="A777" s="58">
        <v>316530</v>
      </c>
      <c r="B777" s="59">
        <v>6530</v>
      </c>
      <c r="C777" s="18" t="s">
        <v>525</v>
      </c>
      <c r="D777" s="73">
        <v>3822508.94</v>
      </c>
      <c r="E777" s="74">
        <v>7815</v>
      </c>
      <c r="F777" s="73">
        <v>489.12462444017916</v>
      </c>
      <c r="G777" s="75">
        <v>9.1491247786001526E-2</v>
      </c>
      <c r="H777" s="5"/>
    </row>
    <row r="778" spans="1:8" s="2" customFormat="1" x14ac:dyDescent="0.25">
      <c r="A778" s="58">
        <v>316540</v>
      </c>
      <c r="B778" s="59">
        <v>6540</v>
      </c>
      <c r="C778" s="18" t="s">
        <v>837</v>
      </c>
      <c r="D778" s="73">
        <v>3446141.39</v>
      </c>
      <c r="E778" s="74">
        <v>6989</v>
      </c>
      <c r="F778" s="73">
        <v>493.08075404206613</v>
      </c>
      <c r="G778" s="75">
        <v>9.2231245765236447E-2</v>
      </c>
      <c r="H778" s="5"/>
    </row>
    <row r="779" spans="1:8" s="2" customFormat="1" x14ac:dyDescent="0.25">
      <c r="A779" s="58">
        <v>316550</v>
      </c>
      <c r="B779" s="59">
        <v>6550</v>
      </c>
      <c r="C779" s="18" t="s">
        <v>838</v>
      </c>
      <c r="D779" s="73">
        <v>3534131.31</v>
      </c>
      <c r="E779" s="74">
        <v>6361</v>
      </c>
      <c r="F779" s="73">
        <v>555.59366609023743</v>
      </c>
      <c r="G779" s="75">
        <v>0.10392434817767336</v>
      </c>
      <c r="H779" s="5"/>
    </row>
    <row r="780" spans="1:8" s="2" customFormat="1" x14ac:dyDescent="0.25">
      <c r="A780" s="58">
        <v>316553</v>
      </c>
      <c r="B780" s="59">
        <v>6553</v>
      </c>
      <c r="C780" s="18" t="s">
        <v>393</v>
      </c>
      <c r="D780" s="73">
        <v>23959457.940000001</v>
      </c>
      <c r="E780" s="74">
        <v>33413</v>
      </c>
      <c r="F780" s="73">
        <v>717.06994104091223</v>
      </c>
      <c r="G780" s="75">
        <v>0.13412864611090805</v>
      </c>
      <c r="H780" s="5"/>
    </row>
    <row r="781" spans="1:8" s="2" customFormat="1" x14ac:dyDescent="0.25">
      <c r="A781" s="58">
        <v>316555</v>
      </c>
      <c r="B781" s="59">
        <v>6555</v>
      </c>
      <c r="C781" s="18" t="s">
        <v>394</v>
      </c>
      <c r="D781" s="73">
        <v>2725865.44</v>
      </c>
      <c r="E781" s="74">
        <v>12378</v>
      </c>
      <c r="F781" s="73">
        <v>220.21856842785587</v>
      </c>
      <c r="G781" s="75">
        <v>4.119210238938939E-2</v>
      </c>
      <c r="H781" s="5"/>
    </row>
    <row r="782" spans="1:8" s="2" customFormat="1" x14ac:dyDescent="0.25">
      <c r="A782" s="58">
        <v>316556</v>
      </c>
      <c r="B782" s="59">
        <v>6556</v>
      </c>
      <c r="C782" s="18" t="s">
        <v>839</v>
      </c>
      <c r="D782" s="73">
        <v>3532227.09</v>
      </c>
      <c r="E782" s="74">
        <v>2606</v>
      </c>
      <c r="F782" s="73">
        <v>1355.4209861857253</v>
      </c>
      <c r="G782" s="75">
        <v>0.25353284440217599</v>
      </c>
      <c r="H782" s="5"/>
    </row>
    <row r="783" spans="1:8" s="2" customFormat="1" x14ac:dyDescent="0.25">
      <c r="A783" s="58">
        <v>316557</v>
      </c>
      <c r="B783" s="59">
        <v>6557</v>
      </c>
      <c r="C783" s="18" t="s">
        <v>840</v>
      </c>
      <c r="D783" s="73">
        <v>4709072.82</v>
      </c>
      <c r="E783" s="74">
        <v>5361</v>
      </c>
      <c r="F783" s="73">
        <v>878.39448237269175</v>
      </c>
      <c r="G783" s="75">
        <v>0.16430456211972072</v>
      </c>
      <c r="H783" s="5"/>
    </row>
    <row r="784" spans="1:8" s="2" customFormat="1" x14ac:dyDescent="0.25">
      <c r="A784" s="58">
        <v>316560</v>
      </c>
      <c r="B784" s="59">
        <v>6560</v>
      </c>
      <c r="C784" s="18" t="s">
        <v>841</v>
      </c>
      <c r="D784" s="73">
        <v>2421478.3999999999</v>
      </c>
      <c r="E784" s="74">
        <v>2003</v>
      </c>
      <c r="F784" s="73">
        <v>1208.9258112830753</v>
      </c>
      <c r="G784" s="75">
        <v>0.22613077614234914</v>
      </c>
      <c r="H784" s="5"/>
    </row>
    <row r="785" spans="1:8" s="2" customFormat="1" x14ac:dyDescent="0.25">
      <c r="A785" s="58">
        <v>316570</v>
      </c>
      <c r="B785" s="59">
        <v>6570</v>
      </c>
      <c r="C785" s="18" t="s">
        <v>842</v>
      </c>
      <c r="D785" s="73">
        <v>3508617.72</v>
      </c>
      <c r="E785" s="74">
        <v>7858</v>
      </c>
      <c r="F785" s="73">
        <v>446.50263680325787</v>
      </c>
      <c r="G785" s="75">
        <v>8.3518762580447561E-2</v>
      </c>
      <c r="H785" s="5"/>
    </row>
    <row r="786" spans="1:8" s="2" customFormat="1" x14ac:dyDescent="0.25">
      <c r="A786" s="58">
        <v>316580</v>
      </c>
      <c r="B786" s="59">
        <v>6580</v>
      </c>
      <c r="C786" s="18" t="s">
        <v>843</v>
      </c>
      <c r="D786" s="73">
        <v>2395614.42</v>
      </c>
      <c r="E786" s="74">
        <v>1461</v>
      </c>
      <c r="F786" s="73">
        <v>1639.7087063655031</v>
      </c>
      <c r="G786" s="75">
        <v>0.30670914538938293</v>
      </c>
      <c r="H786" s="5"/>
    </row>
    <row r="787" spans="1:8" s="2" customFormat="1" x14ac:dyDescent="0.25">
      <c r="A787" s="58">
        <v>316590</v>
      </c>
      <c r="B787" s="59">
        <v>6590</v>
      </c>
      <c r="C787" s="18" t="s">
        <v>844</v>
      </c>
      <c r="D787" s="73">
        <v>2697545.84</v>
      </c>
      <c r="E787" s="74">
        <v>4105</v>
      </c>
      <c r="F787" s="73">
        <v>657.13662362971979</v>
      </c>
      <c r="G787" s="75">
        <v>0.12291805944257092</v>
      </c>
      <c r="H787" s="5"/>
    </row>
    <row r="788" spans="1:8" s="2" customFormat="1" x14ac:dyDescent="0.25">
      <c r="A788" s="58">
        <v>316600</v>
      </c>
      <c r="B788" s="59">
        <v>6600</v>
      </c>
      <c r="C788" s="18" t="s">
        <v>476</v>
      </c>
      <c r="D788" s="73">
        <v>3459367.97</v>
      </c>
      <c r="E788" s="74">
        <v>5786</v>
      </c>
      <c r="F788" s="73">
        <v>597.8859263740062</v>
      </c>
      <c r="G788" s="75">
        <v>0.11183515755367032</v>
      </c>
      <c r="H788" s="5"/>
    </row>
    <row r="789" spans="1:8" s="2" customFormat="1" x14ac:dyDescent="0.25">
      <c r="A789" s="58">
        <v>316610</v>
      </c>
      <c r="B789" s="59">
        <v>6610</v>
      </c>
      <c r="C789" s="18" t="s">
        <v>500</v>
      </c>
      <c r="D789" s="73">
        <v>2288217.38</v>
      </c>
      <c r="E789" s="74">
        <v>3519</v>
      </c>
      <c r="F789" s="73">
        <v>650.2464847968173</v>
      </c>
      <c r="G789" s="75">
        <v>0.12162925211670271</v>
      </c>
      <c r="H789" s="5"/>
    </row>
    <row r="790" spans="1:8" s="2" customFormat="1" x14ac:dyDescent="0.25">
      <c r="A790" s="58">
        <v>316620</v>
      </c>
      <c r="B790" s="59">
        <v>6620</v>
      </c>
      <c r="C790" s="18" t="s">
        <v>845</v>
      </c>
      <c r="D790" s="73">
        <v>4426469.07</v>
      </c>
      <c r="E790" s="74">
        <v>10467</v>
      </c>
      <c r="F790" s="73">
        <v>422.89758956721124</v>
      </c>
      <c r="G790" s="75">
        <v>7.9103415002833341E-2</v>
      </c>
      <c r="H790" s="5"/>
    </row>
    <row r="791" spans="1:8" s="2" customFormat="1" x14ac:dyDescent="0.25">
      <c r="A791" s="58">
        <v>316630</v>
      </c>
      <c r="B791" s="59">
        <v>6630</v>
      </c>
      <c r="C791" s="18" t="s">
        <v>395</v>
      </c>
      <c r="D791" s="73">
        <v>2195045.0499999998</v>
      </c>
      <c r="E791" s="74">
        <v>7333</v>
      </c>
      <c r="F791" s="73">
        <v>299.33793126960313</v>
      </c>
      <c r="G791" s="75">
        <v>5.5991457949763901E-2</v>
      </c>
      <c r="H791" s="5"/>
    </row>
    <row r="792" spans="1:8" s="2" customFormat="1" x14ac:dyDescent="0.25">
      <c r="A792" s="58">
        <v>316640</v>
      </c>
      <c r="B792" s="59">
        <v>6640</v>
      </c>
      <c r="C792" s="18" t="s">
        <v>396</v>
      </c>
      <c r="D792" s="73">
        <v>3119321.96</v>
      </c>
      <c r="E792" s="74">
        <v>1854</v>
      </c>
      <c r="F792" s="73">
        <v>1682.482179072276</v>
      </c>
      <c r="G792" s="75">
        <v>0.31470996602801299</v>
      </c>
      <c r="H792" s="5"/>
    </row>
    <row r="793" spans="1:8" s="2" customFormat="1" x14ac:dyDescent="0.25">
      <c r="A793" s="58">
        <v>316650</v>
      </c>
      <c r="B793" s="59">
        <v>6650</v>
      </c>
      <c r="C793" s="18" t="s">
        <v>477</v>
      </c>
      <c r="D793" s="73">
        <v>2434089.48</v>
      </c>
      <c r="E793" s="74">
        <v>4292</v>
      </c>
      <c r="F793" s="73">
        <v>567.12243243243245</v>
      </c>
      <c r="G793" s="75">
        <v>0.10608081539558928</v>
      </c>
      <c r="H793" s="5"/>
    </row>
    <row r="794" spans="1:8" s="2" customFormat="1" x14ac:dyDescent="0.25">
      <c r="A794" s="58">
        <v>316660</v>
      </c>
      <c r="B794" s="59">
        <v>6660</v>
      </c>
      <c r="C794" s="18" t="s">
        <v>439</v>
      </c>
      <c r="D794" s="73">
        <v>2226042.4</v>
      </c>
      <c r="E794" s="74">
        <v>776</v>
      </c>
      <c r="F794" s="73">
        <v>2868.6113402061856</v>
      </c>
      <c r="G794" s="75">
        <v>0.53657660607237834</v>
      </c>
      <c r="H794" s="5"/>
    </row>
    <row r="795" spans="1:8" s="2" customFormat="1" x14ac:dyDescent="0.25">
      <c r="A795" s="58">
        <v>316670</v>
      </c>
      <c r="B795" s="59">
        <v>6670</v>
      </c>
      <c r="C795" s="18" t="s">
        <v>846</v>
      </c>
      <c r="D795" s="73">
        <v>2825697.08</v>
      </c>
      <c r="E795" s="74">
        <v>8713</v>
      </c>
      <c r="F795" s="73">
        <v>324.30816940204295</v>
      </c>
      <c r="G795" s="75">
        <v>6.0662165843207771E-2</v>
      </c>
      <c r="H795" s="5"/>
    </row>
    <row r="796" spans="1:8" s="2" customFormat="1" x14ac:dyDescent="0.25">
      <c r="A796" s="58">
        <v>316680</v>
      </c>
      <c r="B796" s="59">
        <v>6680</v>
      </c>
      <c r="C796" s="18" t="s">
        <v>501</v>
      </c>
      <c r="D796" s="73">
        <v>14618404.789999999</v>
      </c>
      <c r="E796" s="74">
        <v>11668</v>
      </c>
      <c r="F796" s="73">
        <v>1252.8629405210831</v>
      </c>
      <c r="G796" s="75">
        <v>0.23434925989323577</v>
      </c>
      <c r="H796" s="5"/>
    </row>
    <row r="797" spans="1:8" s="2" customFormat="1" x14ac:dyDescent="0.25">
      <c r="A797" s="58">
        <v>316690</v>
      </c>
      <c r="B797" s="59">
        <v>6690</v>
      </c>
      <c r="C797" s="18" t="s">
        <v>397</v>
      </c>
      <c r="D797" s="73">
        <v>4577160.49</v>
      </c>
      <c r="E797" s="74">
        <v>7668</v>
      </c>
      <c r="F797" s="73">
        <v>596.91712180490356</v>
      </c>
      <c r="G797" s="75">
        <v>0.11165394169485024</v>
      </c>
      <c r="H797" s="5"/>
    </row>
    <row r="798" spans="1:8" s="2" customFormat="1" x14ac:dyDescent="0.25">
      <c r="A798" s="58">
        <v>316695</v>
      </c>
      <c r="B798" s="59">
        <v>6695</v>
      </c>
      <c r="C798" s="18" t="s">
        <v>847</v>
      </c>
      <c r="D798" s="73">
        <v>2627081.2200000002</v>
      </c>
      <c r="E798" s="74">
        <v>4809</v>
      </c>
      <c r="F798" s="73">
        <v>546.28430442919534</v>
      </c>
      <c r="G798" s="75">
        <v>0.10218302281415331</v>
      </c>
      <c r="H798" s="5"/>
    </row>
    <row r="799" spans="1:8" s="2" customFormat="1" x14ac:dyDescent="0.25">
      <c r="A799" s="58">
        <v>316700</v>
      </c>
      <c r="B799" s="59">
        <v>6700</v>
      </c>
      <c r="C799" s="18" t="s">
        <v>398</v>
      </c>
      <c r="D799" s="73">
        <v>2616758.2799999998</v>
      </c>
      <c r="E799" s="74">
        <v>1956</v>
      </c>
      <c r="F799" s="73">
        <v>1337.810981595092</v>
      </c>
      <c r="G799" s="75">
        <v>0.25023887551774643</v>
      </c>
      <c r="H799" s="5"/>
    </row>
    <row r="800" spans="1:8" s="2" customFormat="1" x14ac:dyDescent="0.25">
      <c r="A800" s="58">
        <v>316710</v>
      </c>
      <c r="B800" s="59">
        <v>6710</v>
      </c>
      <c r="C800" s="18" t="s">
        <v>399</v>
      </c>
      <c r="D800" s="73">
        <v>7065557.4299999997</v>
      </c>
      <c r="E800" s="74">
        <v>20940</v>
      </c>
      <c r="F800" s="73">
        <v>337.41917048710599</v>
      </c>
      <c r="G800" s="75">
        <v>6.3114591644441886E-2</v>
      </c>
      <c r="H800" s="5"/>
    </row>
    <row r="801" spans="1:8" s="2" customFormat="1" x14ac:dyDescent="0.25">
      <c r="A801" s="58">
        <v>316720</v>
      </c>
      <c r="B801" s="59">
        <v>6720</v>
      </c>
      <c r="C801" s="18" t="s">
        <v>400</v>
      </c>
      <c r="D801" s="73">
        <v>116577882.58</v>
      </c>
      <c r="E801" s="74">
        <v>241835</v>
      </c>
      <c r="F801" s="73">
        <v>482.05546169909235</v>
      </c>
      <c r="G801" s="75">
        <v>9.0168953859940046E-2</v>
      </c>
      <c r="H801" s="5"/>
    </row>
    <row r="802" spans="1:8" s="2" customFormat="1" x14ac:dyDescent="0.25">
      <c r="A802" s="58">
        <v>316730</v>
      </c>
      <c r="B802" s="59">
        <v>6730</v>
      </c>
      <c r="C802" s="18" t="s">
        <v>848</v>
      </c>
      <c r="D802" s="73">
        <v>1989051.42</v>
      </c>
      <c r="E802" s="74">
        <v>2264</v>
      </c>
      <c r="F802" s="73">
        <v>878.55628091872791</v>
      </c>
      <c r="G802" s="75">
        <v>0.16433482669878122</v>
      </c>
      <c r="H802" s="5"/>
    </row>
    <row r="803" spans="1:8" s="2" customFormat="1" x14ac:dyDescent="0.25">
      <c r="A803" s="58">
        <v>316740</v>
      </c>
      <c r="B803" s="59">
        <v>6740</v>
      </c>
      <c r="C803" s="18" t="s">
        <v>849</v>
      </c>
      <c r="D803" s="73">
        <v>2713612.38</v>
      </c>
      <c r="E803" s="74">
        <v>6248</v>
      </c>
      <c r="F803" s="73">
        <v>434.31696222791294</v>
      </c>
      <c r="G803" s="75">
        <v>8.1239420023755629E-2</v>
      </c>
      <c r="H803" s="5"/>
    </row>
    <row r="804" spans="1:8" s="2" customFormat="1" x14ac:dyDescent="0.25">
      <c r="A804" s="58">
        <v>316750</v>
      </c>
      <c r="B804" s="59">
        <v>6750</v>
      </c>
      <c r="C804" s="18" t="s">
        <v>850</v>
      </c>
      <c r="D804" s="73">
        <v>3761423.33</v>
      </c>
      <c r="E804" s="74">
        <v>2618</v>
      </c>
      <c r="F804" s="73">
        <v>1436.7545187165776</v>
      </c>
      <c r="G804" s="75">
        <v>0.26874636260647394</v>
      </c>
      <c r="H804" s="5"/>
    </row>
    <row r="805" spans="1:8" s="2" customFormat="1" x14ac:dyDescent="0.25">
      <c r="A805" s="58">
        <v>316760</v>
      </c>
      <c r="B805" s="59">
        <v>6760</v>
      </c>
      <c r="C805" s="18" t="s">
        <v>851</v>
      </c>
      <c r="D805" s="73">
        <v>6329021.8099999996</v>
      </c>
      <c r="E805" s="74">
        <v>19736</v>
      </c>
      <c r="F805" s="73">
        <v>320.68412089582489</v>
      </c>
      <c r="G805" s="75">
        <v>5.9984283963410011E-2</v>
      </c>
      <c r="H805" s="5"/>
    </row>
    <row r="806" spans="1:8" s="2" customFormat="1" x14ac:dyDescent="0.25">
      <c r="A806" s="58">
        <v>316770</v>
      </c>
      <c r="B806" s="59">
        <v>6770</v>
      </c>
      <c r="C806" s="18" t="s">
        <v>852</v>
      </c>
      <c r="D806" s="73">
        <v>2376111.06</v>
      </c>
      <c r="E806" s="74">
        <v>5514</v>
      </c>
      <c r="F806" s="73">
        <v>430.92329706202395</v>
      </c>
      <c r="G806" s="75">
        <v>8.0604631577047517E-2</v>
      </c>
      <c r="H806" s="5"/>
    </row>
    <row r="807" spans="1:8" s="2" customFormat="1" x14ac:dyDescent="0.25">
      <c r="A807" s="58">
        <v>316780</v>
      </c>
      <c r="B807" s="59">
        <v>6780</v>
      </c>
      <c r="C807" s="18" t="s">
        <v>478</v>
      </c>
      <c r="D807" s="73">
        <v>2831881.71</v>
      </c>
      <c r="E807" s="74">
        <v>6189</v>
      </c>
      <c r="F807" s="73">
        <v>457.56692680562287</v>
      </c>
      <c r="G807" s="75">
        <v>8.5588349036744171E-2</v>
      </c>
      <c r="H807" s="5"/>
    </row>
    <row r="808" spans="1:8" s="2" customFormat="1" x14ac:dyDescent="0.25">
      <c r="A808" s="58">
        <v>316790</v>
      </c>
      <c r="B808" s="59">
        <v>6790</v>
      </c>
      <c r="C808" s="18" t="s">
        <v>401</v>
      </c>
      <c r="D808" s="73">
        <v>2393014.63</v>
      </c>
      <c r="E808" s="74">
        <v>3708</v>
      </c>
      <c r="F808" s="73">
        <v>645.36532632146702</v>
      </c>
      <c r="G808" s="75">
        <v>0.12071622656608329</v>
      </c>
      <c r="H808" s="5"/>
    </row>
    <row r="809" spans="1:8" s="2" customFormat="1" x14ac:dyDescent="0.25">
      <c r="A809" s="58">
        <v>316800</v>
      </c>
      <c r="B809" s="59">
        <v>6800</v>
      </c>
      <c r="C809" s="18" t="s">
        <v>402</v>
      </c>
      <c r="D809" s="73">
        <v>8470645.5700000003</v>
      </c>
      <c r="E809" s="74">
        <v>34397</v>
      </c>
      <c r="F809" s="73">
        <v>246.26117306741867</v>
      </c>
      <c r="G809" s="75">
        <v>4.6063397505226519E-2</v>
      </c>
      <c r="H809" s="5"/>
    </row>
    <row r="810" spans="1:8" s="2" customFormat="1" x14ac:dyDescent="0.25">
      <c r="A810" s="58">
        <v>316805</v>
      </c>
      <c r="B810" s="59">
        <v>6805</v>
      </c>
      <c r="C810" s="18" t="s">
        <v>403</v>
      </c>
      <c r="D810" s="73">
        <v>2894336.81</v>
      </c>
      <c r="E810" s="74">
        <v>3101</v>
      </c>
      <c r="F810" s="73">
        <v>933.35595291841344</v>
      </c>
      <c r="G810" s="75">
        <v>0.1745851598838119</v>
      </c>
      <c r="H810" s="5"/>
    </row>
    <row r="811" spans="1:8" s="2" customFormat="1" x14ac:dyDescent="0.25">
      <c r="A811" s="58">
        <v>316810</v>
      </c>
      <c r="B811" s="59">
        <v>6810</v>
      </c>
      <c r="C811" s="18" t="s">
        <v>404</v>
      </c>
      <c r="D811" s="73">
        <v>7642270.4400000004</v>
      </c>
      <c r="E811" s="74">
        <v>4832</v>
      </c>
      <c r="F811" s="73">
        <v>1581.5957036423843</v>
      </c>
      <c r="G811" s="75">
        <v>0.29583905039505559</v>
      </c>
      <c r="H811" s="5"/>
    </row>
    <row r="812" spans="1:8" s="2" customFormat="1" x14ac:dyDescent="0.25">
      <c r="A812" s="58">
        <v>316820</v>
      </c>
      <c r="B812" s="59">
        <v>6820</v>
      </c>
      <c r="C812" s="18" t="s">
        <v>853</v>
      </c>
      <c r="D812" s="73">
        <v>2550829.54</v>
      </c>
      <c r="E812" s="74">
        <v>1872</v>
      </c>
      <c r="F812" s="73">
        <v>1362.6226175213676</v>
      </c>
      <c r="G812" s="75">
        <v>0.25487991671068388</v>
      </c>
      <c r="H812" s="5"/>
    </row>
    <row r="813" spans="1:8" s="2" customFormat="1" x14ac:dyDescent="0.25">
      <c r="A813" s="58">
        <v>316830</v>
      </c>
      <c r="B813" s="59">
        <v>6830</v>
      </c>
      <c r="C813" s="18" t="s">
        <v>854</v>
      </c>
      <c r="D813" s="73">
        <v>3526401.76</v>
      </c>
      <c r="E813" s="74">
        <v>4099</v>
      </c>
      <c r="F813" s="73">
        <v>860.30782141985844</v>
      </c>
      <c r="G813" s="75">
        <v>0.16092143418836574</v>
      </c>
      <c r="H813" s="5"/>
    </row>
    <row r="814" spans="1:8" s="2" customFormat="1" x14ac:dyDescent="0.25">
      <c r="A814" s="58">
        <v>316840</v>
      </c>
      <c r="B814" s="59">
        <v>6840</v>
      </c>
      <c r="C814" s="18" t="s">
        <v>405</v>
      </c>
      <c r="D814" s="73">
        <v>4214485.45</v>
      </c>
      <c r="E814" s="74">
        <v>14302</v>
      </c>
      <c r="F814" s="73">
        <v>294.67804852468186</v>
      </c>
      <c r="G814" s="75">
        <v>5.5119822244738284E-2</v>
      </c>
      <c r="H814" s="5"/>
    </row>
    <row r="815" spans="1:8" s="2" customFormat="1" x14ac:dyDescent="0.25">
      <c r="A815" s="58">
        <v>316850</v>
      </c>
      <c r="B815" s="59">
        <v>6850</v>
      </c>
      <c r="C815" s="18" t="s">
        <v>406</v>
      </c>
      <c r="D815" s="73">
        <v>4905928.22</v>
      </c>
      <c r="E815" s="74">
        <v>11670</v>
      </c>
      <c r="F815" s="73">
        <v>420.38802227934872</v>
      </c>
      <c r="G815" s="75">
        <v>7.8633997944078105E-2</v>
      </c>
      <c r="H815" s="5"/>
    </row>
    <row r="816" spans="1:8" s="2" customFormat="1" x14ac:dyDescent="0.25">
      <c r="A816" s="58">
        <v>316860</v>
      </c>
      <c r="B816" s="59">
        <v>6860</v>
      </c>
      <c r="C816" s="18" t="s">
        <v>855</v>
      </c>
      <c r="D816" s="73">
        <v>36093944.990000002</v>
      </c>
      <c r="E816" s="74">
        <v>140937</v>
      </c>
      <c r="F816" s="73">
        <v>256.09985305491108</v>
      </c>
      <c r="G816" s="75">
        <v>4.7903732388494963E-2</v>
      </c>
      <c r="H816" s="5"/>
    </row>
    <row r="817" spans="1:8" s="2" customFormat="1" x14ac:dyDescent="0.25">
      <c r="A817" s="58">
        <v>316870</v>
      </c>
      <c r="B817" s="59">
        <v>6870</v>
      </c>
      <c r="C817" s="18" t="s">
        <v>856</v>
      </c>
      <c r="D817" s="73">
        <v>36024526.57</v>
      </c>
      <c r="E817" s="74">
        <v>90568</v>
      </c>
      <c r="F817" s="73">
        <v>397.76219602950272</v>
      </c>
      <c r="G817" s="75">
        <v>7.4401814626468721E-2</v>
      </c>
      <c r="H817" s="5"/>
    </row>
    <row r="818" spans="1:8" s="2" customFormat="1" x14ac:dyDescent="0.25">
      <c r="A818" s="58">
        <v>316880</v>
      </c>
      <c r="B818" s="59">
        <v>6880</v>
      </c>
      <c r="C818" s="18" t="s">
        <v>407</v>
      </c>
      <c r="D818" s="73">
        <v>4650706.51</v>
      </c>
      <c r="E818" s="74">
        <v>8072</v>
      </c>
      <c r="F818" s="73">
        <v>576.15293731417239</v>
      </c>
      <c r="G818" s="75">
        <v>0.10776998032101824</v>
      </c>
      <c r="H818" s="5"/>
    </row>
    <row r="819" spans="1:8" s="2" customFormat="1" x14ac:dyDescent="0.25">
      <c r="A819" s="58">
        <v>316890</v>
      </c>
      <c r="B819" s="59">
        <v>6890</v>
      </c>
      <c r="C819" s="18" t="s">
        <v>408</v>
      </c>
      <c r="D819" s="73">
        <v>5777049.5300000003</v>
      </c>
      <c r="E819" s="74">
        <v>6424</v>
      </c>
      <c r="F819" s="73">
        <v>899.29164539227895</v>
      </c>
      <c r="G819" s="75">
        <v>0.16821339725971754</v>
      </c>
      <c r="H819" s="5"/>
    </row>
    <row r="820" spans="1:8" s="2" customFormat="1" x14ac:dyDescent="0.25">
      <c r="A820" s="58">
        <v>316900</v>
      </c>
      <c r="B820" s="59">
        <v>6900</v>
      </c>
      <c r="C820" s="18" t="s">
        <v>409</v>
      </c>
      <c r="D820" s="73">
        <v>6073107.6500000004</v>
      </c>
      <c r="E820" s="74">
        <v>16715</v>
      </c>
      <c r="F820" s="73">
        <v>363.33279389769672</v>
      </c>
      <c r="G820" s="75">
        <v>6.7961760693035639E-2</v>
      </c>
      <c r="H820" s="5"/>
    </row>
    <row r="821" spans="1:8" s="2" customFormat="1" x14ac:dyDescent="0.25">
      <c r="A821" s="58">
        <v>316905</v>
      </c>
      <c r="B821" s="59">
        <v>6905</v>
      </c>
      <c r="C821" s="18" t="s">
        <v>857</v>
      </c>
      <c r="D821" s="73">
        <v>3642677.18</v>
      </c>
      <c r="E821" s="74">
        <v>4109</v>
      </c>
      <c r="F821" s="73">
        <v>886.5118471647603</v>
      </c>
      <c r="G821" s="75">
        <v>0.16582292328260537</v>
      </c>
      <c r="H821" s="5"/>
    </row>
    <row r="822" spans="1:8" s="2" customFormat="1" x14ac:dyDescent="0.25">
      <c r="A822" s="58">
        <v>316910</v>
      </c>
      <c r="B822" s="59">
        <v>6910</v>
      </c>
      <c r="C822" s="18" t="s">
        <v>410</v>
      </c>
      <c r="D822" s="73">
        <v>4275341.51</v>
      </c>
      <c r="E822" s="74">
        <v>6297</v>
      </c>
      <c r="F822" s="73">
        <v>678.94894552961728</v>
      </c>
      <c r="G822" s="75">
        <v>0.12699807596191018</v>
      </c>
      <c r="H822" s="5"/>
    </row>
    <row r="823" spans="1:8" s="2" customFormat="1" x14ac:dyDescent="0.25">
      <c r="A823" s="58">
        <v>316920</v>
      </c>
      <c r="B823" s="59">
        <v>6920</v>
      </c>
      <c r="C823" s="18" t="s">
        <v>411</v>
      </c>
      <c r="D823" s="73">
        <v>4225142.5199999996</v>
      </c>
      <c r="E823" s="74">
        <v>7850</v>
      </c>
      <c r="F823" s="73">
        <v>538.2347159235668</v>
      </c>
      <c r="G823" s="75">
        <v>0.10067733927309927</v>
      </c>
      <c r="H823" s="5"/>
    </row>
    <row r="824" spans="1:8" s="2" customFormat="1" x14ac:dyDescent="0.25">
      <c r="A824" s="58">
        <v>316930</v>
      </c>
      <c r="B824" s="59">
        <v>6930</v>
      </c>
      <c r="C824" s="18" t="s">
        <v>858</v>
      </c>
      <c r="D824" s="73">
        <v>42013797.170000002</v>
      </c>
      <c r="E824" s="74">
        <v>80032</v>
      </c>
      <c r="F824" s="73">
        <v>524.96247963314681</v>
      </c>
      <c r="G824" s="75">
        <v>9.8194754266239359E-2</v>
      </c>
      <c r="H824" s="5"/>
    </row>
    <row r="825" spans="1:8" s="2" customFormat="1" x14ac:dyDescent="0.25">
      <c r="A825" s="58">
        <v>316935</v>
      </c>
      <c r="B825" s="59">
        <v>6935</v>
      </c>
      <c r="C825" s="18" t="s">
        <v>859</v>
      </c>
      <c r="D825" s="73">
        <v>22404849.600000001</v>
      </c>
      <c r="E825" s="74">
        <v>32716</v>
      </c>
      <c r="F825" s="73">
        <v>684.82851204303711</v>
      </c>
      <c r="G825" s="75">
        <v>0.12809785472968177</v>
      </c>
      <c r="H825" s="5"/>
    </row>
    <row r="826" spans="1:8" s="2" customFormat="1" x14ac:dyDescent="0.25">
      <c r="A826" s="58">
        <v>316940</v>
      </c>
      <c r="B826" s="59">
        <v>6940</v>
      </c>
      <c r="C826" s="18" t="s">
        <v>860</v>
      </c>
      <c r="D826" s="73">
        <v>29660210.149999999</v>
      </c>
      <c r="E826" s="74">
        <v>56940</v>
      </c>
      <c r="F826" s="73">
        <v>520.90288285914994</v>
      </c>
      <c r="G826" s="75">
        <v>9.7435402649489133E-2</v>
      </c>
      <c r="H826" s="5"/>
    </row>
    <row r="827" spans="1:8" s="2" customFormat="1" x14ac:dyDescent="0.25">
      <c r="A827" s="58">
        <v>316950</v>
      </c>
      <c r="B827" s="59">
        <v>6950</v>
      </c>
      <c r="C827" s="18" t="s">
        <v>412</v>
      </c>
      <c r="D827" s="73">
        <v>2886990.37</v>
      </c>
      <c r="E827" s="74">
        <v>6765</v>
      </c>
      <c r="F827" s="73">
        <v>426.75393495934964</v>
      </c>
      <c r="G827" s="75">
        <v>7.9824748246328001E-2</v>
      </c>
      <c r="H827" s="5"/>
    </row>
    <row r="828" spans="1:8" s="2" customFormat="1" x14ac:dyDescent="0.25">
      <c r="A828" s="58">
        <v>316960</v>
      </c>
      <c r="B828" s="59">
        <v>6960</v>
      </c>
      <c r="C828" s="18" t="s">
        <v>413</v>
      </c>
      <c r="D828" s="73">
        <v>13607477.1</v>
      </c>
      <c r="E828" s="74">
        <v>25398</v>
      </c>
      <c r="F828" s="73">
        <v>535.76963146704463</v>
      </c>
      <c r="G828" s="75">
        <v>0.10021624277221625</v>
      </c>
      <c r="H828" s="5"/>
    </row>
    <row r="829" spans="1:8" s="2" customFormat="1" x14ac:dyDescent="0.25">
      <c r="A829" s="58">
        <v>316970</v>
      </c>
      <c r="B829" s="59">
        <v>6970</v>
      </c>
      <c r="C829" s="18" t="s">
        <v>414</v>
      </c>
      <c r="D829" s="73">
        <v>8790602.2100000009</v>
      </c>
      <c r="E829" s="74">
        <v>20125</v>
      </c>
      <c r="F829" s="73">
        <v>436.80010981366462</v>
      </c>
      <c r="G829" s="75">
        <v>8.1703895250937741E-2</v>
      </c>
      <c r="H829" s="5"/>
    </row>
    <row r="830" spans="1:8" s="2" customFormat="1" x14ac:dyDescent="0.25">
      <c r="A830" s="58">
        <v>316980</v>
      </c>
      <c r="B830" s="59">
        <v>6980</v>
      </c>
      <c r="C830" s="18" t="s">
        <v>861</v>
      </c>
      <c r="D830" s="73">
        <v>3398216.49</v>
      </c>
      <c r="E830" s="74">
        <v>5070</v>
      </c>
      <c r="F830" s="73">
        <v>670.25966272189351</v>
      </c>
      <c r="G830" s="75">
        <v>0.1253727369650155</v>
      </c>
      <c r="H830" s="5"/>
    </row>
    <row r="831" spans="1:8" s="2" customFormat="1" x14ac:dyDescent="0.25">
      <c r="A831" s="58">
        <v>316990</v>
      </c>
      <c r="B831" s="59">
        <v>6990</v>
      </c>
      <c r="C831" s="18" t="s">
        <v>862</v>
      </c>
      <c r="D831" s="73">
        <v>39782298.07</v>
      </c>
      <c r="E831" s="74">
        <v>116797</v>
      </c>
      <c r="F831" s="73">
        <v>340.61061559800339</v>
      </c>
      <c r="G831" s="75">
        <v>6.3711554628611264E-2</v>
      </c>
      <c r="H831" s="5"/>
    </row>
    <row r="832" spans="1:8" s="2" customFormat="1" x14ac:dyDescent="0.25">
      <c r="A832" s="58">
        <v>317000</v>
      </c>
      <c r="B832" s="59">
        <v>7000</v>
      </c>
      <c r="C832" s="18" t="s">
        <v>863</v>
      </c>
      <c r="D832" s="73">
        <v>2480263.42</v>
      </c>
      <c r="E832" s="74">
        <v>12599</v>
      </c>
      <c r="F832" s="73">
        <v>196.86192713707436</v>
      </c>
      <c r="G832" s="75">
        <v>3.6823219391054478E-2</v>
      </c>
      <c r="H832" s="5"/>
    </row>
    <row r="833" spans="1:8" s="2" customFormat="1" x14ac:dyDescent="0.25">
      <c r="A833" s="58">
        <v>317005</v>
      </c>
      <c r="B833" s="59">
        <v>7005</v>
      </c>
      <c r="C833" s="18" t="s">
        <v>415</v>
      </c>
      <c r="D833" s="73">
        <v>5881197.46</v>
      </c>
      <c r="E833" s="74">
        <v>12493</v>
      </c>
      <c r="F833" s="73">
        <v>470.75942207636274</v>
      </c>
      <c r="G833" s="75">
        <v>8.805601840651342E-2</v>
      </c>
      <c r="H833" s="5"/>
    </row>
    <row r="834" spans="1:8" s="2" customFormat="1" x14ac:dyDescent="0.25">
      <c r="A834" s="58">
        <v>317010</v>
      </c>
      <c r="B834" s="59">
        <v>7010</v>
      </c>
      <c r="C834" s="18" t="s">
        <v>416</v>
      </c>
      <c r="D834" s="73">
        <v>141359999.28</v>
      </c>
      <c r="E834" s="74">
        <v>337092</v>
      </c>
      <c r="F834" s="73">
        <v>419.35139154889464</v>
      </c>
      <c r="G834" s="75">
        <v>7.8440095134275564E-2</v>
      </c>
      <c r="H834" s="5"/>
    </row>
    <row r="835" spans="1:8" s="2" customFormat="1" x14ac:dyDescent="0.25">
      <c r="A835" s="58">
        <v>317020</v>
      </c>
      <c r="B835" s="59">
        <v>7020</v>
      </c>
      <c r="C835" s="18" t="s">
        <v>864</v>
      </c>
      <c r="D835" s="73">
        <v>532038995.75999999</v>
      </c>
      <c r="E835" s="74">
        <v>699097</v>
      </c>
      <c r="F835" s="73">
        <v>761.03744653460103</v>
      </c>
      <c r="G835" s="75">
        <v>0.14235281177065076</v>
      </c>
      <c r="H835" s="5"/>
    </row>
    <row r="836" spans="1:8" s="2" customFormat="1" x14ac:dyDescent="0.25">
      <c r="A836" s="58">
        <v>317030</v>
      </c>
      <c r="B836" s="59">
        <v>7030</v>
      </c>
      <c r="C836" s="18" t="s">
        <v>417</v>
      </c>
      <c r="D836" s="73">
        <v>3059309.19</v>
      </c>
      <c r="E836" s="74">
        <v>2596</v>
      </c>
      <c r="F836" s="73">
        <v>1178.4704121725731</v>
      </c>
      <c r="G836" s="75">
        <v>0.22043406342904082</v>
      </c>
      <c r="H836" s="5"/>
    </row>
    <row r="837" spans="1:8" s="2" customFormat="1" x14ac:dyDescent="0.25">
      <c r="A837" s="58">
        <v>317040</v>
      </c>
      <c r="B837" s="59">
        <v>7040</v>
      </c>
      <c r="C837" s="18" t="s">
        <v>865</v>
      </c>
      <c r="D837" s="73">
        <v>65071160.979999997</v>
      </c>
      <c r="E837" s="74">
        <v>84930</v>
      </c>
      <c r="F837" s="73">
        <v>766.17403720711172</v>
      </c>
      <c r="G837" s="75">
        <v>0.14331361616795912</v>
      </c>
      <c r="H837" s="5"/>
    </row>
    <row r="838" spans="1:8" s="2" customFormat="1" x14ac:dyDescent="0.25">
      <c r="A838" s="58">
        <v>317043</v>
      </c>
      <c r="B838" s="59">
        <v>7043</v>
      </c>
      <c r="C838" s="18" t="s">
        <v>866</v>
      </c>
      <c r="D838" s="73">
        <v>4130645.5</v>
      </c>
      <c r="E838" s="74">
        <v>4284</v>
      </c>
      <c r="F838" s="73">
        <v>964.20296451914101</v>
      </c>
      <c r="G838" s="75">
        <v>0.18035512410315574</v>
      </c>
      <c r="H838" s="5"/>
    </row>
    <row r="839" spans="1:8" s="2" customFormat="1" x14ac:dyDescent="0.25">
      <c r="A839" s="58">
        <v>317047</v>
      </c>
      <c r="B839" s="59">
        <v>7047</v>
      </c>
      <c r="C839" s="18" t="s">
        <v>479</v>
      </c>
      <c r="D839" s="73">
        <v>3425589.37</v>
      </c>
      <c r="E839" s="74">
        <v>3260</v>
      </c>
      <c r="F839" s="73">
        <v>1050.7942852760737</v>
      </c>
      <c r="G839" s="75">
        <v>0.1965521168277749</v>
      </c>
      <c r="H839" s="5"/>
    </row>
    <row r="840" spans="1:8" s="2" customFormat="1" x14ac:dyDescent="0.25">
      <c r="A840" s="58">
        <v>317050</v>
      </c>
      <c r="B840" s="59">
        <v>7050</v>
      </c>
      <c r="C840" s="18" t="s">
        <v>867</v>
      </c>
      <c r="D840" s="73">
        <v>5054299.3099999996</v>
      </c>
      <c r="E840" s="74">
        <v>10345</v>
      </c>
      <c r="F840" s="73">
        <v>488.57412373127113</v>
      </c>
      <c r="G840" s="75">
        <v>9.1388276080533362E-2</v>
      </c>
      <c r="H840" s="5"/>
    </row>
    <row r="841" spans="1:8" s="2" customFormat="1" x14ac:dyDescent="0.25">
      <c r="A841" s="58">
        <v>317052</v>
      </c>
      <c r="B841" s="59">
        <v>7052</v>
      </c>
      <c r="C841" s="18" t="s">
        <v>418</v>
      </c>
      <c r="D841" s="73">
        <v>3620959.25</v>
      </c>
      <c r="E841" s="74">
        <v>17173</v>
      </c>
      <c r="F841" s="73">
        <v>210.85187503639435</v>
      </c>
      <c r="G841" s="75">
        <v>3.9440053068636946E-2</v>
      </c>
      <c r="H841" s="5"/>
    </row>
    <row r="842" spans="1:8" s="2" customFormat="1" x14ac:dyDescent="0.25">
      <c r="A842" s="58">
        <v>317057</v>
      </c>
      <c r="B842" s="59">
        <v>7057</v>
      </c>
      <c r="C842" s="18" t="s">
        <v>419</v>
      </c>
      <c r="D842" s="73">
        <v>3089574.56</v>
      </c>
      <c r="E842" s="74">
        <v>6470</v>
      </c>
      <c r="F842" s="73">
        <v>477.52311591962905</v>
      </c>
      <c r="G842" s="75">
        <v>8.9321174071230136E-2</v>
      </c>
      <c r="H842" s="5"/>
    </row>
    <row r="843" spans="1:8" s="2" customFormat="1" x14ac:dyDescent="0.25">
      <c r="A843" s="58">
        <v>317060</v>
      </c>
      <c r="B843" s="59">
        <v>7060</v>
      </c>
      <c r="C843" s="18" t="s">
        <v>420</v>
      </c>
      <c r="D843" s="73">
        <v>3487461.65</v>
      </c>
      <c r="E843" s="74">
        <v>2148</v>
      </c>
      <c r="F843" s="73">
        <v>1623.5854981378025</v>
      </c>
      <c r="G843" s="75">
        <v>0.30369328324432288</v>
      </c>
      <c r="H843" s="5"/>
    </row>
    <row r="844" spans="1:8" s="2" customFormat="1" x14ac:dyDescent="0.25">
      <c r="A844" s="58">
        <v>317065</v>
      </c>
      <c r="B844" s="59">
        <v>7065</v>
      </c>
      <c r="C844" s="18" t="s">
        <v>868</v>
      </c>
      <c r="D844" s="73">
        <v>3482813.97</v>
      </c>
      <c r="E844" s="74">
        <v>5026</v>
      </c>
      <c r="F844" s="73">
        <v>692.95940509351374</v>
      </c>
      <c r="G844" s="75">
        <v>0.12961874636676521</v>
      </c>
      <c r="H844" s="5"/>
    </row>
    <row r="845" spans="1:8" s="2" customFormat="1" x14ac:dyDescent="0.25">
      <c r="A845" s="58">
        <v>317070</v>
      </c>
      <c r="B845" s="59">
        <v>7070</v>
      </c>
      <c r="C845" s="18" t="s">
        <v>421</v>
      </c>
      <c r="D845" s="73">
        <v>91147329.349999994</v>
      </c>
      <c r="E845" s="74">
        <v>136602</v>
      </c>
      <c r="F845" s="73">
        <v>667.2474001112721</v>
      </c>
      <c r="G845" s="75">
        <v>0.12480929024584796</v>
      </c>
      <c r="H845" s="5"/>
    </row>
    <row r="846" spans="1:8" s="2" customFormat="1" x14ac:dyDescent="0.25">
      <c r="A846" s="58">
        <v>317075</v>
      </c>
      <c r="B846" s="59">
        <v>7075</v>
      </c>
      <c r="C846" s="18" t="s">
        <v>869</v>
      </c>
      <c r="D846" s="73">
        <v>4205440.3499999996</v>
      </c>
      <c r="E846" s="74">
        <v>7138</v>
      </c>
      <c r="F846" s="73">
        <v>589.16227934995788</v>
      </c>
      <c r="G846" s="75">
        <v>0.11020339069591231</v>
      </c>
      <c r="H846" s="5"/>
    </row>
    <row r="847" spans="1:8" s="2" customFormat="1" x14ac:dyDescent="0.25">
      <c r="A847" s="58">
        <v>317080</v>
      </c>
      <c r="B847" s="59">
        <v>7080</v>
      </c>
      <c r="C847" s="18" t="s">
        <v>870</v>
      </c>
      <c r="D847" s="73">
        <v>12536418.43</v>
      </c>
      <c r="E847" s="74">
        <v>39803</v>
      </c>
      <c r="F847" s="73">
        <v>314.96164686078936</v>
      </c>
      <c r="G847" s="75">
        <v>5.8913889500061073E-2</v>
      </c>
      <c r="H847" s="5"/>
    </row>
    <row r="848" spans="1:8" s="2" customFormat="1" x14ac:dyDescent="0.25">
      <c r="A848" s="58">
        <v>317090</v>
      </c>
      <c r="B848" s="59">
        <v>7090</v>
      </c>
      <c r="C848" s="18" t="s">
        <v>871</v>
      </c>
      <c r="D848" s="73">
        <v>3718602.56</v>
      </c>
      <c r="E848" s="74">
        <v>19305</v>
      </c>
      <c r="F848" s="73">
        <v>192.62380523180522</v>
      </c>
      <c r="G848" s="75">
        <v>3.6030474470828779E-2</v>
      </c>
      <c r="H848" s="5"/>
    </row>
    <row r="849" spans="1:8" s="2" customFormat="1" x14ac:dyDescent="0.25">
      <c r="A849" s="58">
        <v>317100</v>
      </c>
      <c r="B849" s="59">
        <v>7100</v>
      </c>
      <c r="C849" s="18" t="s">
        <v>422</v>
      </c>
      <c r="D849" s="73">
        <v>13904692.300000001</v>
      </c>
      <c r="E849" s="74">
        <v>20642</v>
      </c>
      <c r="F849" s="73">
        <v>673.61168006976072</v>
      </c>
      <c r="G849" s="75">
        <v>0.12599973514591406</v>
      </c>
      <c r="H849" s="5"/>
    </row>
    <row r="850" spans="1:8" s="2" customFormat="1" x14ac:dyDescent="0.25">
      <c r="A850" s="58">
        <v>317103</v>
      </c>
      <c r="B850" s="59">
        <v>7103</v>
      </c>
      <c r="C850" s="18" t="s">
        <v>872</v>
      </c>
      <c r="D850" s="73">
        <v>2914328.36</v>
      </c>
      <c r="E850" s="74">
        <v>9443</v>
      </c>
      <c r="F850" s="73">
        <v>308.6231451869109</v>
      </c>
      <c r="G850" s="75">
        <v>5.7728266453786238E-2</v>
      </c>
      <c r="H850" s="5"/>
    </row>
    <row r="851" spans="1:8" s="2" customFormat="1" x14ac:dyDescent="0.25">
      <c r="A851" s="58">
        <v>317107</v>
      </c>
      <c r="B851" s="59">
        <v>7107</v>
      </c>
      <c r="C851" s="18" t="s">
        <v>423</v>
      </c>
      <c r="D851" s="73">
        <v>2757706.96</v>
      </c>
      <c r="E851" s="74">
        <v>5727</v>
      </c>
      <c r="F851" s="73">
        <v>481.52731971363716</v>
      </c>
      <c r="G851" s="75">
        <v>9.0070164375945519E-2</v>
      </c>
      <c r="H851" s="5"/>
    </row>
    <row r="852" spans="1:8" s="2" customFormat="1" x14ac:dyDescent="0.25">
      <c r="A852" s="58">
        <v>317110</v>
      </c>
      <c r="B852" s="59">
        <v>7110</v>
      </c>
      <c r="C852" s="18" t="s">
        <v>873</v>
      </c>
      <c r="D852" s="73">
        <v>4794320.95</v>
      </c>
      <c r="E852" s="74">
        <v>4045</v>
      </c>
      <c r="F852" s="73">
        <v>1185.2462175525341</v>
      </c>
      <c r="G852" s="75">
        <v>0.22170148456874986</v>
      </c>
      <c r="H852" s="5"/>
    </row>
    <row r="853" spans="1:8" s="2" customFormat="1" x14ac:dyDescent="0.25">
      <c r="A853" s="58">
        <v>317115</v>
      </c>
      <c r="B853" s="59">
        <v>7115</v>
      </c>
      <c r="C853" s="18" t="s">
        <v>424</v>
      </c>
      <c r="D853" s="73">
        <v>3390461.38</v>
      </c>
      <c r="E853" s="74">
        <v>4846</v>
      </c>
      <c r="F853" s="73">
        <v>699.64122575319846</v>
      </c>
      <c r="G853" s="75">
        <v>0.13086858757101152</v>
      </c>
      <c r="H853" s="5"/>
    </row>
    <row r="854" spans="1:8" s="2" customFormat="1" x14ac:dyDescent="0.25">
      <c r="A854" s="58">
        <v>317120</v>
      </c>
      <c r="B854" s="59">
        <v>7120</v>
      </c>
      <c r="C854" s="18" t="s">
        <v>425</v>
      </c>
      <c r="D854" s="73">
        <v>55694850.869999997</v>
      </c>
      <c r="E854" s="74">
        <v>129765</v>
      </c>
      <c r="F854" s="73">
        <v>429.19778730782565</v>
      </c>
      <c r="G854" s="75">
        <v>8.0281873260270462E-2</v>
      </c>
      <c r="H854" s="5"/>
    </row>
    <row r="855" spans="1:8" s="2" customFormat="1" x14ac:dyDescent="0.25">
      <c r="A855" s="58">
        <v>317130</v>
      </c>
      <c r="B855" s="59">
        <v>7130</v>
      </c>
      <c r="C855" s="18" t="s">
        <v>874</v>
      </c>
      <c r="D855" s="73">
        <v>21095349.59</v>
      </c>
      <c r="E855" s="74">
        <v>79388</v>
      </c>
      <c r="F855" s="73">
        <v>265.72466355116643</v>
      </c>
      <c r="G855" s="75">
        <v>4.9704062770581266E-2</v>
      </c>
      <c r="H855" s="5"/>
    </row>
    <row r="856" spans="1:8" s="2" customFormat="1" x14ac:dyDescent="0.25">
      <c r="A856" s="58">
        <v>317140</v>
      </c>
      <c r="B856" s="59">
        <v>7140</v>
      </c>
      <c r="C856" s="18" t="s">
        <v>426</v>
      </c>
      <c r="D856" s="73">
        <v>3155346.16</v>
      </c>
      <c r="E856" s="74">
        <v>3589</v>
      </c>
      <c r="F856" s="73">
        <v>879.17140150459738</v>
      </c>
      <c r="G856" s="75">
        <v>0.16444988561654572</v>
      </c>
      <c r="H856" s="5"/>
    </row>
    <row r="857" spans="1:8" s="2" customFormat="1" x14ac:dyDescent="0.25">
      <c r="A857" s="58">
        <v>317150</v>
      </c>
      <c r="B857" s="59">
        <v>7150</v>
      </c>
      <c r="C857" s="18" t="s">
        <v>427</v>
      </c>
      <c r="D857" s="73">
        <v>2868635.22</v>
      </c>
      <c r="E857" s="74">
        <v>3179</v>
      </c>
      <c r="F857" s="73">
        <v>902.37031141868522</v>
      </c>
      <c r="G857" s="75">
        <v>0.16878926480389334</v>
      </c>
      <c r="H857" s="5"/>
    </row>
    <row r="858" spans="1:8" s="2" customFormat="1" x14ac:dyDescent="0.25">
      <c r="A858" s="58">
        <v>317160</v>
      </c>
      <c r="B858" s="59">
        <v>7160</v>
      </c>
      <c r="C858" s="18" t="s">
        <v>440</v>
      </c>
      <c r="D858" s="73">
        <v>4006241.58</v>
      </c>
      <c r="E858" s="74">
        <v>13740</v>
      </c>
      <c r="F858" s="73">
        <v>291.57507860262007</v>
      </c>
      <c r="G858" s="75">
        <v>5.4539408632692493E-2</v>
      </c>
      <c r="H858" s="5"/>
    </row>
    <row r="859" spans="1:8" s="2" customFormat="1" x14ac:dyDescent="0.25">
      <c r="A859" s="58">
        <v>317170</v>
      </c>
      <c r="B859" s="59">
        <v>7170</v>
      </c>
      <c r="C859" s="18" t="s">
        <v>875</v>
      </c>
      <c r="D859" s="73">
        <v>3045821.48</v>
      </c>
      <c r="E859" s="74">
        <v>8663</v>
      </c>
      <c r="F859" s="73">
        <v>351.58968948401247</v>
      </c>
      <c r="G859" s="75">
        <v>6.576520132553508E-2</v>
      </c>
      <c r="H859" s="5"/>
    </row>
    <row r="860" spans="1:8" s="2" customFormat="1" x14ac:dyDescent="0.25">
      <c r="A860" s="58">
        <v>317180</v>
      </c>
      <c r="B860" s="59">
        <v>7180</v>
      </c>
      <c r="C860" s="18" t="s">
        <v>876</v>
      </c>
      <c r="D860" s="73">
        <v>4910943.38</v>
      </c>
      <c r="E860" s="74">
        <v>10484</v>
      </c>
      <c r="F860" s="73">
        <v>468.42268027470431</v>
      </c>
      <c r="G860" s="75">
        <v>8.7618928526951273E-2</v>
      </c>
      <c r="H860" s="5"/>
    </row>
    <row r="861" spans="1:8" s="2" customFormat="1" x14ac:dyDescent="0.25">
      <c r="A861" s="58">
        <v>317190</v>
      </c>
      <c r="B861" s="59">
        <v>7190</v>
      </c>
      <c r="C861" s="18" t="s">
        <v>877</v>
      </c>
      <c r="D861" s="73">
        <v>2071004.79</v>
      </c>
      <c r="E861" s="74">
        <v>5340</v>
      </c>
      <c r="F861" s="73">
        <v>387.82861235955056</v>
      </c>
      <c r="G861" s="75">
        <v>7.2543727914946537E-2</v>
      </c>
      <c r="H861" s="5"/>
    </row>
    <row r="862" spans="1:8" s="2" customFormat="1" x14ac:dyDescent="0.25">
      <c r="A862" s="58">
        <v>317200</v>
      </c>
      <c r="B862" s="59">
        <v>7200</v>
      </c>
      <c r="C862" s="18" t="s">
        <v>502</v>
      </c>
      <c r="D862" s="73">
        <v>21987288.129999999</v>
      </c>
      <c r="E862" s="74">
        <v>42965</v>
      </c>
      <c r="F862" s="73">
        <v>511.74882183172349</v>
      </c>
      <c r="G862" s="75">
        <v>9.57231264240445E-2</v>
      </c>
      <c r="H862" s="5"/>
    </row>
    <row r="863" spans="1:8" s="2" customFormat="1" x14ac:dyDescent="0.25">
      <c r="A863" s="58">
        <v>317210</v>
      </c>
      <c r="B863" s="59">
        <v>7210</v>
      </c>
      <c r="C863" s="18" t="s">
        <v>428</v>
      </c>
      <c r="D863" s="73">
        <v>4944373.68</v>
      </c>
      <c r="E863" s="74">
        <v>5261</v>
      </c>
      <c r="F863" s="73">
        <v>939.81632389279594</v>
      </c>
      <c r="G863" s="75">
        <v>0.17579357870403226</v>
      </c>
      <c r="H863" s="5"/>
    </row>
    <row r="864" spans="1:8" s="2" customFormat="1" x14ac:dyDescent="0.25">
      <c r="A864" s="58">
        <v>317220</v>
      </c>
      <c r="B864" s="59">
        <v>7220</v>
      </c>
      <c r="C864" s="18" t="s">
        <v>429</v>
      </c>
      <c r="D864" s="73">
        <v>1724330.89</v>
      </c>
      <c r="E864" s="74">
        <v>2548</v>
      </c>
      <c r="F864" s="73">
        <v>676.73896781789631</v>
      </c>
      <c r="G864" s="75">
        <v>0.12658469743152845</v>
      </c>
      <c r="H864" s="5"/>
    </row>
    <row r="865" spans="1:17" x14ac:dyDescent="0.25">
      <c r="A865" s="88" t="s">
        <v>887</v>
      </c>
      <c r="B865" s="89"/>
      <c r="C865" s="89"/>
      <c r="D865" s="76">
        <f>SUM(D12:D864)</f>
        <v>10854955062.119991</v>
      </c>
      <c r="E865" s="77">
        <f t="shared" ref="E865:G865" si="0">SUM(E12:E864)</f>
        <v>21292666</v>
      </c>
      <c r="F865" s="76">
        <f t="shared" si="0"/>
        <v>534613.56826638104</v>
      </c>
      <c r="G865" s="78">
        <f t="shared" si="0"/>
        <v>100</v>
      </c>
      <c r="H865" s="4"/>
      <c r="L865" s="1"/>
      <c r="P865" s="1"/>
      <c r="Q865" s="1"/>
    </row>
    <row r="866" spans="1:17" ht="15.75" x14ac:dyDescent="0.25">
      <c r="A866" s="10" t="s">
        <v>878</v>
      </c>
      <c r="B866" s="11" t="s">
        <v>879</v>
      </c>
    </row>
    <row r="867" spans="1:17" ht="15.75" customHeight="1" x14ac:dyDescent="0.25">
      <c r="A867" s="10" t="s">
        <v>886</v>
      </c>
      <c r="B867" s="81" t="s">
        <v>914</v>
      </c>
      <c r="C867" s="81"/>
      <c r="D867" s="81"/>
      <c r="E867" s="81"/>
      <c r="F867" s="81"/>
      <c r="G867" s="81"/>
      <c r="H867" s="24"/>
      <c r="I867" s="24"/>
      <c r="J867" s="24"/>
      <c r="K867" s="24"/>
      <c r="L867" s="65"/>
      <c r="M867" s="24"/>
      <c r="N867" s="24"/>
    </row>
    <row r="868" spans="1:17" ht="15" customHeight="1" thickBot="1" x14ac:dyDescent="0.3"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65"/>
      <c r="M868" s="24"/>
      <c r="N868" s="24"/>
    </row>
    <row r="869" spans="1:17" ht="1.5" customHeight="1" thickBot="1" x14ac:dyDescent="0.3">
      <c r="A869" s="69"/>
      <c r="B869" s="69"/>
      <c r="C869" s="69"/>
      <c r="D869" s="69"/>
      <c r="E869" s="69"/>
      <c r="F869" s="69"/>
      <c r="G869" s="69"/>
      <c r="H869" s="24"/>
      <c r="I869" s="24"/>
    </row>
    <row r="870" spans="1:17" ht="18.75" customHeight="1" x14ac:dyDescent="0.25">
      <c r="D870" s="13"/>
      <c r="E870" s="13"/>
      <c r="F870" s="13"/>
      <c r="G870" s="13"/>
      <c r="H870" s="24"/>
      <c r="I870" s="24"/>
    </row>
    <row r="871" spans="1:17" ht="1.5" customHeight="1" x14ac:dyDescent="0.25">
      <c r="E871" s="66"/>
    </row>
    <row r="872" spans="1:17" ht="18.75" customHeight="1" x14ac:dyDescent="0.25">
      <c r="E872" s="66" t="s">
        <v>909</v>
      </c>
    </row>
    <row r="873" spans="1:17" ht="18.75" customHeight="1" x14ac:dyDescent="0.25">
      <c r="E873" s="67" t="s">
        <v>907</v>
      </c>
    </row>
    <row r="874" spans="1:17" ht="18.75" customHeight="1" x14ac:dyDescent="0.25">
      <c r="E874" s="68" t="s">
        <v>906</v>
      </c>
    </row>
    <row r="875" spans="1:17" ht="18.75" customHeight="1" x14ac:dyDescent="0.25">
      <c r="E875" s="67" t="s">
        <v>908</v>
      </c>
    </row>
  </sheetData>
  <sortState ref="A12:N487">
    <sortCondition ref="A12:A487"/>
  </sortState>
  <mergeCells count="14">
    <mergeCell ref="J3:J4"/>
    <mergeCell ref="F3:F4"/>
    <mergeCell ref="B867:G867"/>
    <mergeCell ref="H3:H4"/>
    <mergeCell ref="G3:G4"/>
    <mergeCell ref="E3:E4"/>
    <mergeCell ref="I3:I4"/>
    <mergeCell ref="H8:H9"/>
    <mergeCell ref="A8:G8"/>
    <mergeCell ref="A9:G9"/>
    <mergeCell ref="A865:C865"/>
    <mergeCell ref="A10:J10"/>
    <mergeCell ref="H16:J16"/>
    <mergeCell ref="I8:I9"/>
  </mergeCells>
  <dataValidations disablePrompts="1" count="1">
    <dataValidation type="list" allowBlank="1" showInputMessage="1" showErrorMessage="1" sqref="F3">
      <formula1>$Q$26:$Q$36</formula1>
    </dataValidation>
  </dataValidations>
  <hyperlinks>
    <hyperlink ref="E874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scale="56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94"/>
  <sheetViews>
    <sheetView showGridLines="0" zoomScale="115" zoomScaleNormal="115" zoomScaleSheetLayoutView="85" zoomScalePageLayoutView="85" workbookViewId="0">
      <selection activeCell="E12" sqref="E12:G12"/>
    </sheetView>
  </sheetViews>
  <sheetFormatPr defaultRowHeight="15" x14ac:dyDescent="0.25"/>
  <cols>
    <col min="1" max="1" width="4.42578125" style="1" customWidth="1"/>
    <col min="2" max="2" width="1.28515625" style="1" customWidth="1"/>
    <col min="3" max="3" width="29.85546875" style="1" customWidth="1"/>
    <col min="4" max="4" width="1.28515625" style="1" customWidth="1"/>
    <col min="5" max="5" width="26.140625" style="1" bestFit="1" customWidth="1"/>
    <col min="6" max="6" width="18" style="1" bestFit="1" customWidth="1"/>
    <col min="7" max="7" width="18" style="1" customWidth="1"/>
    <col min="8" max="8" width="1.5703125" style="1" customWidth="1"/>
    <col min="9" max="9" width="21" style="1" bestFit="1" customWidth="1"/>
    <col min="10" max="10" width="25.85546875" style="1" bestFit="1" customWidth="1"/>
    <col min="11" max="11" width="14.28515625" style="1" customWidth="1"/>
    <col min="12" max="12" width="13.85546875" style="50" hidden="1" customWidth="1"/>
    <col min="13" max="13" width="1.5703125" style="1" customWidth="1"/>
    <col min="14" max="15" width="15.28515625" style="1" customWidth="1"/>
    <col min="16" max="16" width="15.28515625" style="1" bestFit="1" customWidth="1"/>
    <col min="17" max="17" width="4" style="1" customWidth="1"/>
    <col min="18" max="18" width="29.7109375" style="4" customWidth="1"/>
    <col min="19" max="19" width="9.140625" style="4" customWidth="1"/>
    <col min="20" max="20" width="9.140625" style="1"/>
    <col min="21" max="22" width="9.140625" style="1" hidden="1" customWidth="1"/>
    <col min="23" max="16384" width="9.140625" style="1"/>
  </cols>
  <sheetData>
    <row r="1" spans="1:20" ht="2.25" customHeight="1" x14ac:dyDescent="0.25"/>
    <row r="2" spans="1:20" x14ac:dyDescent="0.25">
      <c r="A2" s="15"/>
      <c r="B2" s="15"/>
      <c r="C2" s="15"/>
      <c r="D2" s="15"/>
      <c r="E2" s="15"/>
      <c r="F2" s="15"/>
      <c r="G2" s="15"/>
      <c r="H2" s="15"/>
      <c r="I2" s="4"/>
      <c r="J2" s="4"/>
      <c r="K2" s="4"/>
      <c r="M2" s="4"/>
      <c r="N2" s="4"/>
      <c r="O2" s="4"/>
      <c r="R2" s="1"/>
      <c r="S2" s="1"/>
    </row>
    <row r="3" spans="1:20" ht="15" customHeight="1" x14ac:dyDescent="0.25">
      <c r="A3" s="15"/>
      <c r="B3" s="15"/>
      <c r="C3" s="15"/>
      <c r="D3" s="15"/>
      <c r="E3" s="15"/>
      <c r="F3" s="83"/>
      <c r="G3" s="30"/>
      <c r="H3" s="29"/>
      <c r="I3" s="4"/>
      <c r="J3" s="4"/>
      <c r="K3" s="4"/>
      <c r="M3" s="4"/>
      <c r="N3" s="4"/>
      <c r="O3" s="4"/>
      <c r="R3" s="1"/>
      <c r="S3" s="1"/>
    </row>
    <row r="4" spans="1:20" ht="15" customHeight="1" x14ac:dyDescent="0.25">
      <c r="A4" s="15"/>
      <c r="B4" s="15"/>
      <c r="C4" s="15"/>
      <c r="D4" s="15"/>
      <c r="E4" s="15"/>
      <c r="F4" s="83"/>
      <c r="G4" s="30"/>
      <c r="H4" s="29"/>
      <c r="I4" s="4"/>
      <c r="J4" s="4"/>
      <c r="K4" s="4"/>
      <c r="M4" s="4"/>
      <c r="N4" s="4"/>
      <c r="O4" s="4"/>
      <c r="R4" s="1"/>
      <c r="S4" s="1"/>
    </row>
    <row r="5" spans="1:20" ht="15.75" thickBot="1" x14ac:dyDescent="0.3">
      <c r="A5" s="34"/>
      <c r="B5" s="34"/>
      <c r="C5" s="34"/>
      <c r="D5" s="34"/>
      <c r="E5" s="34"/>
      <c r="F5" s="34"/>
      <c r="G5" s="34"/>
      <c r="H5" s="34"/>
      <c r="I5" s="4"/>
      <c r="J5" s="4"/>
      <c r="K5" s="4"/>
      <c r="M5" s="4"/>
      <c r="N5" s="4"/>
      <c r="O5" s="4"/>
      <c r="R5" s="1"/>
      <c r="S5" s="1"/>
    </row>
    <row r="6" spans="1:20" ht="9.75" customHeight="1" x14ac:dyDescent="0.25">
      <c r="A6" s="13"/>
      <c r="B6" s="13"/>
      <c r="C6" s="13"/>
      <c r="D6" s="13"/>
      <c r="E6" s="14"/>
      <c r="F6" s="14"/>
      <c r="G6" s="14"/>
      <c r="H6" s="14"/>
      <c r="I6" s="4"/>
      <c r="J6" s="4"/>
      <c r="K6" s="4"/>
      <c r="M6" s="4"/>
      <c r="N6" s="4"/>
      <c r="O6" s="4"/>
    </row>
    <row r="7" spans="1:20" s="4" customFormat="1" ht="18.75" x14ac:dyDescent="0.3">
      <c r="A7" s="99" t="s">
        <v>889</v>
      </c>
      <c r="B7" s="99"/>
      <c r="C7" s="99"/>
      <c r="D7" s="99"/>
      <c r="E7" s="99"/>
      <c r="F7" s="99"/>
      <c r="G7" s="99"/>
      <c r="H7" s="99"/>
      <c r="I7" s="45"/>
      <c r="J7" s="45"/>
      <c r="K7" s="45"/>
      <c r="L7" s="51"/>
      <c r="M7" s="45"/>
      <c r="N7" s="45"/>
      <c r="O7" s="45"/>
      <c r="P7" s="45"/>
      <c r="Q7" s="45"/>
    </row>
    <row r="8" spans="1:20" s="4" customFormat="1" ht="18.75" x14ac:dyDescent="0.3">
      <c r="A8" s="99" t="str">
        <f>"Subcritério "&amp;'icms-solidário'!C6&amp;" | Dados de "&amp;'icms-solidário'!D6&amp;" | Índice de "&amp;'icms-solidário'!E6</f>
        <v>Subcritério Saúde per capita | Dados de 2020 | Índice de 2022</v>
      </c>
      <c r="B8" s="99"/>
      <c r="C8" s="99"/>
      <c r="D8" s="99"/>
      <c r="E8" s="99"/>
      <c r="F8" s="99"/>
      <c r="G8" s="99"/>
      <c r="H8" s="99"/>
      <c r="I8" s="45"/>
      <c r="J8" s="45"/>
      <c r="K8" s="45"/>
      <c r="L8" s="51"/>
      <c r="M8" s="45"/>
      <c r="N8" s="45"/>
      <c r="O8" s="45"/>
      <c r="P8" s="45"/>
      <c r="Q8" s="45"/>
    </row>
    <row r="9" spans="1:20" s="4" customFormat="1" ht="18.75" customHeight="1" x14ac:dyDescent="0.3">
      <c r="A9" s="103" t="s">
        <v>898</v>
      </c>
      <c r="B9" s="103"/>
      <c r="C9" s="103"/>
      <c r="D9" s="103"/>
      <c r="E9" s="103"/>
      <c r="F9" s="103"/>
      <c r="G9" s="103"/>
      <c r="H9" s="103"/>
      <c r="I9" s="46"/>
      <c r="J9" s="45"/>
      <c r="K9" s="45"/>
      <c r="L9" s="51"/>
      <c r="M9" s="45"/>
      <c r="N9" s="45"/>
      <c r="O9" s="46"/>
      <c r="P9" s="46"/>
      <c r="Q9" s="46"/>
    </row>
    <row r="10" spans="1:20" ht="10.5" customHeight="1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8"/>
      <c r="K10" s="28"/>
      <c r="L10" s="51"/>
      <c r="M10" s="28"/>
      <c r="N10" s="28"/>
      <c r="O10" s="25"/>
      <c r="P10" s="25"/>
      <c r="Q10" s="25"/>
      <c r="R10" s="1"/>
      <c r="T10" s="4"/>
    </row>
    <row r="11" spans="1:20" ht="10.5" customHeight="1" x14ac:dyDescent="0.25">
      <c r="B11" s="47"/>
      <c r="C11" s="47"/>
      <c r="D11" s="17"/>
      <c r="E11" s="17"/>
      <c r="F11" s="17"/>
      <c r="G11" s="17"/>
      <c r="H11" s="17"/>
      <c r="I11" s="25"/>
      <c r="J11" s="28"/>
      <c r="K11" s="28"/>
      <c r="L11" s="51"/>
      <c r="M11" s="28"/>
      <c r="N11" s="28"/>
      <c r="O11" s="17"/>
      <c r="P11" s="17"/>
      <c r="Q11" s="17"/>
      <c r="R11" s="1"/>
      <c r="T11" s="4"/>
    </row>
    <row r="12" spans="1:20" ht="18.75" customHeight="1" x14ac:dyDescent="0.25">
      <c r="A12" s="47"/>
      <c r="B12" s="47"/>
      <c r="C12" s="47" t="s">
        <v>904</v>
      </c>
      <c r="D12" s="17"/>
      <c r="E12" s="107"/>
      <c r="F12" s="107"/>
      <c r="G12" s="107"/>
      <c r="H12" s="17"/>
      <c r="I12" s="25"/>
      <c r="J12" s="28"/>
      <c r="L12" s="48" t="s">
        <v>503</v>
      </c>
      <c r="M12" s="28"/>
      <c r="N12" s="28"/>
      <c r="O12" s="17"/>
      <c r="P12" s="17"/>
      <c r="Q12" s="17"/>
      <c r="R12" s="1"/>
      <c r="T12" s="4"/>
    </row>
    <row r="13" spans="1:20" ht="18.75" customHeight="1" x14ac:dyDescent="0.25">
      <c r="A13" s="47"/>
      <c r="B13" s="47"/>
      <c r="C13" s="47"/>
      <c r="D13" s="27"/>
      <c r="E13" s="27"/>
      <c r="F13" s="27"/>
      <c r="G13" s="27"/>
      <c r="H13" s="17"/>
      <c r="I13" s="25"/>
      <c r="J13" s="28"/>
      <c r="L13" s="48" t="s">
        <v>539</v>
      </c>
      <c r="M13" s="28"/>
      <c r="N13" s="28"/>
      <c r="O13" s="17"/>
      <c r="P13" s="17"/>
      <c r="Q13" s="17"/>
      <c r="R13" s="1"/>
      <c r="T13" s="4"/>
    </row>
    <row r="14" spans="1:20" ht="18.75" customHeight="1" x14ac:dyDescent="0.25">
      <c r="A14" s="17"/>
      <c r="B14" s="17"/>
      <c r="C14" s="27"/>
      <c r="D14" s="17"/>
      <c r="E14" s="17"/>
      <c r="F14" s="17"/>
      <c r="G14" s="17"/>
      <c r="H14" s="17"/>
      <c r="I14" s="17"/>
      <c r="J14" s="28"/>
      <c r="L14" s="48" t="s">
        <v>25</v>
      </c>
      <c r="M14" s="28"/>
      <c r="N14" s="28"/>
      <c r="O14" s="17"/>
      <c r="P14" s="17"/>
      <c r="Q14" s="17"/>
      <c r="R14" s="1"/>
      <c r="T14" s="4"/>
    </row>
    <row r="15" spans="1:20" ht="3.75" customHeight="1" x14ac:dyDescent="0.25">
      <c r="A15" s="17"/>
      <c r="B15" s="31"/>
      <c r="C15" s="33"/>
      <c r="D15" s="31"/>
      <c r="E15" s="31"/>
      <c r="F15" s="31"/>
      <c r="G15" s="31"/>
      <c r="H15" s="31"/>
      <c r="I15" s="17"/>
      <c r="J15" s="28"/>
      <c r="L15" s="48" t="s">
        <v>26</v>
      </c>
      <c r="M15" s="28"/>
      <c r="N15" s="28"/>
      <c r="O15" s="17"/>
      <c r="P15" s="17"/>
      <c r="Q15" s="17"/>
      <c r="R15" s="1"/>
      <c r="T15" s="4"/>
    </row>
    <row r="16" spans="1:20" ht="9" customHeight="1" x14ac:dyDescent="0.25">
      <c r="A16" s="17"/>
      <c r="B16" s="31"/>
      <c r="C16" s="42"/>
      <c r="D16" s="31"/>
      <c r="E16" s="32"/>
      <c r="F16" s="31"/>
      <c r="G16" s="31"/>
      <c r="H16" s="31"/>
      <c r="I16" s="17"/>
      <c r="J16" s="28"/>
      <c r="L16" s="48" t="s">
        <v>540</v>
      </c>
      <c r="M16" s="28"/>
      <c r="N16" s="28"/>
      <c r="O16" s="17"/>
      <c r="P16" s="17"/>
      <c r="Q16" s="17"/>
      <c r="R16" s="1"/>
      <c r="T16" s="4"/>
    </row>
    <row r="17" spans="1:20" ht="18.75" customHeight="1" x14ac:dyDescent="0.25">
      <c r="A17" s="17"/>
      <c r="B17" s="31"/>
      <c r="C17" s="43" t="s">
        <v>893</v>
      </c>
      <c r="D17" s="31"/>
      <c r="E17" s="106" t="str">
        <f>IF(AND(E12&lt;&gt;"",ISNONTEXT(E12)),VLOOKUP(E12,'icms-solidário'!A12:C864,3,FALSE),IF(ISTEXT(E12),VLOOKUP(E12,'icms-solidário'!C12:C864,1,FALSE),""))</f>
        <v/>
      </c>
      <c r="F17" s="106"/>
      <c r="G17" s="106"/>
      <c r="H17" s="31"/>
      <c r="I17" s="17"/>
      <c r="J17" s="28"/>
      <c r="L17" s="48" t="s">
        <v>541</v>
      </c>
      <c r="M17" s="28"/>
      <c r="N17" s="28"/>
      <c r="O17" s="17"/>
      <c r="P17" s="17"/>
      <c r="Q17" s="17"/>
      <c r="R17" s="1"/>
      <c r="T17" s="4"/>
    </row>
    <row r="18" spans="1:20" ht="3.75" customHeight="1" x14ac:dyDescent="0.25">
      <c r="A18" s="17"/>
      <c r="B18" s="31"/>
      <c r="C18" s="44"/>
      <c r="D18" s="31"/>
      <c r="E18" s="40"/>
      <c r="F18" s="41"/>
      <c r="G18" s="41"/>
      <c r="H18" s="31"/>
      <c r="I18" s="17"/>
      <c r="J18" s="28"/>
      <c r="L18" s="48" t="s">
        <v>542</v>
      </c>
      <c r="M18" s="28"/>
      <c r="N18" s="28"/>
      <c r="O18" s="17"/>
      <c r="P18" s="17"/>
      <c r="Q18" s="17"/>
      <c r="R18" s="1"/>
      <c r="T18" s="4"/>
    </row>
    <row r="19" spans="1:20" ht="18.75" customHeight="1" x14ac:dyDescent="0.25">
      <c r="A19" s="17"/>
      <c r="B19" s="31"/>
      <c r="C19" s="43" t="s">
        <v>899</v>
      </c>
      <c r="D19" s="31"/>
      <c r="E19" s="106" t="str">
        <f ca="1">IF(E17&lt;&gt;"",OFFSET('icms-solidário'!C11,MATCH(Recurso!E17,'icms-solidário'!C12:C864,0),-2),"")</f>
        <v/>
      </c>
      <c r="F19" s="106"/>
      <c r="G19" s="106"/>
      <c r="H19" s="31"/>
      <c r="I19" s="17"/>
      <c r="J19" s="28"/>
      <c r="L19" s="48" t="s">
        <v>27</v>
      </c>
      <c r="M19" s="28"/>
      <c r="N19" s="28"/>
      <c r="O19" s="17"/>
      <c r="P19" s="17"/>
      <c r="Q19" s="17"/>
      <c r="R19" s="1"/>
      <c r="T19" s="4"/>
    </row>
    <row r="20" spans="1:20" ht="3.75" customHeight="1" x14ac:dyDescent="0.25">
      <c r="A20" s="17"/>
      <c r="B20" s="31"/>
      <c r="C20" s="44"/>
      <c r="D20" s="31"/>
      <c r="E20" s="40"/>
      <c r="F20" s="41"/>
      <c r="G20" s="41"/>
      <c r="H20" s="31"/>
      <c r="I20" s="17"/>
      <c r="J20" s="28"/>
      <c r="L20" s="48" t="s">
        <v>543</v>
      </c>
      <c r="M20" s="28"/>
      <c r="N20" s="28"/>
      <c r="O20" s="17"/>
      <c r="P20" s="17"/>
      <c r="Q20" s="17"/>
      <c r="R20" s="1"/>
      <c r="T20" s="4"/>
    </row>
    <row r="21" spans="1:20" ht="18.75" customHeight="1" x14ac:dyDescent="0.25">
      <c r="A21" s="17"/>
      <c r="B21" s="31"/>
      <c r="C21" s="43" t="str">
        <f>'icms-solidário'!D11</f>
        <v>Despesa com Saúde 2020</v>
      </c>
      <c r="D21" s="31"/>
      <c r="E21" s="104" t="str">
        <f>IF($E$17&lt;&gt;"",VLOOKUP($E$19,'icms-solidário'!$A$12:$G$864,4,FALSE),"")</f>
        <v/>
      </c>
      <c r="F21" s="104"/>
      <c r="G21" s="104"/>
      <c r="H21" s="31"/>
      <c r="I21" s="17"/>
      <c r="J21" s="28"/>
      <c r="L21" s="48" t="s">
        <v>544</v>
      </c>
      <c r="M21" s="28"/>
      <c r="N21" s="28"/>
      <c r="O21" s="17"/>
      <c r="P21" s="17"/>
      <c r="Q21" s="17"/>
      <c r="R21" s="1"/>
      <c r="T21" s="4"/>
    </row>
    <row r="22" spans="1:20" ht="3.75" customHeight="1" x14ac:dyDescent="0.25">
      <c r="A22" s="17"/>
      <c r="B22" s="31"/>
      <c r="C22" s="44"/>
      <c r="D22" s="31"/>
      <c r="E22" s="41"/>
      <c r="F22" s="41"/>
      <c r="G22" s="41"/>
      <c r="H22" s="31"/>
      <c r="I22" s="17"/>
      <c r="J22" s="28"/>
      <c r="L22" s="48" t="s">
        <v>545</v>
      </c>
      <c r="M22" s="28"/>
      <c r="N22" s="28"/>
      <c r="O22" s="17"/>
      <c r="P22" s="17"/>
      <c r="Q22" s="17"/>
      <c r="R22" s="1"/>
      <c r="T22" s="4"/>
    </row>
    <row r="23" spans="1:20" ht="18.75" customHeight="1" x14ac:dyDescent="0.25">
      <c r="A23" s="17"/>
      <c r="B23" s="31"/>
      <c r="C23" s="43" t="str">
        <f>'icms-solidário'!E11</f>
        <v>Estimativa da população em 2020</v>
      </c>
      <c r="D23" s="31"/>
      <c r="E23" s="104" t="str">
        <f>IF($E$17&lt;&gt;"",VLOOKUP($E$19,'icms-solidário'!$A$12:$G$864,5,FALSE),"")</f>
        <v/>
      </c>
      <c r="F23" s="104"/>
      <c r="G23" s="104"/>
      <c r="H23" s="31"/>
      <c r="I23" s="17"/>
      <c r="J23" s="28"/>
      <c r="L23" s="48" t="s">
        <v>28</v>
      </c>
      <c r="M23" s="28"/>
      <c r="N23" s="28"/>
      <c r="O23" s="17"/>
      <c r="P23" s="17"/>
      <c r="Q23" s="17"/>
      <c r="R23" s="1"/>
      <c r="T23" s="4"/>
    </row>
    <row r="24" spans="1:20" ht="3.75" customHeight="1" x14ac:dyDescent="0.25">
      <c r="A24" s="17"/>
      <c r="B24" s="31"/>
      <c r="C24" s="44"/>
      <c r="D24" s="31"/>
      <c r="E24" s="40"/>
      <c r="F24" s="41"/>
      <c r="G24" s="41"/>
      <c r="H24" s="31"/>
      <c r="I24" s="17"/>
      <c r="J24" s="28"/>
      <c r="L24" s="48" t="s">
        <v>546</v>
      </c>
      <c r="M24" s="28"/>
      <c r="N24" s="28"/>
      <c r="O24" s="17"/>
      <c r="P24" s="17"/>
      <c r="Q24" s="17"/>
      <c r="R24" s="1"/>
      <c r="T24" s="4"/>
    </row>
    <row r="25" spans="1:20" ht="18.75" customHeight="1" x14ac:dyDescent="0.25">
      <c r="A25" s="17"/>
      <c r="B25" s="31"/>
      <c r="C25" s="43" t="str">
        <f>'icms-solidário'!F11</f>
        <v>Despesa com Saúde per capita estimada</v>
      </c>
      <c r="D25" s="31"/>
      <c r="E25" s="105" t="str">
        <f>IF($E$17&lt;&gt;"",VLOOKUP($E$19,'icms-solidário'!$A$12:$G$864,6,FALSE),"")</f>
        <v/>
      </c>
      <c r="F25" s="105"/>
      <c r="G25" s="105"/>
      <c r="H25" s="31"/>
      <c r="I25" s="17"/>
      <c r="J25" s="17"/>
      <c r="L25" s="48" t="s">
        <v>31</v>
      </c>
      <c r="M25" s="17"/>
      <c r="N25" s="17"/>
      <c r="O25" s="17"/>
      <c r="P25" s="17"/>
      <c r="Q25" s="17"/>
      <c r="R25" s="1"/>
      <c r="T25" s="4"/>
    </row>
    <row r="26" spans="1:20" ht="3.75" customHeight="1" x14ac:dyDescent="0.25">
      <c r="A26" s="17"/>
      <c r="B26" s="31"/>
      <c r="C26" s="44"/>
      <c r="D26" s="31"/>
      <c r="E26" s="40"/>
      <c r="F26" s="41"/>
      <c r="G26" s="41"/>
      <c r="H26" s="31"/>
      <c r="I26" s="17"/>
      <c r="J26" s="17"/>
      <c r="L26" s="48" t="s">
        <v>32</v>
      </c>
      <c r="M26" s="17"/>
      <c r="N26" s="17"/>
      <c r="O26" s="17"/>
      <c r="P26" s="17"/>
      <c r="Q26" s="17"/>
      <c r="R26" s="1"/>
      <c r="T26" s="4"/>
    </row>
    <row r="27" spans="1:20" ht="18.75" customHeight="1" x14ac:dyDescent="0.25">
      <c r="A27" s="17"/>
      <c r="B27" s="31"/>
      <c r="C27" s="43" t="s">
        <v>890</v>
      </c>
      <c r="D27" s="31"/>
      <c r="E27" s="106" t="str">
        <f>IF($E$17&lt;&gt;"",VLOOKUP($E$19,'icms-solidário'!$A$12:$G$864,7,FALSE),"")</f>
        <v/>
      </c>
      <c r="F27" s="106"/>
      <c r="G27" s="106"/>
      <c r="H27" s="31"/>
      <c r="I27" s="17"/>
      <c r="J27" s="17"/>
      <c r="L27" s="48" t="s">
        <v>33</v>
      </c>
      <c r="M27" s="17"/>
      <c r="N27" s="17"/>
      <c r="O27" s="17"/>
      <c r="P27" s="17"/>
      <c r="Q27" s="17"/>
      <c r="R27" s="1"/>
      <c r="T27" s="4"/>
    </row>
    <row r="28" spans="1:20" ht="3.75" customHeight="1" x14ac:dyDescent="0.25">
      <c r="A28" s="17"/>
      <c r="B28" s="31"/>
      <c r="C28" s="33"/>
      <c r="D28" s="31"/>
      <c r="E28" s="31"/>
      <c r="F28" s="31"/>
      <c r="G28" s="31"/>
      <c r="H28" s="31"/>
      <c r="I28" s="17"/>
      <c r="J28" s="17"/>
      <c r="L28" s="48" t="s">
        <v>34</v>
      </c>
      <c r="M28" s="17"/>
      <c r="N28" s="17"/>
      <c r="O28" s="17"/>
      <c r="P28" s="17"/>
      <c r="Q28" s="17"/>
      <c r="R28" s="1"/>
      <c r="T28" s="4"/>
    </row>
    <row r="29" spans="1:20" ht="18.75" customHeight="1" x14ac:dyDescent="0.25">
      <c r="A29" s="17"/>
      <c r="B29" s="17"/>
      <c r="C29" s="27"/>
      <c r="D29" s="17"/>
      <c r="E29" s="17"/>
      <c r="F29" s="17"/>
      <c r="G29" s="17"/>
      <c r="H29" s="17"/>
      <c r="I29" s="17"/>
      <c r="J29" s="17"/>
      <c r="L29" s="48" t="s">
        <v>547</v>
      </c>
      <c r="M29" s="17"/>
      <c r="N29" s="17"/>
      <c r="O29" s="17"/>
      <c r="P29" s="17"/>
      <c r="Q29" s="17"/>
      <c r="R29" s="1"/>
      <c r="T29" s="4"/>
    </row>
    <row r="30" spans="1:20" ht="18.75" customHeight="1" x14ac:dyDescent="0.25">
      <c r="A30" s="17"/>
      <c r="B30" s="17"/>
      <c r="C30" s="27"/>
      <c r="D30" s="17"/>
      <c r="E30" s="17"/>
      <c r="F30" s="17"/>
      <c r="G30" s="17"/>
      <c r="H30" s="17"/>
      <c r="I30" s="17"/>
      <c r="J30" s="17"/>
      <c r="L30" s="48" t="s">
        <v>35</v>
      </c>
      <c r="M30" s="17"/>
      <c r="N30" s="17"/>
      <c r="O30" s="17"/>
      <c r="P30" s="17"/>
      <c r="Q30" s="17"/>
      <c r="R30" s="1"/>
      <c r="T30" s="4"/>
    </row>
    <row r="31" spans="1:20" ht="18.75" customHeight="1" x14ac:dyDescent="0.25">
      <c r="A31" s="17"/>
      <c r="B31" s="17"/>
      <c r="C31" s="54" t="s">
        <v>891</v>
      </c>
      <c r="D31" s="17"/>
      <c r="E31" s="97"/>
      <c r="F31" s="97"/>
      <c r="G31" s="97"/>
      <c r="H31" s="17"/>
      <c r="I31" s="17"/>
      <c r="J31" s="17"/>
      <c r="L31" s="48" t="s">
        <v>548</v>
      </c>
      <c r="M31" s="17"/>
      <c r="N31" s="17"/>
      <c r="O31" s="17"/>
      <c r="P31" s="17"/>
      <c r="Q31" s="17"/>
      <c r="R31" s="1"/>
      <c r="T31" s="4"/>
    </row>
    <row r="32" spans="1:20" ht="8.25" customHeight="1" x14ac:dyDescent="0.25">
      <c r="A32" s="17"/>
      <c r="B32" s="17"/>
      <c r="C32" s="95" t="s">
        <v>892</v>
      </c>
      <c r="D32" s="17"/>
      <c r="E32" s="39"/>
      <c r="F32" s="39"/>
      <c r="G32" s="39"/>
      <c r="H32" s="17"/>
      <c r="I32" s="17"/>
      <c r="J32" s="17"/>
      <c r="L32" s="48" t="s">
        <v>36</v>
      </c>
      <c r="M32" s="17"/>
      <c r="N32" s="17"/>
      <c r="O32" s="17"/>
      <c r="P32" s="17"/>
      <c r="Q32" s="17"/>
      <c r="R32" s="1"/>
      <c r="T32" s="4"/>
    </row>
    <row r="33" spans="1:20" ht="18.75" customHeight="1" x14ac:dyDescent="0.25">
      <c r="A33" s="17"/>
      <c r="B33" s="17"/>
      <c r="C33" s="95"/>
      <c r="D33" s="17"/>
      <c r="E33" s="97"/>
      <c r="F33" s="97"/>
      <c r="G33" s="97"/>
      <c r="H33" s="17"/>
      <c r="I33" s="17"/>
      <c r="J33" s="17"/>
      <c r="L33" s="48" t="s">
        <v>37</v>
      </c>
      <c r="M33" s="17"/>
      <c r="N33" s="17"/>
      <c r="O33" s="17"/>
      <c r="P33" s="17"/>
      <c r="Q33" s="17"/>
      <c r="R33" s="1"/>
      <c r="T33" s="4"/>
    </row>
    <row r="34" spans="1:20" ht="8.25" customHeight="1" x14ac:dyDescent="0.25">
      <c r="A34" s="17"/>
      <c r="B34" s="17"/>
      <c r="C34" s="95"/>
      <c r="D34" s="17"/>
      <c r="E34" s="52"/>
      <c r="F34" s="39"/>
      <c r="G34" s="39"/>
      <c r="H34" s="17"/>
      <c r="I34" s="17"/>
      <c r="J34" s="17"/>
      <c r="L34" s="48" t="s">
        <v>549</v>
      </c>
      <c r="M34" s="17"/>
      <c r="N34" s="17"/>
      <c r="O34" s="17"/>
      <c r="P34" s="17"/>
      <c r="Q34" s="17"/>
      <c r="R34" s="1"/>
      <c r="T34" s="4"/>
    </row>
    <row r="35" spans="1:20" ht="18.75" customHeight="1" x14ac:dyDescent="0.25">
      <c r="A35" s="17"/>
      <c r="B35" s="17"/>
      <c r="C35" s="54" t="s">
        <v>895</v>
      </c>
      <c r="D35" s="17"/>
      <c r="E35" s="100"/>
      <c r="F35" s="100"/>
      <c r="G35" s="100"/>
      <c r="H35" s="17"/>
      <c r="I35" s="17"/>
      <c r="J35" s="17"/>
      <c r="L35" s="48" t="s">
        <v>442</v>
      </c>
      <c r="M35" s="17"/>
      <c r="N35" s="17"/>
      <c r="O35" s="17"/>
      <c r="P35" s="17"/>
      <c r="Q35" s="17"/>
      <c r="R35" s="1"/>
      <c r="T35" s="4"/>
    </row>
    <row r="36" spans="1:20" ht="8.25" customHeight="1" x14ac:dyDescent="0.25">
      <c r="A36" s="17"/>
      <c r="B36" s="17"/>
      <c r="C36" s="54"/>
      <c r="D36" s="17"/>
      <c r="E36" s="52"/>
      <c r="F36" s="39"/>
      <c r="G36" s="39"/>
      <c r="H36" s="17"/>
      <c r="I36" s="17"/>
      <c r="J36" s="17"/>
      <c r="L36" s="48" t="s">
        <v>480</v>
      </c>
      <c r="M36" s="17"/>
      <c r="N36" s="17"/>
      <c r="O36" s="17"/>
      <c r="P36" s="17"/>
      <c r="Q36" s="17"/>
      <c r="R36" s="1"/>
      <c r="T36" s="4"/>
    </row>
    <row r="37" spans="1:20" ht="18.75" customHeight="1" x14ac:dyDescent="0.25">
      <c r="A37" s="17"/>
      <c r="B37" s="17"/>
      <c r="C37" s="54" t="s">
        <v>896</v>
      </c>
      <c r="D37" s="17"/>
      <c r="E37" s="101"/>
      <c r="F37" s="102"/>
      <c r="G37" s="102"/>
      <c r="H37" s="17"/>
      <c r="I37" s="17"/>
      <c r="J37" s="17"/>
      <c r="L37" s="48" t="s">
        <v>38</v>
      </c>
      <c r="M37" s="17"/>
      <c r="N37" s="17"/>
      <c r="O37" s="17"/>
      <c r="P37" s="17"/>
      <c r="Q37" s="17"/>
      <c r="R37" s="1"/>
      <c r="T37" s="4"/>
    </row>
    <row r="38" spans="1:20" ht="8.25" customHeight="1" x14ac:dyDescent="0.25">
      <c r="A38" s="17"/>
      <c r="B38" s="17"/>
      <c r="C38" s="54"/>
      <c r="D38" s="17"/>
      <c r="E38" s="52"/>
      <c r="F38" s="39"/>
      <c r="G38" s="39"/>
      <c r="H38" s="17"/>
      <c r="I38" s="17"/>
      <c r="J38" s="17"/>
      <c r="L38" s="48" t="s">
        <v>550</v>
      </c>
      <c r="M38" s="17"/>
      <c r="N38" s="17"/>
      <c r="O38" s="17"/>
      <c r="P38" s="17"/>
      <c r="Q38" s="17"/>
      <c r="R38" s="1"/>
      <c r="T38" s="4"/>
    </row>
    <row r="39" spans="1:20" ht="18.75" customHeight="1" x14ac:dyDescent="0.25">
      <c r="A39" s="17"/>
      <c r="B39" s="17"/>
      <c r="C39" s="95" t="s">
        <v>897</v>
      </c>
      <c r="D39" s="17"/>
      <c r="E39" s="98"/>
      <c r="F39" s="98"/>
      <c r="G39" s="98"/>
      <c r="H39" s="17"/>
      <c r="I39" s="17"/>
      <c r="J39" s="17"/>
      <c r="L39" s="48" t="s">
        <v>551</v>
      </c>
      <c r="M39" s="17"/>
      <c r="N39" s="17"/>
      <c r="O39" s="17"/>
      <c r="P39" s="17"/>
      <c r="Q39" s="17"/>
      <c r="R39" s="1"/>
      <c r="T39" s="4"/>
    </row>
    <row r="40" spans="1:20" ht="24" customHeight="1" x14ac:dyDescent="0.25">
      <c r="A40" s="17"/>
      <c r="B40" s="17"/>
      <c r="C40" s="95"/>
      <c r="D40" s="17"/>
      <c r="E40" s="98"/>
      <c r="F40" s="98"/>
      <c r="G40" s="98"/>
      <c r="H40" s="17"/>
      <c r="I40" s="17"/>
      <c r="J40" s="17"/>
      <c r="L40" s="48" t="s">
        <v>552</v>
      </c>
      <c r="M40" s="17"/>
      <c r="N40" s="17"/>
      <c r="O40" s="17"/>
      <c r="P40" s="17"/>
      <c r="Q40" s="17"/>
      <c r="R40" s="1"/>
      <c r="T40" s="4"/>
    </row>
    <row r="41" spans="1:20" ht="24" customHeight="1" x14ac:dyDescent="0.25">
      <c r="A41" s="17"/>
      <c r="B41" s="17"/>
      <c r="C41" s="95"/>
      <c r="D41" s="17"/>
      <c r="E41" s="98"/>
      <c r="F41" s="98"/>
      <c r="G41" s="98"/>
      <c r="H41" s="17"/>
      <c r="I41" s="17"/>
      <c r="J41" s="17"/>
      <c r="L41" s="48" t="s">
        <v>553</v>
      </c>
      <c r="M41" s="17"/>
      <c r="N41" s="17"/>
      <c r="O41" s="17"/>
      <c r="P41" s="17"/>
      <c r="Q41" s="17"/>
      <c r="R41" s="1"/>
      <c r="T41" s="4"/>
    </row>
    <row r="42" spans="1:20" ht="18.75" customHeight="1" x14ac:dyDescent="0.25">
      <c r="A42" s="17"/>
      <c r="B42" s="17"/>
      <c r="C42" s="95"/>
      <c r="D42" s="17"/>
      <c r="E42" s="98"/>
      <c r="F42" s="98"/>
      <c r="G42" s="98"/>
      <c r="H42" s="17"/>
      <c r="I42" s="17"/>
      <c r="J42" s="17"/>
      <c r="L42" s="48" t="s">
        <v>554</v>
      </c>
      <c r="M42" s="17"/>
      <c r="N42" s="17"/>
      <c r="O42" s="17"/>
      <c r="P42" s="17"/>
      <c r="Q42" s="17"/>
      <c r="R42" s="1"/>
      <c r="T42" s="4"/>
    </row>
    <row r="43" spans="1:20" ht="8.25" customHeight="1" x14ac:dyDescent="0.25">
      <c r="A43" s="17"/>
      <c r="B43" s="17"/>
      <c r="C43" s="54"/>
      <c r="D43" s="17"/>
      <c r="E43" s="26"/>
      <c r="F43" s="17"/>
      <c r="G43" s="17"/>
      <c r="H43" s="17"/>
      <c r="I43" s="17"/>
      <c r="J43" s="17"/>
      <c r="L43" s="48" t="s">
        <v>555</v>
      </c>
      <c r="M43" s="17"/>
      <c r="N43" s="17"/>
      <c r="O43" s="17"/>
      <c r="P43" s="17"/>
      <c r="Q43" s="17"/>
      <c r="R43" s="1"/>
      <c r="T43" s="4"/>
    </row>
    <row r="44" spans="1:20" ht="39.75" customHeight="1" x14ac:dyDescent="0.25">
      <c r="A44" s="17"/>
      <c r="B44" s="17"/>
      <c r="C44" s="54" t="s">
        <v>900</v>
      </c>
      <c r="D44" s="17"/>
      <c r="E44" s="97" t="s">
        <v>902</v>
      </c>
      <c r="F44" s="97"/>
      <c r="G44" s="97"/>
      <c r="H44" s="17"/>
      <c r="I44" s="17"/>
      <c r="J44" s="17"/>
      <c r="L44" s="48" t="s">
        <v>556</v>
      </c>
      <c r="M44" s="17"/>
      <c r="N44" s="17"/>
      <c r="O44" s="17"/>
      <c r="P44" s="17"/>
      <c r="Q44" s="17"/>
      <c r="R44" s="1"/>
      <c r="T44" s="4"/>
    </row>
    <row r="45" spans="1:20" ht="8.25" customHeight="1" x14ac:dyDescent="0.25">
      <c r="A45" s="17"/>
      <c r="B45" s="17"/>
      <c r="C45" s="54"/>
      <c r="D45" s="17"/>
      <c r="E45" s="26"/>
      <c r="F45" s="17"/>
      <c r="G45" s="17"/>
      <c r="H45" s="17"/>
      <c r="I45" s="17"/>
      <c r="J45" s="17"/>
      <c r="L45" s="48" t="s">
        <v>555</v>
      </c>
      <c r="M45" s="17"/>
      <c r="N45" s="17"/>
      <c r="O45" s="17"/>
      <c r="P45" s="17"/>
      <c r="Q45" s="17"/>
      <c r="R45" s="1"/>
      <c r="T45" s="4"/>
    </row>
    <row r="46" spans="1:20" ht="18.75" customHeight="1" x14ac:dyDescent="0.25">
      <c r="A46" s="17"/>
      <c r="B46" s="17"/>
      <c r="C46" s="54" t="s">
        <v>901</v>
      </c>
      <c r="D46" s="17"/>
      <c r="E46" s="96"/>
      <c r="F46" s="96"/>
      <c r="G46" s="96"/>
      <c r="H46" s="17"/>
      <c r="I46" s="17"/>
      <c r="J46" s="17"/>
      <c r="L46" s="48" t="s">
        <v>556</v>
      </c>
      <c r="M46" s="17"/>
      <c r="N46" s="17"/>
      <c r="O46" s="17"/>
      <c r="P46" s="17"/>
      <c r="Q46" s="17"/>
      <c r="R46" s="1"/>
      <c r="T46" s="4"/>
    </row>
    <row r="47" spans="1:20" ht="18.75" customHeight="1" x14ac:dyDescent="0.25">
      <c r="A47" s="37"/>
      <c r="B47" s="37"/>
      <c r="C47" s="36"/>
      <c r="D47" s="37"/>
      <c r="E47" s="38"/>
      <c r="F47" s="37"/>
      <c r="G47" s="37"/>
      <c r="H47" s="17"/>
      <c r="I47" s="17"/>
      <c r="J47" s="17"/>
      <c r="L47" s="48" t="s">
        <v>39</v>
      </c>
      <c r="M47" s="17"/>
      <c r="N47" s="17"/>
      <c r="O47" s="17"/>
      <c r="P47" s="17"/>
      <c r="Q47" s="17"/>
      <c r="R47" s="1"/>
      <c r="T47" s="4"/>
    </row>
    <row r="48" spans="1:20" ht="18.75" customHeight="1" x14ac:dyDescent="0.25">
      <c r="A48" s="37"/>
      <c r="B48" s="37"/>
      <c r="C48" s="37"/>
      <c r="D48" s="37"/>
      <c r="E48" s="38"/>
      <c r="F48" s="37"/>
      <c r="G48" s="37"/>
      <c r="H48" s="17"/>
      <c r="I48" s="17"/>
      <c r="J48" s="17"/>
      <c r="L48" s="48" t="s">
        <v>557</v>
      </c>
      <c r="M48" s="17"/>
      <c r="N48" s="17"/>
      <c r="O48" s="17"/>
      <c r="P48" s="17"/>
      <c r="Q48" s="17"/>
      <c r="R48" s="1"/>
      <c r="T48" s="4"/>
    </row>
    <row r="49" spans="1:20" ht="18.75" customHeight="1" x14ac:dyDescent="0.25">
      <c r="A49" s="37"/>
      <c r="B49" s="37"/>
      <c r="C49" s="37"/>
      <c r="D49" s="37"/>
      <c r="E49" s="38"/>
      <c r="F49" s="37"/>
      <c r="G49" s="37"/>
      <c r="H49" s="17"/>
      <c r="I49" s="17"/>
      <c r="J49" s="17"/>
      <c r="L49" s="48" t="s">
        <v>40</v>
      </c>
      <c r="M49" s="17"/>
      <c r="N49" s="17"/>
      <c r="O49" s="17"/>
      <c r="P49" s="17"/>
      <c r="Q49" s="17"/>
      <c r="R49" s="1"/>
      <c r="T49" s="4"/>
    </row>
    <row r="50" spans="1:20" ht="18.75" customHeight="1" x14ac:dyDescent="0.25">
      <c r="A50" s="37"/>
      <c r="B50" s="37"/>
      <c r="C50" s="37"/>
      <c r="D50" s="37"/>
      <c r="E50" s="38"/>
      <c r="F50" s="37"/>
      <c r="G50" s="37"/>
      <c r="H50" s="17"/>
      <c r="I50" s="17"/>
      <c r="J50" s="17"/>
      <c r="L50" s="48" t="s">
        <v>41</v>
      </c>
      <c r="M50" s="17"/>
      <c r="N50" s="17"/>
      <c r="O50" s="17"/>
      <c r="P50" s="17"/>
      <c r="Q50" s="17"/>
      <c r="R50" s="1"/>
      <c r="T50" s="4"/>
    </row>
    <row r="51" spans="1:20" ht="18.75" customHeight="1" x14ac:dyDescent="0.25">
      <c r="A51" s="37"/>
      <c r="B51" s="37"/>
      <c r="C51" s="37"/>
      <c r="D51" s="37"/>
      <c r="E51" s="38"/>
      <c r="F51" s="37"/>
      <c r="G51" s="37"/>
      <c r="H51" s="17"/>
      <c r="I51" s="17"/>
      <c r="J51" s="17"/>
      <c r="L51" s="48" t="s">
        <v>42</v>
      </c>
      <c r="M51" s="17"/>
      <c r="N51" s="17"/>
      <c r="O51" s="17"/>
      <c r="P51" s="17"/>
      <c r="Q51" s="17"/>
      <c r="R51" s="1"/>
      <c r="T51" s="4"/>
    </row>
    <row r="52" spans="1:20" ht="18.75" customHeight="1" x14ac:dyDescent="0.25">
      <c r="A52" s="17"/>
      <c r="B52" s="17"/>
      <c r="C52" s="35" t="s">
        <v>894</v>
      </c>
      <c r="D52" s="39"/>
      <c r="E52" s="94" t="str">
        <f ca="1">"LRH-"&amp;RANDBETWEEN(100000,999999)&amp;"-SAU-2021"</f>
        <v>LRH-655451-SAU-2021</v>
      </c>
      <c r="F52" s="94"/>
      <c r="G52" s="94"/>
      <c r="H52" s="17"/>
      <c r="I52" s="17"/>
      <c r="J52" s="17"/>
      <c r="L52" s="48" t="s">
        <v>558</v>
      </c>
      <c r="M52" s="17"/>
      <c r="N52" s="17"/>
      <c r="O52" s="17"/>
      <c r="P52" s="17"/>
      <c r="Q52" s="17"/>
      <c r="R52" s="1"/>
      <c r="T52" s="4"/>
    </row>
    <row r="53" spans="1:20" ht="18.75" customHeight="1" x14ac:dyDescent="0.25">
      <c r="A53" s="17"/>
      <c r="B53" s="17"/>
      <c r="C53" s="35"/>
      <c r="D53" s="39"/>
      <c r="E53" s="55"/>
      <c r="F53" s="55"/>
      <c r="G53" s="55"/>
      <c r="H53" s="17"/>
      <c r="I53" s="17"/>
      <c r="J53" s="17"/>
      <c r="L53" s="48" t="s">
        <v>559</v>
      </c>
      <c r="M53" s="17"/>
      <c r="N53" s="17"/>
      <c r="O53" s="17"/>
      <c r="P53" s="17"/>
      <c r="Q53" s="17"/>
      <c r="R53" s="1"/>
      <c r="T53" s="4"/>
    </row>
    <row r="54" spans="1:20" ht="3.75" customHeight="1" thickBot="1" x14ac:dyDescent="0.3">
      <c r="A54" s="34"/>
      <c r="B54" s="34"/>
      <c r="C54" s="34"/>
      <c r="D54" s="34"/>
      <c r="E54" s="34"/>
      <c r="F54" s="34"/>
      <c r="G54" s="34"/>
      <c r="H54" s="34"/>
      <c r="I54" s="17"/>
      <c r="J54" s="17"/>
      <c r="L54" s="48" t="s">
        <v>560</v>
      </c>
      <c r="M54" s="17"/>
      <c r="N54" s="17"/>
      <c r="O54" s="17"/>
      <c r="P54" s="17"/>
      <c r="Q54" s="17"/>
      <c r="R54" s="1"/>
      <c r="T54" s="4"/>
    </row>
    <row r="55" spans="1:20" ht="6" customHeight="1" x14ac:dyDescent="0.25">
      <c r="A55" s="13"/>
      <c r="B55" s="13"/>
      <c r="C55" s="13"/>
      <c r="D55" s="13"/>
      <c r="E55" s="14"/>
      <c r="F55" s="14"/>
      <c r="G55" s="14"/>
      <c r="H55" s="14"/>
      <c r="L55" s="48" t="s">
        <v>561</v>
      </c>
    </row>
    <row r="56" spans="1:20" x14ac:dyDescent="0.25">
      <c r="L56" s="48" t="s">
        <v>43</v>
      </c>
    </row>
    <row r="57" spans="1:20" ht="19.5" customHeight="1" x14ac:dyDescent="0.25">
      <c r="E57" s="66" t="s">
        <v>909</v>
      </c>
      <c r="L57" s="48"/>
    </row>
    <row r="58" spans="1:20" ht="19.5" customHeight="1" x14ac:dyDescent="0.25">
      <c r="E58" s="67" t="s">
        <v>907</v>
      </c>
      <c r="L58" s="48"/>
    </row>
    <row r="59" spans="1:20" ht="19.5" customHeight="1" x14ac:dyDescent="0.25">
      <c r="E59" s="68" t="s">
        <v>906</v>
      </c>
      <c r="L59" s="48" t="s">
        <v>61</v>
      </c>
    </row>
    <row r="60" spans="1:20" ht="19.5" customHeight="1" x14ac:dyDescent="0.25">
      <c r="E60" s="67" t="s">
        <v>908</v>
      </c>
      <c r="L60" s="48" t="s">
        <v>567</v>
      </c>
    </row>
    <row r="61" spans="1:20" x14ac:dyDescent="0.25">
      <c r="L61" s="48" t="s">
        <v>62</v>
      </c>
    </row>
    <row r="62" spans="1:20" x14ac:dyDescent="0.25">
      <c r="L62" s="48" t="s">
        <v>63</v>
      </c>
    </row>
    <row r="63" spans="1:20" x14ac:dyDescent="0.25">
      <c r="L63" s="48" t="s">
        <v>64</v>
      </c>
    </row>
    <row r="64" spans="1:20" x14ac:dyDescent="0.25">
      <c r="L64" s="48" t="s">
        <v>568</v>
      </c>
    </row>
    <row r="65" spans="12:12" x14ac:dyDescent="0.25">
      <c r="L65" s="48" t="s">
        <v>445</v>
      </c>
    </row>
    <row r="66" spans="12:12" x14ac:dyDescent="0.25">
      <c r="L66" s="48" t="s">
        <v>569</v>
      </c>
    </row>
    <row r="67" spans="12:12" x14ac:dyDescent="0.25">
      <c r="L67" s="48" t="s">
        <v>65</v>
      </c>
    </row>
    <row r="68" spans="12:12" x14ac:dyDescent="0.25">
      <c r="L68" s="48" t="s">
        <v>446</v>
      </c>
    </row>
    <row r="69" spans="12:12" x14ac:dyDescent="0.25">
      <c r="L69" s="48" t="s">
        <v>430</v>
      </c>
    </row>
    <row r="70" spans="12:12" x14ac:dyDescent="0.25">
      <c r="L70" s="48" t="s">
        <v>482</v>
      </c>
    </row>
    <row r="71" spans="12:12" x14ac:dyDescent="0.25">
      <c r="L71" s="48" t="s">
        <v>483</v>
      </c>
    </row>
    <row r="72" spans="12:12" x14ac:dyDescent="0.25">
      <c r="L72" s="48" t="s">
        <v>66</v>
      </c>
    </row>
    <row r="73" spans="12:12" x14ac:dyDescent="0.25">
      <c r="L73" s="48" t="s">
        <v>67</v>
      </c>
    </row>
    <row r="74" spans="12:12" x14ac:dyDescent="0.25">
      <c r="L74" s="48" t="s">
        <v>68</v>
      </c>
    </row>
    <row r="75" spans="12:12" x14ac:dyDescent="0.25">
      <c r="L75" s="48" t="s">
        <v>570</v>
      </c>
    </row>
    <row r="76" spans="12:12" x14ac:dyDescent="0.25">
      <c r="L76" s="48" t="s">
        <v>447</v>
      </c>
    </row>
    <row r="77" spans="12:12" x14ac:dyDescent="0.25">
      <c r="L77" s="48" t="s">
        <v>431</v>
      </c>
    </row>
    <row r="78" spans="12:12" x14ac:dyDescent="0.25">
      <c r="L78" s="48" t="s">
        <v>69</v>
      </c>
    </row>
    <row r="79" spans="12:12" x14ac:dyDescent="0.25">
      <c r="L79" s="48" t="s">
        <v>70</v>
      </c>
    </row>
    <row r="80" spans="12:12" x14ac:dyDescent="0.25">
      <c r="L80" s="48" t="s">
        <v>571</v>
      </c>
    </row>
    <row r="81" spans="12:12" x14ac:dyDescent="0.25">
      <c r="L81" s="48" t="s">
        <v>572</v>
      </c>
    </row>
    <row r="82" spans="12:12" x14ac:dyDescent="0.25">
      <c r="L82" s="48" t="s">
        <v>573</v>
      </c>
    </row>
    <row r="83" spans="12:12" x14ac:dyDescent="0.25">
      <c r="L83" s="48" t="s">
        <v>574</v>
      </c>
    </row>
    <row r="84" spans="12:12" x14ac:dyDescent="0.25">
      <c r="L84" s="48" t="s">
        <v>575</v>
      </c>
    </row>
    <row r="85" spans="12:12" x14ac:dyDescent="0.25">
      <c r="L85" s="48" t="s">
        <v>71</v>
      </c>
    </row>
    <row r="86" spans="12:12" x14ac:dyDescent="0.25">
      <c r="L86" s="48" t="s">
        <v>576</v>
      </c>
    </row>
    <row r="87" spans="12:12" x14ac:dyDescent="0.25">
      <c r="L87" s="48" t="s">
        <v>577</v>
      </c>
    </row>
    <row r="88" spans="12:12" x14ac:dyDescent="0.25">
      <c r="L88" s="48" t="s">
        <v>72</v>
      </c>
    </row>
    <row r="89" spans="12:12" x14ac:dyDescent="0.25">
      <c r="L89" s="48" t="s">
        <v>73</v>
      </c>
    </row>
    <row r="90" spans="12:12" x14ac:dyDescent="0.25">
      <c r="L90" s="48" t="s">
        <v>74</v>
      </c>
    </row>
    <row r="91" spans="12:12" x14ac:dyDescent="0.25">
      <c r="L91" s="48" t="s">
        <v>75</v>
      </c>
    </row>
    <row r="92" spans="12:12" x14ac:dyDescent="0.25">
      <c r="L92" s="48" t="s">
        <v>76</v>
      </c>
    </row>
    <row r="93" spans="12:12" x14ac:dyDescent="0.25">
      <c r="L93" s="48" t="s">
        <v>432</v>
      </c>
    </row>
    <row r="94" spans="12:12" x14ac:dyDescent="0.25">
      <c r="L94" s="48" t="s">
        <v>448</v>
      </c>
    </row>
    <row r="95" spans="12:12" x14ac:dyDescent="0.25">
      <c r="L95" s="48" t="s">
        <v>77</v>
      </c>
    </row>
    <row r="96" spans="12:12" x14ac:dyDescent="0.25">
      <c r="L96" s="48" t="s">
        <v>578</v>
      </c>
    </row>
    <row r="97" spans="12:12" x14ac:dyDescent="0.25">
      <c r="L97" s="48" t="s">
        <v>579</v>
      </c>
    </row>
    <row r="98" spans="12:12" x14ac:dyDescent="0.25">
      <c r="L98" s="48" t="s">
        <v>78</v>
      </c>
    </row>
    <row r="99" spans="12:12" x14ac:dyDescent="0.25">
      <c r="L99" s="48" t="s">
        <v>79</v>
      </c>
    </row>
    <row r="100" spans="12:12" x14ac:dyDescent="0.25">
      <c r="L100" s="48" t="s">
        <v>80</v>
      </c>
    </row>
    <row r="101" spans="12:12" x14ac:dyDescent="0.25">
      <c r="L101" s="48" t="s">
        <v>81</v>
      </c>
    </row>
    <row r="102" spans="12:12" x14ac:dyDescent="0.25">
      <c r="L102" s="48" t="s">
        <v>82</v>
      </c>
    </row>
    <row r="103" spans="12:12" x14ac:dyDescent="0.25">
      <c r="L103" s="48" t="s">
        <v>580</v>
      </c>
    </row>
    <row r="104" spans="12:12" x14ac:dyDescent="0.25">
      <c r="L104" s="48" t="s">
        <v>83</v>
      </c>
    </row>
    <row r="105" spans="12:12" x14ac:dyDescent="0.25">
      <c r="L105" s="48" t="s">
        <v>581</v>
      </c>
    </row>
    <row r="106" spans="12:12" x14ac:dyDescent="0.25">
      <c r="L106" s="48" t="s">
        <v>84</v>
      </c>
    </row>
    <row r="107" spans="12:12" x14ac:dyDescent="0.25">
      <c r="L107" s="48" t="s">
        <v>85</v>
      </c>
    </row>
    <row r="108" spans="12:12" x14ac:dyDescent="0.25">
      <c r="L108" s="48" t="s">
        <v>86</v>
      </c>
    </row>
    <row r="109" spans="12:12" x14ac:dyDescent="0.25">
      <c r="L109" s="48" t="s">
        <v>87</v>
      </c>
    </row>
    <row r="110" spans="12:12" x14ac:dyDescent="0.25">
      <c r="L110" s="48" t="s">
        <v>88</v>
      </c>
    </row>
    <row r="111" spans="12:12" x14ac:dyDescent="0.25">
      <c r="L111" s="48" t="s">
        <v>484</v>
      </c>
    </row>
    <row r="112" spans="12:12" x14ac:dyDescent="0.25">
      <c r="L112" s="48" t="s">
        <v>89</v>
      </c>
    </row>
    <row r="113" spans="12:12" x14ac:dyDescent="0.25">
      <c r="L113" s="48" t="s">
        <v>90</v>
      </c>
    </row>
    <row r="114" spans="12:12" x14ac:dyDescent="0.25">
      <c r="L114" s="48" t="s">
        <v>91</v>
      </c>
    </row>
    <row r="115" spans="12:12" x14ac:dyDescent="0.25">
      <c r="L115" s="48" t="s">
        <v>582</v>
      </c>
    </row>
    <row r="116" spans="12:12" x14ac:dyDescent="0.25">
      <c r="L116" s="48" t="s">
        <v>583</v>
      </c>
    </row>
    <row r="117" spans="12:12" x14ac:dyDescent="0.25">
      <c r="L117" s="48" t="s">
        <v>92</v>
      </c>
    </row>
    <row r="118" spans="12:12" x14ac:dyDescent="0.25">
      <c r="L118" s="48" t="s">
        <v>93</v>
      </c>
    </row>
    <row r="119" spans="12:12" x14ac:dyDescent="0.25">
      <c r="L119" s="48" t="s">
        <v>94</v>
      </c>
    </row>
    <row r="120" spans="12:12" x14ac:dyDescent="0.25">
      <c r="L120" s="48" t="s">
        <v>584</v>
      </c>
    </row>
    <row r="121" spans="12:12" x14ac:dyDescent="0.25">
      <c r="L121" s="48" t="s">
        <v>95</v>
      </c>
    </row>
    <row r="122" spans="12:12" x14ac:dyDescent="0.25">
      <c r="L122" s="48" t="s">
        <v>96</v>
      </c>
    </row>
    <row r="123" spans="12:12" x14ac:dyDescent="0.25">
      <c r="L123" s="48" t="s">
        <v>97</v>
      </c>
    </row>
    <row r="124" spans="12:12" x14ac:dyDescent="0.25">
      <c r="L124" s="48" t="s">
        <v>98</v>
      </c>
    </row>
    <row r="125" spans="12:12" x14ac:dyDescent="0.25">
      <c r="L125" s="48" t="s">
        <v>585</v>
      </c>
    </row>
    <row r="126" spans="12:12" x14ac:dyDescent="0.25">
      <c r="L126" s="48" t="s">
        <v>586</v>
      </c>
    </row>
    <row r="127" spans="12:12" x14ac:dyDescent="0.25">
      <c r="L127" s="48" t="s">
        <v>587</v>
      </c>
    </row>
    <row r="128" spans="12:12" x14ac:dyDescent="0.25">
      <c r="L128" s="48" t="s">
        <v>588</v>
      </c>
    </row>
    <row r="129" spans="12:12" x14ac:dyDescent="0.25">
      <c r="L129" s="48" t="s">
        <v>99</v>
      </c>
    </row>
    <row r="130" spans="12:12" x14ac:dyDescent="0.25">
      <c r="L130" s="48" t="s">
        <v>589</v>
      </c>
    </row>
    <row r="131" spans="12:12" x14ac:dyDescent="0.25">
      <c r="L131" s="48" t="s">
        <v>590</v>
      </c>
    </row>
    <row r="132" spans="12:12" x14ac:dyDescent="0.25">
      <c r="L132" s="48" t="s">
        <v>591</v>
      </c>
    </row>
    <row r="133" spans="12:12" x14ac:dyDescent="0.25">
      <c r="L133" s="48" t="s">
        <v>100</v>
      </c>
    </row>
    <row r="134" spans="12:12" x14ac:dyDescent="0.25">
      <c r="L134" s="48" t="s">
        <v>101</v>
      </c>
    </row>
    <row r="135" spans="12:12" x14ac:dyDescent="0.25">
      <c r="L135" s="48" t="s">
        <v>102</v>
      </c>
    </row>
    <row r="136" spans="12:12" x14ac:dyDescent="0.25">
      <c r="L136" s="48" t="s">
        <v>592</v>
      </c>
    </row>
    <row r="137" spans="12:12" x14ac:dyDescent="0.25">
      <c r="L137" s="48" t="s">
        <v>103</v>
      </c>
    </row>
    <row r="138" spans="12:12" x14ac:dyDescent="0.25">
      <c r="L138" s="48" t="s">
        <v>593</v>
      </c>
    </row>
    <row r="139" spans="12:12" x14ac:dyDescent="0.25">
      <c r="L139" s="48" t="s">
        <v>433</v>
      </c>
    </row>
    <row r="140" spans="12:12" x14ac:dyDescent="0.25">
      <c r="L140" s="48" t="s">
        <v>434</v>
      </c>
    </row>
    <row r="141" spans="12:12" x14ac:dyDescent="0.25">
      <c r="L141" s="48" t="s">
        <v>449</v>
      </c>
    </row>
    <row r="142" spans="12:12" x14ac:dyDescent="0.25">
      <c r="L142" s="48" t="s">
        <v>485</v>
      </c>
    </row>
    <row r="143" spans="12:12" x14ac:dyDescent="0.25">
      <c r="L143" s="48" t="s">
        <v>594</v>
      </c>
    </row>
    <row r="144" spans="12:12" x14ac:dyDescent="0.25">
      <c r="L144" s="48" t="s">
        <v>486</v>
      </c>
    </row>
    <row r="145" spans="12:12" x14ac:dyDescent="0.25">
      <c r="L145" s="48" t="s">
        <v>595</v>
      </c>
    </row>
    <row r="146" spans="12:12" x14ac:dyDescent="0.25">
      <c r="L146" s="48" t="s">
        <v>104</v>
      </c>
    </row>
    <row r="147" spans="12:12" x14ac:dyDescent="0.25">
      <c r="L147" s="48" t="s">
        <v>105</v>
      </c>
    </row>
    <row r="148" spans="12:12" x14ac:dyDescent="0.25">
      <c r="L148" s="48" t="s">
        <v>596</v>
      </c>
    </row>
    <row r="149" spans="12:12" x14ac:dyDescent="0.25">
      <c r="L149" s="48" t="s">
        <v>106</v>
      </c>
    </row>
    <row r="150" spans="12:12" x14ac:dyDescent="0.25">
      <c r="L150" s="48" t="s">
        <v>107</v>
      </c>
    </row>
    <row r="151" spans="12:12" x14ac:dyDescent="0.25">
      <c r="L151" s="48" t="s">
        <v>108</v>
      </c>
    </row>
    <row r="152" spans="12:12" x14ac:dyDescent="0.25">
      <c r="L152" s="48" t="s">
        <v>597</v>
      </c>
    </row>
    <row r="153" spans="12:12" x14ac:dyDescent="0.25">
      <c r="L153" s="48" t="s">
        <v>598</v>
      </c>
    </row>
    <row r="154" spans="12:12" x14ac:dyDescent="0.25">
      <c r="L154" s="48" t="s">
        <v>109</v>
      </c>
    </row>
    <row r="155" spans="12:12" x14ac:dyDescent="0.25">
      <c r="L155" s="48" t="s">
        <v>110</v>
      </c>
    </row>
    <row r="156" spans="12:12" x14ac:dyDescent="0.25">
      <c r="L156" s="48" t="s">
        <v>599</v>
      </c>
    </row>
    <row r="157" spans="12:12" x14ac:dyDescent="0.25">
      <c r="L157" s="48" t="s">
        <v>111</v>
      </c>
    </row>
    <row r="158" spans="12:12" x14ac:dyDescent="0.25">
      <c r="L158" s="48" t="s">
        <v>112</v>
      </c>
    </row>
    <row r="159" spans="12:12" x14ac:dyDescent="0.25">
      <c r="L159" s="48" t="s">
        <v>113</v>
      </c>
    </row>
    <row r="160" spans="12:12" x14ac:dyDescent="0.25">
      <c r="L160" s="48" t="s">
        <v>600</v>
      </c>
    </row>
    <row r="161" spans="12:12" x14ac:dyDescent="0.25">
      <c r="L161" s="48" t="s">
        <v>450</v>
      </c>
    </row>
    <row r="162" spans="12:12" x14ac:dyDescent="0.25">
      <c r="L162" s="48" t="s">
        <v>114</v>
      </c>
    </row>
    <row r="163" spans="12:12" x14ac:dyDescent="0.25">
      <c r="L163" s="48" t="s">
        <v>601</v>
      </c>
    </row>
    <row r="164" spans="12:12" x14ac:dyDescent="0.25">
      <c r="L164" s="48" t="s">
        <v>602</v>
      </c>
    </row>
    <row r="165" spans="12:12" x14ac:dyDescent="0.25">
      <c r="L165" s="48" t="s">
        <v>487</v>
      </c>
    </row>
    <row r="166" spans="12:12" x14ac:dyDescent="0.25">
      <c r="L166" s="48" t="s">
        <v>603</v>
      </c>
    </row>
    <row r="167" spans="12:12" x14ac:dyDescent="0.25">
      <c r="L167" s="48" t="s">
        <v>115</v>
      </c>
    </row>
    <row r="168" spans="12:12" x14ac:dyDescent="0.25">
      <c r="L168" s="48" t="s">
        <v>604</v>
      </c>
    </row>
    <row r="169" spans="12:12" x14ac:dyDescent="0.25">
      <c r="L169" s="48" t="s">
        <v>116</v>
      </c>
    </row>
    <row r="170" spans="12:12" x14ac:dyDescent="0.25">
      <c r="L170" s="48" t="s">
        <v>605</v>
      </c>
    </row>
    <row r="171" spans="12:12" x14ac:dyDescent="0.25">
      <c r="L171" s="48" t="s">
        <v>606</v>
      </c>
    </row>
    <row r="172" spans="12:12" x14ac:dyDescent="0.25">
      <c r="L172" s="48" t="s">
        <v>117</v>
      </c>
    </row>
    <row r="173" spans="12:12" x14ac:dyDescent="0.25">
      <c r="L173" s="48" t="s">
        <v>118</v>
      </c>
    </row>
    <row r="174" spans="12:12" x14ac:dyDescent="0.25">
      <c r="L174" s="48" t="s">
        <v>119</v>
      </c>
    </row>
    <row r="175" spans="12:12" x14ac:dyDescent="0.25">
      <c r="L175" s="48" t="s">
        <v>120</v>
      </c>
    </row>
    <row r="176" spans="12:12" x14ac:dyDescent="0.25">
      <c r="L176" s="48" t="s">
        <v>607</v>
      </c>
    </row>
    <row r="177" spans="12:12" x14ac:dyDescent="0.25">
      <c r="L177" s="48" t="s">
        <v>608</v>
      </c>
    </row>
    <row r="178" spans="12:12" x14ac:dyDescent="0.25">
      <c r="L178" s="48" t="s">
        <v>609</v>
      </c>
    </row>
    <row r="179" spans="12:12" x14ac:dyDescent="0.25">
      <c r="L179" s="48" t="s">
        <v>610</v>
      </c>
    </row>
    <row r="180" spans="12:12" x14ac:dyDescent="0.25">
      <c r="L180" s="48" t="s">
        <v>611</v>
      </c>
    </row>
    <row r="181" spans="12:12" x14ac:dyDescent="0.25">
      <c r="L181" s="48" t="s">
        <v>612</v>
      </c>
    </row>
    <row r="182" spans="12:12" x14ac:dyDescent="0.25">
      <c r="L182" s="48" t="s">
        <v>613</v>
      </c>
    </row>
    <row r="183" spans="12:12" x14ac:dyDescent="0.25">
      <c r="L183" s="48" t="s">
        <v>614</v>
      </c>
    </row>
    <row r="184" spans="12:12" x14ac:dyDescent="0.25">
      <c r="L184" s="48" t="s">
        <v>615</v>
      </c>
    </row>
    <row r="185" spans="12:12" x14ac:dyDescent="0.25">
      <c r="L185" s="48" t="s">
        <v>121</v>
      </c>
    </row>
    <row r="186" spans="12:12" x14ac:dyDescent="0.25">
      <c r="L186" s="48" t="s">
        <v>122</v>
      </c>
    </row>
    <row r="187" spans="12:12" x14ac:dyDescent="0.25">
      <c r="L187" s="48" t="s">
        <v>123</v>
      </c>
    </row>
    <row r="188" spans="12:12" x14ac:dyDescent="0.25">
      <c r="L188" s="48" t="s">
        <v>488</v>
      </c>
    </row>
    <row r="189" spans="12:12" x14ac:dyDescent="0.25">
      <c r="L189" s="48" t="s">
        <v>124</v>
      </c>
    </row>
    <row r="190" spans="12:12" x14ac:dyDescent="0.25">
      <c r="L190" s="48" t="s">
        <v>125</v>
      </c>
    </row>
    <row r="191" spans="12:12" x14ac:dyDescent="0.25">
      <c r="L191" s="48" t="s">
        <v>126</v>
      </c>
    </row>
    <row r="192" spans="12:12" x14ac:dyDescent="0.25">
      <c r="L192" s="48" t="s">
        <v>616</v>
      </c>
    </row>
    <row r="193" spans="12:12" x14ac:dyDescent="0.25">
      <c r="L193" s="48" t="s">
        <v>127</v>
      </c>
    </row>
    <row r="194" spans="12:12" x14ac:dyDescent="0.25">
      <c r="L194" s="48" t="s">
        <v>128</v>
      </c>
    </row>
    <row r="195" spans="12:12" x14ac:dyDescent="0.25">
      <c r="L195" s="48" t="s">
        <v>617</v>
      </c>
    </row>
    <row r="196" spans="12:12" x14ac:dyDescent="0.25">
      <c r="L196" s="48" t="s">
        <v>129</v>
      </c>
    </row>
    <row r="197" spans="12:12" x14ac:dyDescent="0.25">
      <c r="L197" s="48" t="s">
        <v>618</v>
      </c>
    </row>
    <row r="198" spans="12:12" x14ac:dyDescent="0.25">
      <c r="L198" s="48" t="s">
        <v>130</v>
      </c>
    </row>
    <row r="199" spans="12:12" x14ac:dyDescent="0.25">
      <c r="L199" s="48" t="s">
        <v>131</v>
      </c>
    </row>
    <row r="200" spans="12:12" x14ac:dyDescent="0.25">
      <c r="L200" s="48" t="s">
        <v>132</v>
      </c>
    </row>
    <row r="201" spans="12:12" x14ac:dyDescent="0.25">
      <c r="L201" s="48" t="s">
        <v>133</v>
      </c>
    </row>
    <row r="202" spans="12:12" x14ac:dyDescent="0.25">
      <c r="L202" s="48" t="s">
        <v>134</v>
      </c>
    </row>
    <row r="203" spans="12:12" x14ac:dyDescent="0.25">
      <c r="L203" s="48" t="s">
        <v>135</v>
      </c>
    </row>
    <row r="204" spans="12:12" x14ac:dyDescent="0.25">
      <c r="L204" s="48" t="s">
        <v>136</v>
      </c>
    </row>
    <row r="205" spans="12:12" x14ac:dyDescent="0.25">
      <c r="L205" s="48" t="s">
        <v>619</v>
      </c>
    </row>
    <row r="206" spans="12:12" x14ac:dyDescent="0.25">
      <c r="L206" s="48" t="s">
        <v>620</v>
      </c>
    </row>
    <row r="207" spans="12:12" x14ac:dyDescent="0.25">
      <c r="L207" s="48" t="s">
        <v>621</v>
      </c>
    </row>
    <row r="208" spans="12:12" x14ac:dyDescent="0.25">
      <c r="L208" s="48" t="s">
        <v>622</v>
      </c>
    </row>
    <row r="209" spans="12:12" x14ac:dyDescent="0.25">
      <c r="L209" s="48" t="s">
        <v>623</v>
      </c>
    </row>
    <row r="210" spans="12:12" x14ac:dyDescent="0.25">
      <c r="L210" s="48" t="s">
        <v>624</v>
      </c>
    </row>
    <row r="211" spans="12:12" x14ac:dyDescent="0.25">
      <c r="L211" s="48" t="s">
        <v>137</v>
      </c>
    </row>
    <row r="212" spans="12:12" x14ac:dyDescent="0.25">
      <c r="L212" s="48" t="s">
        <v>625</v>
      </c>
    </row>
    <row r="213" spans="12:12" x14ac:dyDescent="0.25">
      <c r="L213" s="48" t="s">
        <v>138</v>
      </c>
    </row>
    <row r="214" spans="12:12" x14ac:dyDescent="0.25">
      <c r="L214" s="48" t="s">
        <v>139</v>
      </c>
    </row>
    <row r="215" spans="12:12" x14ac:dyDescent="0.25">
      <c r="L215" s="48" t="s">
        <v>626</v>
      </c>
    </row>
    <row r="216" spans="12:12" x14ac:dyDescent="0.25">
      <c r="L216" s="48" t="s">
        <v>435</v>
      </c>
    </row>
    <row r="217" spans="12:12" x14ac:dyDescent="0.25">
      <c r="L217" s="48" t="s">
        <v>627</v>
      </c>
    </row>
    <row r="218" spans="12:12" x14ac:dyDescent="0.25">
      <c r="L218" s="48" t="s">
        <v>140</v>
      </c>
    </row>
    <row r="219" spans="12:12" x14ac:dyDescent="0.25">
      <c r="L219" s="48" t="s">
        <v>451</v>
      </c>
    </row>
    <row r="220" spans="12:12" x14ac:dyDescent="0.25">
      <c r="L220" s="48" t="s">
        <v>141</v>
      </c>
    </row>
    <row r="221" spans="12:12" x14ac:dyDescent="0.25">
      <c r="L221" s="48" t="s">
        <v>142</v>
      </c>
    </row>
    <row r="222" spans="12:12" x14ac:dyDescent="0.25">
      <c r="L222" s="48" t="s">
        <v>143</v>
      </c>
    </row>
    <row r="223" spans="12:12" x14ac:dyDescent="0.25">
      <c r="L223" s="48" t="s">
        <v>628</v>
      </c>
    </row>
    <row r="224" spans="12:12" x14ac:dyDescent="0.25">
      <c r="L224" s="48" t="s">
        <v>144</v>
      </c>
    </row>
    <row r="225" spans="12:12" x14ac:dyDescent="0.25">
      <c r="L225" s="48" t="s">
        <v>145</v>
      </c>
    </row>
    <row r="226" spans="12:12" x14ac:dyDescent="0.25">
      <c r="L226" s="48" t="s">
        <v>452</v>
      </c>
    </row>
    <row r="227" spans="12:12" x14ac:dyDescent="0.25">
      <c r="L227" s="48" t="s">
        <v>489</v>
      </c>
    </row>
    <row r="228" spans="12:12" x14ac:dyDescent="0.25">
      <c r="L228" s="48" t="s">
        <v>146</v>
      </c>
    </row>
    <row r="229" spans="12:12" x14ac:dyDescent="0.25">
      <c r="L229" s="48" t="s">
        <v>453</v>
      </c>
    </row>
    <row r="230" spans="12:12" x14ac:dyDescent="0.25">
      <c r="L230" s="48" t="s">
        <v>629</v>
      </c>
    </row>
    <row r="231" spans="12:12" x14ac:dyDescent="0.25">
      <c r="L231" s="48" t="s">
        <v>630</v>
      </c>
    </row>
    <row r="232" spans="12:12" x14ac:dyDescent="0.25">
      <c r="L232" s="48" t="s">
        <v>147</v>
      </c>
    </row>
    <row r="233" spans="12:12" x14ac:dyDescent="0.25">
      <c r="L233" s="48" t="s">
        <v>441</v>
      </c>
    </row>
    <row r="234" spans="12:12" x14ac:dyDescent="0.25">
      <c r="L234" s="48" t="s">
        <v>631</v>
      </c>
    </row>
    <row r="235" spans="12:12" x14ac:dyDescent="0.25">
      <c r="L235" s="48" t="s">
        <v>632</v>
      </c>
    </row>
    <row r="236" spans="12:12" x14ac:dyDescent="0.25">
      <c r="L236" s="48" t="s">
        <v>148</v>
      </c>
    </row>
    <row r="237" spans="12:12" x14ac:dyDescent="0.25">
      <c r="L237" s="48" t="s">
        <v>149</v>
      </c>
    </row>
    <row r="238" spans="12:12" x14ac:dyDescent="0.25">
      <c r="L238" s="48" t="s">
        <v>633</v>
      </c>
    </row>
    <row r="239" spans="12:12" x14ac:dyDescent="0.25">
      <c r="L239" s="48" t="s">
        <v>150</v>
      </c>
    </row>
    <row r="240" spans="12:12" x14ac:dyDescent="0.25">
      <c r="L240" s="48" t="s">
        <v>151</v>
      </c>
    </row>
    <row r="241" spans="12:12" x14ac:dyDescent="0.25">
      <c r="L241" s="48" t="s">
        <v>152</v>
      </c>
    </row>
    <row r="242" spans="12:12" x14ac:dyDescent="0.25">
      <c r="L242" s="48" t="s">
        <v>634</v>
      </c>
    </row>
    <row r="243" spans="12:12" x14ac:dyDescent="0.25">
      <c r="L243" s="48" t="s">
        <v>635</v>
      </c>
    </row>
    <row r="244" spans="12:12" x14ac:dyDescent="0.25">
      <c r="L244" s="48" t="s">
        <v>636</v>
      </c>
    </row>
    <row r="245" spans="12:12" x14ac:dyDescent="0.25">
      <c r="L245" s="48" t="s">
        <v>454</v>
      </c>
    </row>
    <row r="246" spans="12:12" x14ac:dyDescent="0.25">
      <c r="L246" s="48" t="s">
        <v>637</v>
      </c>
    </row>
    <row r="247" spans="12:12" x14ac:dyDescent="0.25">
      <c r="L247" s="48" t="s">
        <v>638</v>
      </c>
    </row>
    <row r="248" spans="12:12" x14ac:dyDescent="0.25">
      <c r="L248" s="48" t="s">
        <v>490</v>
      </c>
    </row>
    <row r="249" spans="12:12" x14ac:dyDescent="0.25">
      <c r="L249" s="48" t="s">
        <v>639</v>
      </c>
    </row>
    <row r="250" spans="12:12" x14ac:dyDescent="0.25">
      <c r="L250" s="48" t="s">
        <v>153</v>
      </c>
    </row>
    <row r="251" spans="12:12" x14ac:dyDescent="0.25">
      <c r="L251" s="48" t="s">
        <v>640</v>
      </c>
    </row>
    <row r="252" spans="12:12" x14ac:dyDescent="0.25">
      <c r="L252" s="48" t="s">
        <v>641</v>
      </c>
    </row>
    <row r="253" spans="12:12" x14ac:dyDescent="0.25">
      <c r="L253" s="48" t="s">
        <v>154</v>
      </c>
    </row>
    <row r="254" spans="12:12" x14ac:dyDescent="0.25">
      <c r="L254" s="48" t="s">
        <v>155</v>
      </c>
    </row>
    <row r="255" spans="12:12" x14ac:dyDescent="0.25">
      <c r="L255" s="48" t="s">
        <v>156</v>
      </c>
    </row>
    <row r="256" spans="12:12" x14ac:dyDescent="0.25">
      <c r="L256" s="48" t="s">
        <v>455</v>
      </c>
    </row>
    <row r="257" spans="12:12" x14ac:dyDescent="0.25">
      <c r="L257" s="48" t="s">
        <v>642</v>
      </c>
    </row>
    <row r="258" spans="12:12" x14ac:dyDescent="0.25">
      <c r="L258" s="48" t="s">
        <v>157</v>
      </c>
    </row>
    <row r="259" spans="12:12" x14ac:dyDescent="0.25">
      <c r="L259" s="48" t="s">
        <v>158</v>
      </c>
    </row>
    <row r="260" spans="12:12" x14ac:dyDescent="0.25">
      <c r="L260" s="48" t="s">
        <v>159</v>
      </c>
    </row>
    <row r="261" spans="12:12" x14ac:dyDescent="0.25">
      <c r="L261" s="48" t="s">
        <v>643</v>
      </c>
    </row>
    <row r="262" spans="12:12" x14ac:dyDescent="0.25">
      <c r="L262" s="48" t="s">
        <v>160</v>
      </c>
    </row>
    <row r="263" spans="12:12" x14ac:dyDescent="0.25">
      <c r="L263" s="48" t="s">
        <v>161</v>
      </c>
    </row>
    <row r="264" spans="12:12" x14ac:dyDescent="0.25">
      <c r="L264" s="48" t="s">
        <v>644</v>
      </c>
    </row>
    <row r="265" spans="12:12" x14ac:dyDescent="0.25">
      <c r="L265" s="48" t="s">
        <v>491</v>
      </c>
    </row>
    <row r="266" spans="12:12" x14ac:dyDescent="0.25">
      <c r="L266" s="48" t="s">
        <v>645</v>
      </c>
    </row>
    <row r="267" spans="12:12" x14ac:dyDescent="0.25">
      <c r="L267" s="48" t="s">
        <v>646</v>
      </c>
    </row>
    <row r="268" spans="12:12" x14ac:dyDescent="0.25">
      <c r="L268" s="48" t="s">
        <v>162</v>
      </c>
    </row>
    <row r="269" spans="12:12" x14ac:dyDescent="0.25">
      <c r="L269" s="48" t="s">
        <v>163</v>
      </c>
    </row>
    <row r="270" spans="12:12" x14ac:dyDescent="0.25">
      <c r="L270" s="48" t="s">
        <v>164</v>
      </c>
    </row>
    <row r="271" spans="12:12" x14ac:dyDescent="0.25">
      <c r="L271" s="48" t="s">
        <v>647</v>
      </c>
    </row>
    <row r="272" spans="12:12" x14ac:dyDescent="0.25">
      <c r="L272" s="48" t="s">
        <v>648</v>
      </c>
    </row>
    <row r="273" spans="12:12" x14ac:dyDescent="0.25">
      <c r="L273" s="48" t="s">
        <v>165</v>
      </c>
    </row>
    <row r="274" spans="12:12" x14ac:dyDescent="0.25">
      <c r="L274" s="48" t="s">
        <v>649</v>
      </c>
    </row>
    <row r="275" spans="12:12" x14ac:dyDescent="0.25">
      <c r="L275" s="48" t="s">
        <v>166</v>
      </c>
    </row>
    <row r="276" spans="12:12" x14ac:dyDescent="0.25">
      <c r="L276" s="48" t="s">
        <v>167</v>
      </c>
    </row>
    <row r="277" spans="12:12" x14ac:dyDescent="0.25">
      <c r="L277" s="48" t="s">
        <v>168</v>
      </c>
    </row>
    <row r="278" spans="12:12" x14ac:dyDescent="0.25">
      <c r="L278" s="48" t="s">
        <v>169</v>
      </c>
    </row>
    <row r="279" spans="12:12" x14ac:dyDescent="0.25">
      <c r="L279" s="48" t="s">
        <v>170</v>
      </c>
    </row>
    <row r="280" spans="12:12" x14ac:dyDescent="0.25">
      <c r="L280" s="48" t="s">
        <v>171</v>
      </c>
    </row>
    <row r="281" spans="12:12" x14ac:dyDescent="0.25">
      <c r="L281" s="48" t="s">
        <v>456</v>
      </c>
    </row>
    <row r="282" spans="12:12" x14ac:dyDescent="0.25">
      <c r="L282" s="48" t="s">
        <v>457</v>
      </c>
    </row>
    <row r="283" spans="12:12" x14ac:dyDescent="0.25">
      <c r="L283" s="48" t="s">
        <v>650</v>
      </c>
    </row>
    <row r="284" spans="12:12" x14ac:dyDescent="0.25">
      <c r="L284" s="48" t="s">
        <v>172</v>
      </c>
    </row>
    <row r="285" spans="12:12" x14ac:dyDescent="0.25">
      <c r="L285" s="48" t="s">
        <v>651</v>
      </c>
    </row>
    <row r="286" spans="12:12" x14ac:dyDescent="0.25">
      <c r="L286" s="48" t="s">
        <v>652</v>
      </c>
    </row>
    <row r="287" spans="12:12" x14ac:dyDescent="0.25">
      <c r="L287" s="48" t="s">
        <v>173</v>
      </c>
    </row>
    <row r="288" spans="12:12" x14ac:dyDescent="0.25">
      <c r="L288" s="48" t="s">
        <v>653</v>
      </c>
    </row>
    <row r="289" spans="12:12" x14ac:dyDescent="0.25">
      <c r="L289" s="48" t="s">
        <v>174</v>
      </c>
    </row>
    <row r="290" spans="12:12" x14ac:dyDescent="0.25">
      <c r="L290" s="48" t="s">
        <v>175</v>
      </c>
    </row>
    <row r="291" spans="12:12" x14ac:dyDescent="0.25">
      <c r="L291" s="48" t="s">
        <v>504</v>
      </c>
    </row>
    <row r="292" spans="12:12" x14ac:dyDescent="0.25">
      <c r="L292" s="48" t="s">
        <v>458</v>
      </c>
    </row>
    <row r="293" spans="12:12" x14ac:dyDescent="0.25">
      <c r="L293" s="48" t="s">
        <v>176</v>
      </c>
    </row>
    <row r="294" spans="12:12" x14ac:dyDescent="0.25">
      <c r="L294" s="48" t="s">
        <v>654</v>
      </c>
    </row>
    <row r="295" spans="12:12" x14ac:dyDescent="0.25">
      <c r="L295" s="48" t="s">
        <v>655</v>
      </c>
    </row>
    <row r="296" spans="12:12" x14ac:dyDescent="0.25">
      <c r="L296" s="48" t="s">
        <v>177</v>
      </c>
    </row>
    <row r="297" spans="12:12" x14ac:dyDescent="0.25">
      <c r="L297" s="48" t="s">
        <v>656</v>
      </c>
    </row>
    <row r="298" spans="12:12" x14ac:dyDescent="0.25">
      <c r="L298" s="48" t="s">
        <v>178</v>
      </c>
    </row>
    <row r="299" spans="12:12" x14ac:dyDescent="0.25">
      <c r="L299" s="48" t="s">
        <v>657</v>
      </c>
    </row>
    <row r="300" spans="12:12" x14ac:dyDescent="0.25">
      <c r="L300" s="48" t="s">
        <v>658</v>
      </c>
    </row>
    <row r="301" spans="12:12" x14ac:dyDescent="0.25">
      <c r="L301" s="48" t="s">
        <v>179</v>
      </c>
    </row>
    <row r="302" spans="12:12" x14ac:dyDescent="0.25">
      <c r="L302" s="48" t="s">
        <v>180</v>
      </c>
    </row>
    <row r="303" spans="12:12" x14ac:dyDescent="0.25">
      <c r="L303" s="48" t="s">
        <v>181</v>
      </c>
    </row>
    <row r="304" spans="12:12" x14ac:dyDescent="0.25">
      <c r="L304" s="48" t="s">
        <v>659</v>
      </c>
    </row>
    <row r="305" spans="12:12" x14ac:dyDescent="0.25">
      <c r="L305" s="48" t="s">
        <v>182</v>
      </c>
    </row>
    <row r="306" spans="12:12" x14ac:dyDescent="0.25">
      <c r="L306" s="48" t="s">
        <v>660</v>
      </c>
    </row>
    <row r="307" spans="12:12" x14ac:dyDescent="0.25">
      <c r="L307" s="48" t="s">
        <v>661</v>
      </c>
    </row>
    <row r="308" spans="12:12" x14ac:dyDescent="0.25">
      <c r="L308" s="48" t="s">
        <v>183</v>
      </c>
    </row>
    <row r="309" spans="12:12" x14ac:dyDescent="0.25">
      <c r="L309" s="48" t="s">
        <v>184</v>
      </c>
    </row>
    <row r="310" spans="12:12" x14ac:dyDescent="0.25">
      <c r="L310" s="48" t="s">
        <v>662</v>
      </c>
    </row>
    <row r="311" spans="12:12" x14ac:dyDescent="0.25">
      <c r="L311" s="48" t="s">
        <v>185</v>
      </c>
    </row>
    <row r="312" spans="12:12" x14ac:dyDescent="0.25">
      <c r="L312" s="48" t="s">
        <v>663</v>
      </c>
    </row>
    <row r="313" spans="12:12" x14ac:dyDescent="0.25">
      <c r="L313" s="48" t="s">
        <v>186</v>
      </c>
    </row>
    <row r="314" spans="12:12" x14ac:dyDescent="0.25">
      <c r="L314" s="48" t="s">
        <v>664</v>
      </c>
    </row>
    <row r="315" spans="12:12" x14ac:dyDescent="0.25">
      <c r="L315" s="48" t="s">
        <v>187</v>
      </c>
    </row>
    <row r="316" spans="12:12" x14ac:dyDescent="0.25">
      <c r="L316" s="48" t="s">
        <v>665</v>
      </c>
    </row>
    <row r="317" spans="12:12" x14ac:dyDescent="0.25">
      <c r="L317" s="48" t="s">
        <v>188</v>
      </c>
    </row>
    <row r="318" spans="12:12" x14ac:dyDescent="0.25">
      <c r="L318" s="48" t="s">
        <v>666</v>
      </c>
    </row>
    <row r="319" spans="12:12" x14ac:dyDescent="0.25">
      <c r="L319" s="48" t="s">
        <v>189</v>
      </c>
    </row>
    <row r="320" spans="12:12" x14ac:dyDescent="0.25">
      <c r="L320" s="48" t="s">
        <v>190</v>
      </c>
    </row>
    <row r="321" spans="12:12" x14ac:dyDescent="0.25">
      <c r="L321" s="48" t="s">
        <v>191</v>
      </c>
    </row>
    <row r="322" spans="12:12" x14ac:dyDescent="0.25">
      <c r="L322" s="48" t="s">
        <v>667</v>
      </c>
    </row>
    <row r="323" spans="12:12" x14ac:dyDescent="0.25">
      <c r="L323" s="48" t="s">
        <v>668</v>
      </c>
    </row>
    <row r="324" spans="12:12" x14ac:dyDescent="0.25">
      <c r="L324" s="48" t="s">
        <v>192</v>
      </c>
    </row>
    <row r="325" spans="12:12" x14ac:dyDescent="0.25">
      <c r="L325" s="48" t="s">
        <v>193</v>
      </c>
    </row>
    <row r="326" spans="12:12" x14ac:dyDescent="0.25">
      <c r="L326" s="48" t="s">
        <v>669</v>
      </c>
    </row>
    <row r="327" spans="12:12" x14ac:dyDescent="0.25">
      <c r="L327" s="48" t="s">
        <v>670</v>
      </c>
    </row>
    <row r="328" spans="12:12" x14ac:dyDescent="0.25">
      <c r="L328" s="48" t="s">
        <v>194</v>
      </c>
    </row>
    <row r="329" spans="12:12" x14ac:dyDescent="0.25">
      <c r="L329" s="48" t="s">
        <v>671</v>
      </c>
    </row>
    <row r="330" spans="12:12" x14ac:dyDescent="0.25">
      <c r="L330" s="48" t="s">
        <v>672</v>
      </c>
    </row>
    <row r="331" spans="12:12" x14ac:dyDescent="0.25">
      <c r="L331" s="48" t="s">
        <v>195</v>
      </c>
    </row>
    <row r="332" spans="12:12" x14ac:dyDescent="0.25">
      <c r="L332" s="48" t="s">
        <v>196</v>
      </c>
    </row>
    <row r="333" spans="12:12" x14ac:dyDescent="0.25">
      <c r="L333" s="48" t="s">
        <v>197</v>
      </c>
    </row>
    <row r="334" spans="12:12" x14ac:dyDescent="0.25">
      <c r="L334" s="48" t="s">
        <v>673</v>
      </c>
    </row>
    <row r="335" spans="12:12" x14ac:dyDescent="0.25">
      <c r="L335" s="48" t="s">
        <v>674</v>
      </c>
    </row>
    <row r="336" spans="12:12" x14ac:dyDescent="0.25">
      <c r="L336" s="48" t="s">
        <v>198</v>
      </c>
    </row>
    <row r="337" spans="12:12" x14ac:dyDescent="0.25">
      <c r="L337" s="48" t="s">
        <v>199</v>
      </c>
    </row>
    <row r="338" spans="12:12" x14ac:dyDescent="0.25">
      <c r="L338" s="48" t="s">
        <v>675</v>
      </c>
    </row>
    <row r="339" spans="12:12" x14ac:dyDescent="0.25">
      <c r="L339" s="48" t="s">
        <v>676</v>
      </c>
    </row>
    <row r="340" spans="12:12" x14ac:dyDescent="0.25">
      <c r="L340" s="48" t="s">
        <v>200</v>
      </c>
    </row>
    <row r="341" spans="12:12" x14ac:dyDescent="0.25">
      <c r="L341" s="48" t="s">
        <v>677</v>
      </c>
    </row>
    <row r="342" spans="12:12" x14ac:dyDescent="0.25">
      <c r="L342" s="48" t="s">
        <v>201</v>
      </c>
    </row>
    <row r="343" spans="12:12" x14ac:dyDescent="0.25">
      <c r="L343" s="48" t="s">
        <v>202</v>
      </c>
    </row>
    <row r="344" spans="12:12" x14ac:dyDescent="0.25">
      <c r="L344" s="48" t="s">
        <v>203</v>
      </c>
    </row>
    <row r="345" spans="12:12" x14ac:dyDescent="0.25">
      <c r="L345" s="48" t="s">
        <v>204</v>
      </c>
    </row>
    <row r="346" spans="12:12" x14ac:dyDescent="0.25">
      <c r="L346" s="48" t="s">
        <v>678</v>
      </c>
    </row>
    <row r="347" spans="12:12" x14ac:dyDescent="0.25">
      <c r="L347" s="48" t="s">
        <v>679</v>
      </c>
    </row>
    <row r="348" spans="12:12" x14ac:dyDescent="0.25">
      <c r="L348" s="48" t="s">
        <v>680</v>
      </c>
    </row>
    <row r="349" spans="12:12" x14ac:dyDescent="0.25">
      <c r="L349" s="48" t="s">
        <v>205</v>
      </c>
    </row>
    <row r="350" spans="12:12" x14ac:dyDescent="0.25">
      <c r="L350" s="48" t="s">
        <v>681</v>
      </c>
    </row>
    <row r="351" spans="12:12" x14ac:dyDescent="0.25">
      <c r="L351" s="48" t="s">
        <v>206</v>
      </c>
    </row>
    <row r="352" spans="12:12" x14ac:dyDescent="0.25">
      <c r="L352" s="48" t="s">
        <v>207</v>
      </c>
    </row>
    <row r="353" spans="12:12" x14ac:dyDescent="0.25">
      <c r="L353" s="48" t="s">
        <v>208</v>
      </c>
    </row>
    <row r="354" spans="12:12" x14ac:dyDescent="0.25">
      <c r="L354" s="48" t="s">
        <v>209</v>
      </c>
    </row>
    <row r="355" spans="12:12" x14ac:dyDescent="0.25">
      <c r="L355" s="48" t="s">
        <v>682</v>
      </c>
    </row>
    <row r="356" spans="12:12" x14ac:dyDescent="0.25">
      <c r="L356" s="48" t="s">
        <v>683</v>
      </c>
    </row>
    <row r="357" spans="12:12" x14ac:dyDescent="0.25">
      <c r="L357" s="48" t="s">
        <v>210</v>
      </c>
    </row>
    <row r="358" spans="12:12" x14ac:dyDescent="0.25">
      <c r="L358" s="48" t="s">
        <v>459</v>
      </c>
    </row>
    <row r="359" spans="12:12" x14ac:dyDescent="0.25">
      <c r="L359" s="48" t="s">
        <v>211</v>
      </c>
    </row>
    <row r="360" spans="12:12" x14ac:dyDescent="0.25">
      <c r="L360" s="48" t="s">
        <v>684</v>
      </c>
    </row>
    <row r="361" spans="12:12" x14ac:dyDescent="0.25">
      <c r="L361" s="48" t="s">
        <v>212</v>
      </c>
    </row>
    <row r="362" spans="12:12" x14ac:dyDescent="0.25">
      <c r="L362" s="48" t="s">
        <v>213</v>
      </c>
    </row>
    <row r="363" spans="12:12" x14ac:dyDescent="0.25">
      <c r="L363" s="48" t="s">
        <v>214</v>
      </c>
    </row>
    <row r="364" spans="12:12" x14ac:dyDescent="0.25">
      <c r="L364" s="48" t="s">
        <v>215</v>
      </c>
    </row>
    <row r="365" spans="12:12" x14ac:dyDescent="0.25">
      <c r="L365" s="48" t="s">
        <v>216</v>
      </c>
    </row>
    <row r="366" spans="12:12" x14ac:dyDescent="0.25">
      <c r="L366" s="48" t="s">
        <v>217</v>
      </c>
    </row>
    <row r="367" spans="12:12" x14ac:dyDescent="0.25">
      <c r="L367" s="48" t="s">
        <v>218</v>
      </c>
    </row>
    <row r="368" spans="12:12" x14ac:dyDescent="0.25">
      <c r="L368" s="48" t="s">
        <v>219</v>
      </c>
    </row>
    <row r="369" spans="12:12" x14ac:dyDescent="0.25">
      <c r="L369" s="48" t="s">
        <v>685</v>
      </c>
    </row>
    <row r="370" spans="12:12" x14ac:dyDescent="0.25">
      <c r="L370" s="48" t="s">
        <v>686</v>
      </c>
    </row>
    <row r="371" spans="12:12" x14ac:dyDescent="0.25">
      <c r="L371" s="48" t="s">
        <v>687</v>
      </c>
    </row>
    <row r="372" spans="12:12" x14ac:dyDescent="0.25">
      <c r="L372" s="48" t="s">
        <v>220</v>
      </c>
    </row>
    <row r="373" spans="12:12" x14ac:dyDescent="0.25">
      <c r="L373" s="48" t="s">
        <v>221</v>
      </c>
    </row>
    <row r="374" spans="12:12" x14ac:dyDescent="0.25">
      <c r="L374" s="48" t="s">
        <v>222</v>
      </c>
    </row>
    <row r="375" spans="12:12" x14ac:dyDescent="0.25">
      <c r="L375" s="48" t="s">
        <v>223</v>
      </c>
    </row>
    <row r="376" spans="12:12" x14ac:dyDescent="0.25">
      <c r="L376" s="48" t="s">
        <v>224</v>
      </c>
    </row>
    <row r="377" spans="12:12" x14ac:dyDescent="0.25">
      <c r="L377" s="48" t="s">
        <v>225</v>
      </c>
    </row>
    <row r="378" spans="12:12" x14ac:dyDescent="0.25">
      <c r="L378" s="48" t="s">
        <v>226</v>
      </c>
    </row>
    <row r="379" spans="12:12" x14ac:dyDescent="0.25">
      <c r="L379" s="48" t="s">
        <v>227</v>
      </c>
    </row>
    <row r="380" spans="12:12" x14ac:dyDescent="0.25">
      <c r="L380" s="48" t="s">
        <v>228</v>
      </c>
    </row>
    <row r="381" spans="12:12" x14ac:dyDescent="0.25">
      <c r="L381" s="48" t="s">
        <v>688</v>
      </c>
    </row>
    <row r="382" spans="12:12" x14ac:dyDescent="0.25">
      <c r="L382" s="48" t="s">
        <v>229</v>
      </c>
    </row>
    <row r="383" spans="12:12" x14ac:dyDescent="0.25">
      <c r="L383" s="48" t="s">
        <v>689</v>
      </c>
    </row>
    <row r="384" spans="12:12" x14ac:dyDescent="0.25">
      <c r="L384" s="48" t="s">
        <v>690</v>
      </c>
    </row>
    <row r="385" spans="12:12" x14ac:dyDescent="0.25">
      <c r="L385" s="48" t="s">
        <v>230</v>
      </c>
    </row>
    <row r="386" spans="12:12" x14ac:dyDescent="0.25">
      <c r="L386" s="48" t="s">
        <v>691</v>
      </c>
    </row>
    <row r="387" spans="12:12" x14ac:dyDescent="0.25">
      <c r="L387" s="48" t="s">
        <v>692</v>
      </c>
    </row>
    <row r="388" spans="12:12" x14ac:dyDescent="0.25">
      <c r="L388" s="48" t="s">
        <v>693</v>
      </c>
    </row>
    <row r="389" spans="12:12" x14ac:dyDescent="0.25">
      <c r="L389" s="48" t="s">
        <v>231</v>
      </c>
    </row>
    <row r="390" spans="12:12" x14ac:dyDescent="0.25">
      <c r="L390" s="48" t="s">
        <v>232</v>
      </c>
    </row>
    <row r="391" spans="12:12" x14ac:dyDescent="0.25">
      <c r="L391" s="48" t="s">
        <v>460</v>
      </c>
    </row>
    <row r="392" spans="12:12" x14ac:dyDescent="0.25">
      <c r="L392" s="48" t="s">
        <v>233</v>
      </c>
    </row>
    <row r="393" spans="12:12" x14ac:dyDescent="0.25">
      <c r="L393" s="48" t="s">
        <v>694</v>
      </c>
    </row>
    <row r="394" spans="12:12" x14ac:dyDescent="0.25">
      <c r="L394" s="48" t="s">
        <v>695</v>
      </c>
    </row>
    <row r="395" spans="12:12" x14ac:dyDescent="0.25">
      <c r="L395" s="48" t="s">
        <v>234</v>
      </c>
    </row>
    <row r="396" spans="12:12" x14ac:dyDescent="0.25">
      <c r="L396" s="48" t="s">
        <v>696</v>
      </c>
    </row>
    <row r="397" spans="12:12" x14ac:dyDescent="0.25">
      <c r="L397" s="48" t="s">
        <v>697</v>
      </c>
    </row>
    <row r="398" spans="12:12" x14ac:dyDescent="0.25">
      <c r="L398" s="48" t="s">
        <v>698</v>
      </c>
    </row>
    <row r="399" spans="12:12" x14ac:dyDescent="0.25">
      <c r="L399" s="48" t="s">
        <v>699</v>
      </c>
    </row>
    <row r="400" spans="12:12" x14ac:dyDescent="0.25">
      <c r="L400" s="48" t="s">
        <v>700</v>
      </c>
    </row>
    <row r="401" spans="12:12" x14ac:dyDescent="0.25">
      <c r="L401" s="48" t="s">
        <v>701</v>
      </c>
    </row>
    <row r="402" spans="12:12" x14ac:dyDescent="0.25">
      <c r="L402" s="48" t="s">
        <v>702</v>
      </c>
    </row>
    <row r="403" spans="12:12" x14ac:dyDescent="0.25">
      <c r="L403" s="48" t="s">
        <v>703</v>
      </c>
    </row>
    <row r="404" spans="12:12" x14ac:dyDescent="0.25">
      <c r="L404" s="48" t="s">
        <v>704</v>
      </c>
    </row>
    <row r="405" spans="12:12" x14ac:dyDescent="0.25">
      <c r="L405" s="48" t="s">
        <v>705</v>
      </c>
    </row>
    <row r="406" spans="12:12" x14ac:dyDescent="0.25">
      <c r="L406" s="48" t="s">
        <v>706</v>
      </c>
    </row>
    <row r="407" spans="12:12" x14ac:dyDescent="0.25">
      <c r="L407" s="48" t="s">
        <v>235</v>
      </c>
    </row>
    <row r="408" spans="12:12" x14ac:dyDescent="0.25">
      <c r="L408" s="48" t="s">
        <v>461</v>
      </c>
    </row>
    <row r="409" spans="12:12" x14ac:dyDescent="0.25">
      <c r="L409" s="48" t="s">
        <v>236</v>
      </c>
    </row>
    <row r="410" spans="12:12" x14ac:dyDescent="0.25">
      <c r="L410" s="48" t="s">
        <v>237</v>
      </c>
    </row>
    <row r="411" spans="12:12" x14ac:dyDescent="0.25">
      <c r="L411" s="48" t="s">
        <v>707</v>
      </c>
    </row>
    <row r="412" spans="12:12" x14ac:dyDescent="0.25">
      <c r="L412" s="48" t="s">
        <v>238</v>
      </c>
    </row>
    <row r="413" spans="12:12" x14ac:dyDescent="0.25">
      <c r="L413" s="48" t="s">
        <v>239</v>
      </c>
    </row>
    <row r="414" spans="12:12" x14ac:dyDescent="0.25">
      <c r="L414" s="48" t="s">
        <v>436</v>
      </c>
    </row>
    <row r="415" spans="12:12" x14ac:dyDescent="0.25">
      <c r="L415" s="48" t="s">
        <v>505</v>
      </c>
    </row>
    <row r="416" spans="12:12" x14ac:dyDescent="0.25">
      <c r="L416" s="48" t="s">
        <v>240</v>
      </c>
    </row>
    <row r="417" spans="12:12" x14ac:dyDescent="0.25">
      <c r="L417" s="48" t="s">
        <v>241</v>
      </c>
    </row>
    <row r="418" spans="12:12" x14ac:dyDescent="0.25">
      <c r="L418" s="48" t="s">
        <v>242</v>
      </c>
    </row>
    <row r="419" spans="12:12" x14ac:dyDescent="0.25">
      <c r="L419" s="48" t="s">
        <v>243</v>
      </c>
    </row>
    <row r="420" spans="12:12" x14ac:dyDescent="0.25">
      <c r="L420" s="48" t="s">
        <v>244</v>
      </c>
    </row>
    <row r="421" spans="12:12" x14ac:dyDescent="0.25">
      <c r="L421" s="48" t="s">
        <v>245</v>
      </c>
    </row>
    <row r="422" spans="12:12" x14ac:dyDescent="0.25">
      <c r="L422" s="48" t="s">
        <v>246</v>
      </c>
    </row>
    <row r="423" spans="12:12" x14ac:dyDescent="0.25">
      <c r="L423" s="48" t="s">
        <v>247</v>
      </c>
    </row>
    <row r="424" spans="12:12" x14ac:dyDescent="0.25">
      <c r="L424" s="48" t="s">
        <v>248</v>
      </c>
    </row>
    <row r="425" spans="12:12" x14ac:dyDescent="0.25">
      <c r="L425" s="48" t="s">
        <v>249</v>
      </c>
    </row>
    <row r="426" spans="12:12" x14ac:dyDescent="0.25">
      <c r="L426" s="48" t="s">
        <v>250</v>
      </c>
    </row>
    <row r="427" spans="12:12" x14ac:dyDescent="0.25">
      <c r="L427" s="48" t="s">
        <v>492</v>
      </c>
    </row>
    <row r="428" spans="12:12" x14ac:dyDescent="0.25">
      <c r="L428" s="48" t="s">
        <v>251</v>
      </c>
    </row>
    <row r="429" spans="12:12" x14ac:dyDescent="0.25">
      <c r="L429" s="48" t="s">
        <v>252</v>
      </c>
    </row>
    <row r="430" spans="12:12" x14ac:dyDescent="0.25">
      <c r="L430" s="48" t="s">
        <v>253</v>
      </c>
    </row>
    <row r="431" spans="12:12" x14ac:dyDescent="0.25">
      <c r="L431" s="48" t="s">
        <v>493</v>
      </c>
    </row>
    <row r="432" spans="12:12" x14ac:dyDescent="0.25">
      <c r="L432" s="48" t="s">
        <v>254</v>
      </c>
    </row>
    <row r="433" spans="12:12" x14ac:dyDescent="0.25">
      <c r="L433" s="48" t="s">
        <v>255</v>
      </c>
    </row>
    <row r="434" spans="12:12" x14ac:dyDescent="0.25">
      <c r="L434" s="48" t="s">
        <v>708</v>
      </c>
    </row>
    <row r="435" spans="12:12" x14ac:dyDescent="0.25">
      <c r="L435" s="48" t="s">
        <v>709</v>
      </c>
    </row>
    <row r="436" spans="12:12" x14ac:dyDescent="0.25">
      <c r="L436" s="48" t="s">
        <v>256</v>
      </c>
    </row>
    <row r="437" spans="12:12" x14ac:dyDescent="0.25">
      <c r="L437" s="48" t="s">
        <v>257</v>
      </c>
    </row>
    <row r="438" spans="12:12" x14ac:dyDescent="0.25">
      <c r="L438" s="48" t="s">
        <v>258</v>
      </c>
    </row>
    <row r="439" spans="12:12" x14ac:dyDescent="0.25">
      <c r="L439" s="48" t="s">
        <v>462</v>
      </c>
    </row>
    <row r="440" spans="12:12" x14ac:dyDescent="0.25">
      <c r="L440" s="48" t="s">
        <v>259</v>
      </c>
    </row>
    <row r="441" spans="12:12" x14ac:dyDescent="0.25">
      <c r="L441" s="48" t="s">
        <v>260</v>
      </c>
    </row>
    <row r="442" spans="12:12" x14ac:dyDescent="0.25">
      <c r="L442" s="48" t="s">
        <v>261</v>
      </c>
    </row>
    <row r="443" spans="12:12" x14ac:dyDescent="0.25">
      <c r="L443" s="48" t="s">
        <v>710</v>
      </c>
    </row>
    <row r="444" spans="12:12" x14ac:dyDescent="0.25">
      <c r="L444" s="48" t="s">
        <v>262</v>
      </c>
    </row>
    <row r="445" spans="12:12" x14ac:dyDescent="0.25">
      <c r="L445" s="48" t="s">
        <v>263</v>
      </c>
    </row>
    <row r="446" spans="12:12" x14ac:dyDescent="0.25">
      <c r="L446" s="48" t="s">
        <v>264</v>
      </c>
    </row>
    <row r="447" spans="12:12" x14ac:dyDescent="0.25">
      <c r="L447" s="48" t="s">
        <v>463</v>
      </c>
    </row>
    <row r="448" spans="12:12" x14ac:dyDescent="0.25">
      <c r="L448" s="48" t="s">
        <v>711</v>
      </c>
    </row>
    <row r="449" spans="12:12" x14ac:dyDescent="0.25">
      <c r="L449" s="48" t="s">
        <v>265</v>
      </c>
    </row>
    <row r="450" spans="12:12" x14ac:dyDescent="0.25">
      <c r="L450" s="48" t="s">
        <v>266</v>
      </c>
    </row>
    <row r="451" spans="12:12" x14ac:dyDescent="0.25">
      <c r="L451" s="48" t="s">
        <v>712</v>
      </c>
    </row>
    <row r="452" spans="12:12" x14ac:dyDescent="0.25">
      <c r="L452" s="48" t="s">
        <v>713</v>
      </c>
    </row>
    <row r="453" spans="12:12" x14ac:dyDescent="0.25">
      <c r="L453" s="48" t="s">
        <v>714</v>
      </c>
    </row>
    <row r="454" spans="12:12" x14ac:dyDescent="0.25">
      <c r="L454" s="48" t="s">
        <v>715</v>
      </c>
    </row>
    <row r="455" spans="12:12" x14ac:dyDescent="0.25">
      <c r="L455" s="48" t="s">
        <v>267</v>
      </c>
    </row>
    <row r="456" spans="12:12" x14ac:dyDescent="0.25">
      <c r="L456" s="48" t="s">
        <v>268</v>
      </c>
    </row>
    <row r="457" spans="12:12" x14ac:dyDescent="0.25">
      <c r="L457" s="48" t="s">
        <v>269</v>
      </c>
    </row>
    <row r="458" spans="12:12" x14ac:dyDescent="0.25">
      <c r="L458" s="48" t="s">
        <v>716</v>
      </c>
    </row>
    <row r="459" spans="12:12" x14ac:dyDescent="0.25">
      <c r="L459" s="48" t="s">
        <v>270</v>
      </c>
    </row>
    <row r="460" spans="12:12" x14ac:dyDescent="0.25">
      <c r="L460" s="48" t="s">
        <v>271</v>
      </c>
    </row>
    <row r="461" spans="12:12" x14ac:dyDescent="0.25">
      <c r="L461" s="48" t="s">
        <v>272</v>
      </c>
    </row>
    <row r="462" spans="12:12" x14ac:dyDescent="0.25">
      <c r="L462" s="48" t="s">
        <v>717</v>
      </c>
    </row>
    <row r="463" spans="12:12" x14ac:dyDescent="0.25">
      <c r="L463" s="48" t="s">
        <v>273</v>
      </c>
    </row>
    <row r="464" spans="12:12" x14ac:dyDescent="0.25">
      <c r="L464" s="48" t="s">
        <v>274</v>
      </c>
    </row>
    <row r="465" spans="12:12" x14ac:dyDescent="0.25">
      <c r="L465" s="48" t="s">
        <v>275</v>
      </c>
    </row>
    <row r="466" spans="12:12" x14ac:dyDescent="0.25">
      <c r="L466" s="48" t="s">
        <v>276</v>
      </c>
    </row>
    <row r="467" spans="12:12" x14ac:dyDescent="0.25">
      <c r="L467" s="48" t="s">
        <v>277</v>
      </c>
    </row>
    <row r="468" spans="12:12" x14ac:dyDescent="0.25">
      <c r="L468" s="48" t="s">
        <v>278</v>
      </c>
    </row>
    <row r="469" spans="12:12" x14ac:dyDescent="0.25">
      <c r="L469" s="48" t="s">
        <v>718</v>
      </c>
    </row>
    <row r="470" spans="12:12" x14ac:dyDescent="0.25">
      <c r="L470" s="48" t="s">
        <v>279</v>
      </c>
    </row>
    <row r="471" spans="12:12" x14ac:dyDescent="0.25">
      <c r="L471" s="48" t="s">
        <v>280</v>
      </c>
    </row>
    <row r="472" spans="12:12" x14ac:dyDescent="0.25">
      <c r="L472" s="48" t="s">
        <v>281</v>
      </c>
    </row>
    <row r="473" spans="12:12" x14ac:dyDescent="0.25">
      <c r="L473" s="48" t="s">
        <v>282</v>
      </c>
    </row>
    <row r="474" spans="12:12" x14ac:dyDescent="0.25">
      <c r="L474" s="48" t="s">
        <v>283</v>
      </c>
    </row>
    <row r="475" spans="12:12" x14ac:dyDescent="0.25">
      <c r="L475" s="48" t="s">
        <v>719</v>
      </c>
    </row>
    <row r="476" spans="12:12" x14ac:dyDescent="0.25">
      <c r="L476" s="48" t="s">
        <v>720</v>
      </c>
    </row>
    <row r="477" spans="12:12" x14ac:dyDescent="0.25">
      <c r="L477" s="48" t="s">
        <v>284</v>
      </c>
    </row>
    <row r="478" spans="12:12" x14ac:dyDescent="0.25">
      <c r="L478" s="48" t="s">
        <v>285</v>
      </c>
    </row>
    <row r="479" spans="12:12" x14ac:dyDescent="0.25">
      <c r="L479" s="48" t="s">
        <v>286</v>
      </c>
    </row>
    <row r="480" spans="12:12" x14ac:dyDescent="0.25">
      <c r="L480" s="48" t="s">
        <v>287</v>
      </c>
    </row>
    <row r="481" spans="12:12" x14ac:dyDescent="0.25">
      <c r="L481" s="48" t="s">
        <v>721</v>
      </c>
    </row>
    <row r="482" spans="12:12" x14ac:dyDescent="0.25">
      <c r="L482" s="48" t="s">
        <v>464</v>
      </c>
    </row>
    <row r="483" spans="12:12" x14ac:dyDescent="0.25">
      <c r="L483" s="48" t="s">
        <v>288</v>
      </c>
    </row>
    <row r="484" spans="12:12" x14ac:dyDescent="0.25">
      <c r="L484" s="48" t="s">
        <v>289</v>
      </c>
    </row>
    <row r="485" spans="12:12" x14ac:dyDescent="0.25">
      <c r="L485" s="48" t="s">
        <v>290</v>
      </c>
    </row>
    <row r="486" spans="12:12" x14ac:dyDescent="0.25">
      <c r="L486" s="48" t="s">
        <v>291</v>
      </c>
    </row>
    <row r="487" spans="12:12" x14ac:dyDescent="0.25">
      <c r="L487" s="48" t="s">
        <v>465</v>
      </c>
    </row>
    <row r="488" spans="12:12" x14ac:dyDescent="0.25">
      <c r="L488" s="48" t="s">
        <v>292</v>
      </c>
    </row>
    <row r="489" spans="12:12" x14ac:dyDescent="0.25">
      <c r="L489" s="48" t="s">
        <v>722</v>
      </c>
    </row>
    <row r="490" spans="12:12" x14ac:dyDescent="0.25">
      <c r="L490" s="48" t="s">
        <v>293</v>
      </c>
    </row>
    <row r="491" spans="12:12" x14ac:dyDescent="0.25">
      <c r="L491" s="48" t="s">
        <v>466</v>
      </c>
    </row>
    <row r="492" spans="12:12" x14ac:dyDescent="0.25">
      <c r="L492" s="48" t="s">
        <v>723</v>
      </c>
    </row>
    <row r="493" spans="12:12" x14ac:dyDescent="0.25">
      <c r="L493" s="48" t="s">
        <v>494</v>
      </c>
    </row>
    <row r="494" spans="12:12" x14ac:dyDescent="0.25">
      <c r="L494" s="48" t="s">
        <v>294</v>
      </c>
    </row>
    <row r="495" spans="12:12" x14ac:dyDescent="0.25">
      <c r="L495" s="48" t="s">
        <v>724</v>
      </c>
    </row>
    <row r="496" spans="12:12" x14ac:dyDescent="0.25">
      <c r="L496" s="48" t="s">
        <v>295</v>
      </c>
    </row>
    <row r="497" spans="12:12" x14ac:dyDescent="0.25">
      <c r="L497" s="48" t="s">
        <v>296</v>
      </c>
    </row>
    <row r="498" spans="12:12" x14ac:dyDescent="0.25">
      <c r="L498" s="48" t="s">
        <v>297</v>
      </c>
    </row>
    <row r="499" spans="12:12" x14ac:dyDescent="0.25">
      <c r="L499" s="48" t="s">
        <v>298</v>
      </c>
    </row>
    <row r="500" spans="12:12" x14ac:dyDescent="0.25">
      <c r="L500" s="48" t="s">
        <v>299</v>
      </c>
    </row>
    <row r="501" spans="12:12" x14ac:dyDescent="0.25">
      <c r="L501" s="48" t="s">
        <v>725</v>
      </c>
    </row>
    <row r="502" spans="12:12" x14ac:dyDescent="0.25">
      <c r="L502" s="48" t="s">
        <v>726</v>
      </c>
    </row>
    <row r="503" spans="12:12" x14ac:dyDescent="0.25">
      <c r="L503" s="48" t="s">
        <v>300</v>
      </c>
    </row>
    <row r="504" spans="12:12" x14ac:dyDescent="0.25">
      <c r="L504" s="48" t="s">
        <v>301</v>
      </c>
    </row>
    <row r="505" spans="12:12" x14ac:dyDescent="0.25">
      <c r="L505" s="48" t="s">
        <v>302</v>
      </c>
    </row>
    <row r="506" spans="12:12" x14ac:dyDescent="0.25">
      <c r="L506" s="48" t="s">
        <v>727</v>
      </c>
    </row>
    <row r="507" spans="12:12" x14ac:dyDescent="0.25">
      <c r="L507" s="48" t="s">
        <v>303</v>
      </c>
    </row>
    <row r="508" spans="12:12" x14ac:dyDescent="0.25">
      <c r="L508" s="48" t="s">
        <v>304</v>
      </c>
    </row>
    <row r="509" spans="12:12" x14ac:dyDescent="0.25">
      <c r="L509" s="48" t="s">
        <v>728</v>
      </c>
    </row>
    <row r="510" spans="12:12" x14ac:dyDescent="0.25">
      <c r="L510" s="48" t="s">
        <v>305</v>
      </c>
    </row>
    <row r="511" spans="12:12" x14ac:dyDescent="0.25">
      <c r="L511" s="48" t="s">
        <v>306</v>
      </c>
    </row>
    <row r="512" spans="12:12" x14ac:dyDescent="0.25">
      <c r="L512" s="48" t="s">
        <v>307</v>
      </c>
    </row>
    <row r="513" spans="12:12" x14ac:dyDescent="0.25">
      <c r="L513" s="48" t="s">
        <v>308</v>
      </c>
    </row>
    <row r="514" spans="12:12" x14ac:dyDescent="0.25">
      <c r="L514" s="48" t="s">
        <v>309</v>
      </c>
    </row>
    <row r="515" spans="12:12" x14ac:dyDescent="0.25">
      <c r="L515" s="48" t="s">
        <v>467</v>
      </c>
    </row>
    <row r="516" spans="12:12" x14ac:dyDescent="0.25">
      <c r="L516" s="48" t="s">
        <v>310</v>
      </c>
    </row>
    <row r="517" spans="12:12" x14ac:dyDescent="0.25">
      <c r="L517" s="48" t="s">
        <v>311</v>
      </c>
    </row>
    <row r="518" spans="12:12" x14ac:dyDescent="0.25">
      <c r="L518" s="48" t="s">
        <v>729</v>
      </c>
    </row>
    <row r="519" spans="12:12" x14ac:dyDescent="0.25">
      <c r="L519" s="48" t="s">
        <v>730</v>
      </c>
    </row>
    <row r="520" spans="12:12" x14ac:dyDescent="0.25">
      <c r="L520" s="48" t="s">
        <v>312</v>
      </c>
    </row>
    <row r="521" spans="12:12" x14ac:dyDescent="0.25">
      <c r="L521" s="48" t="s">
        <v>313</v>
      </c>
    </row>
    <row r="522" spans="12:12" x14ac:dyDescent="0.25">
      <c r="L522" s="48" t="s">
        <v>731</v>
      </c>
    </row>
    <row r="523" spans="12:12" x14ac:dyDescent="0.25">
      <c r="L523" s="48" t="s">
        <v>732</v>
      </c>
    </row>
    <row r="524" spans="12:12" x14ac:dyDescent="0.25">
      <c r="L524" s="48" t="s">
        <v>733</v>
      </c>
    </row>
    <row r="525" spans="12:12" x14ac:dyDescent="0.25">
      <c r="L525" s="48" t="s">
        <v>314</v>
      </c>
    </row>
    <row r="526" spans="12:12" x14ac:dyDescent="0.25">
      <c r="L526" s="48" t="s">
        <v>315</v>
      </c>
    </row>
    <row r="527" spans="12:12" x14ac:dyDescent="0.25">
      <c r="L527" s="48" t="s">
        <v>316</v>
      </c>
    </row>
    <row r="528" spans="12:12" x14ac:dyDescent="0.25">
      <c r="L528" s="48" t="s">
        <v>468</v>
      </c>
    </row>
    <row r="529" spans="12:12" x14ac:dyDescent="0.25">
      <c r="L529" s="48" t="s">
        <v>317</v>
      </c>
    </row>
    <row r="530" spans="12:12" x14ac:dyDescent="0.25">
      <c r="L530" s="48" t="s">
        <v>734</v>
      </c>
    </row>
    <row r="531" spans="12:12" x14ac:dyDescent="0.25">
      <c r="L531" s="48" t="s">
        <v>318</v>
      </c>
    </row>
    <row r="532" spans="12:12" x14ac:dyDescent="0.25">
      <c r="L532" s="48" t="s">
        <v>319</v>
      </c>
    </row>
    <row r="533" spans="12:12" x14ac:dyDescent="0.25">
      <c r="L533" s="48" t="s">
        <v>320</v>
      </c>
    </row>
    <row r="534" spans="12:12" x14ac:dyDescent="0.25">
      <c r="L534" s="48" t="s">
        <v>321</v>
      </c>
    </row>
    <row r="535" spans="12:12" x14ac:dyDescent="0.25">
      <c r="L535" s="48" t="s">
        <v>322</v>
      </c>
    </row>
    <row r="536" spans="12:12" x14ac:dyDescent="0.25">
      <c r="L536" s="48" t="s">
        <v>735</v>
      </c>
    </row>
    <row r="537" spans="12:12" x14ac:dyDescent="0.25">
      <c r="L537" s="48" t="s">
        <v>323</v>
      </c>
    </row>
    <row r="538" spans="12:12" x14ac:dyDescent="0.25">
      <c r="L538" s="48" t="s">
        <v>324</v>
      </c>
    </row>
    <row r="539" spans="12:12" x14ac:dyDescent="0.25">
      <c r="L539" s="48" t="s">
        <v>736</v>
      </c>
    </row>
    <row r="540" spans="12:12" x14ac:dyDescent="0.25">
      <c r="L540" s="48" t="s">
        <v>737</v>
      </c>
    </row>
    <row r="541" spans="12:12" x14ac:dyDescent="0.25">
      <c r="L541" s="48" t="s">
        <v>738</v>
      </c>
    </row>
    <row r="542" spans="12:12" x14ac:dyDescent="0.25">
      <c r="L542" s="48" t="s">
        <v>325</v>
      </c>
    </row>
    <row r="543" spans="12:12" x14ac:dyDescent="0.25">
      <c r="L543" s="48" t="s">
        <v>739</v>
      </c>
    </row>
    <row r="544" spans="12:12" x14ac:dyDescent="0.25">
      <c r="L544" s="48" t="s">
        <v>326</v>
      </c>
    </row>
    <row r="545" spans="12:12" x14ac:dyDescent="0.25">
      <c r="L545" s="48" t="s">
        <v>327</v>
      </c>
    </row>
    <row r="546" spans="12:12" x14ac:dyDescent="0.25">
      <c r="L546" s="48" t="s">
        <v>740</v>
      </c>
    </row>
    <row r="547" spans="12:12" x14ac:dyDescent="0.25">
      <c r="L547" s="48" t="s">
        <v>328</v>
      </c>
    </row>
    <row r="548" spans="12:12" x14ac:dyDescent="0.25">
      <c r="L548" s="48" t="s">
        <v>329</v>
      </c>
    </row>
    <row r="549" spans="12:12" x14ac:dyDescent="0.25">
      <c r="L549" s="48" t="s">
        <v>469</v>
      </c>
    </row>
    <row r="550" spans="12:12" x14ac:dyDescent="0.25">
      <c r="L550" s="48" t="s">
        <v>741</v>
      </c>
    </row>
    <row r="551" spans="12:12" x14ac:dyDescent="0.25">
      <c r="L551" s="48" t="s">
        <v>742</v>
      </c>
    </row>
    <row r="552" spans="12:12" x14ac:dyDescent="0.25">
      <c r="L552" s="48" t="s">
        <v>743</v>
      </c>
    </row>
    <row r="553" spans="12:12" x14ac:dyDescent="0.25">
      <c r="L553" s="48" t="s">
        <v>330</v>
      </c>
    </row>
    <row r="554" spans="12:12" x14ac:dyDescent="0.25">
      <c r="L554" s="48" t="s">
        <v>744</v>
      </c>
    </row>
    <row r="555" spans="12:12" x14ac:dyDescent="0.25">
      <c r="L555" s="48" t="s">
        <v>745</v>
      </c>
    </row>
    <row r="556" spans="12:12" x14ac:dyDescent="0.25">
      <c r="L556" s="48" t="s">
        <v>331</v>
      </c>
    </row>
    <row r="557" spans="12:12" x14ac:dyDescent="0.25">
      <c r="L557" s="48" t="s">
        <v>332</v>
      </c>
    </row>
    <row r="558" spans="12:12" x14ac:dyDescent="0.25">
      <c r="L558" s="48" t="s">
        <v>495</v>
      </c>
    </row>
    <row r="559" spans="12:12" x14ac:dyDescent="0.25">
      <c r="L559" s="48" t="s">
        <v>746</v>
      </c>
    </row>
    <row r="560" spans="12:12" x14ac:dyDescent="0.25">
      <c r="L560" s="48" t="s">
        <v>333</v>
      </c>
    </row>
    <row r="561" spans="12:12" x14ac:dyDescent="0.25">
      <c r="L561" s="48" t="s">
        <v>334</v>
      </c>
    </row>
    <row r="562" spans="12:12" x14ac:dyDescent="0.25">
      <c r="L562" s="48" t="s">
        <v>747</v>
      </c>
    </row>
    <row r="563" spans="12:12" x14ac:dyDescent="0.25">
      <c r="L563" s="48" t="s">
        <v>748</v>
      </c>
    </row>
    <row r="564" spans="12:12" x14ac:dyDescent="0.25">
      <c r="L564" s="48" t="s">
        <v>335</v>
      </c>
    </row>
    <row r="565" spans="12:12" x14ac:dyDescent="0.25">
      <c r="L565" s="48" t="s">
        <v>336</v>
      </c>
    </row>
    <row r="566" spans="12:12" x14ac:dyDescent="0.25">
      <c r="L566" s="48" t="s">
        <v>337</v>
      </c>
    </row>
    <row r="567" spans="12:12" x14ac:dyDescent="0.25">
      <c r="L567" s="48" t="s">
        <v>338</v>
      </c>
    </row>
    <row r="568" spans="12:12" x14ac:dyDescent="0.25">
      <c r="L568" s="48" t="s">
        <v>749</v>
      </c>
    </row>
    <row r="569" spans="12:12" x14ac:dyDescent="0.25">
      <c r="L569" s="48" t="s">
        <v>339</v>
      </c>
    </row>
    <row r="570" spans="12:12" x14ac:dyDescent="0.25">
      <c r="L570" s="48" t="s">
        <v>750</v>
      </c>
    </row>
    <row r="571" spans="12:12" x14ac:dyDescent="0.25">
      <c r="L571" s="48" t="s">
        <v>340</v>
      </c>
    </row>
    <row r="572" spans="12:12" x14ac:dyDescent="0.25">
      <c r="L572" s="48" t="s">
        <v>341</v>
      </c>
    </row>
    <row r="573" spans="12:12" x14ac:dyDescent="0.25">
      <c r="L573" s="48" t="s">
        <v>342</v>
      </c>
    </row>
    <row r="574" spans="12:12" x14ac:dyDescent="0.25">
      <c r="L574" s="48" t="s">
        <v>470</v>
      </c>
    </row>
    <row r="575" spans="12:12" x14ac:dyDescent="0.25">
      <c r="L575" s="48" t="s">
        <v>471</v>
      </c>
    </row>
    <row r="576" spans="12:12" x14ac:dyDescent="0.25">
      <c r="L576" s="48" t="s">
        <v>496</v>
      </c>
    </row>
    <row r="577" spans="12:12" x14ac:dyDescent="0.25">
      <c r="L577" s="48" t="s">
        <v>506</v>
      </c>
    </row>
    <row r="578" spans="12:12" x14ac:dyDescent="0.25">
      <c r="L578" s="48" t="s">
        <v>343</v>
      </c>
    </row>
    <row r="579" spans="12:12" x14ac:dyDescent="0.25">
      <c r="L579" s="48" t="s">
        <v>751</v>
      </c>
    </row>
    <row r="580" spans="12:12" x14ac:dyDescent="0.25">
      <c r="L580" s="48" t="s">
        <v>752</v>
      </c>
    </row>
    <row r="581" spans="12:12" x14ac:dyDescent="0.25">
      <c r="L581" s="48" t="s">
        <v>344</v>
      </c>
    </row>
    <row r="582" spans="12:12" x14ac:dyDescent="0.25">
      <c r="L582" s="48" t="s">
        <v>345</v>
      </c>
    </row>
    <row r="583" spans="12:12" x14ac:dyDescent="0.25">
      <c r="L583" s="48" t="s">
        <v>346</v>
      </c>
    </row>
    <row r="584" spans="12:12" x14ac:dyDescent="0.25">
      <c r="L584" s="48" t="s">
        <v>753</v>
      </c>
    </row>
    <row r="585" spans="12:12" x14ac:dyDescent="0.25">
      <c r="L585" s="48" t="s">
        <v>347</v>
      </c>
    </row>
    <row r="586" spans="12:12" x14ac:dyDescent="0.25">
      <c r="L586" s="48" t="s">
        <v>348</v>
      </c>
    </row>
    <row r="587" spans="12:12" x14ac:dyDescent="0.25">
      <c r="L587" s="48" t="s">
        <v>349</v>
      </c>
    </row>
    <row r="588" spans="12:12" x14ac:dyDescent="0.25">
      <c r="L588" s="48" t="s">
        <v>754</v>
      </c>
    </row>
    <row r="589" spans="12:12" x14ac:dyDescent="0.25">
      <c r="L589" s="48" t="s">
        <v>350</v>
      </c>
    </row>
    <row r="590" spans="12:12" x14ac:dyDescent="0.25">
      <c r="L590" s="48" t="s">
        <v>351</v>
      </c>
    </row>
    <row r="591" spans="12:12" x14ac:dyDescent="0.25">
      <c r="L591" s="48" t="s">
        <v>352</v>
      </c>
    </row>
    <row r="592" spans="12:12" x14ac:dyDescent="0.25">
      <c r="L592" s="48" t="s">
        <v>755</v>
      </c>
    </row>
    <row r="593" spans="12:12" x14ac:dyDescent="0.25">
      <c r="L593" s="48" t="s">
        <v>756</v>
      </c>
    </row>
    <row r="594" spans="12:12" x14ac:dyDescent="0.25">
      <c r="L594" s="48" t="s">
        <v>353</v>
      </c>
    </row>
    <row r="595" spans="12:12" x14ac:dyDescent="0.25">
      <c r="L595" s="48" t="s">
        <v>757</v>
      </c>
    </row>
    <row r="596" spans="12:12" x14ac:dyDescent="0.25">
      <c r="L596" s="48" t="s">
        <v>354</v>
      </c>
    </row>
    <row r="597" spans="12:12" x14ac:dyDescent="0.25">
      <c r="L597" s="48" t="s">
        <v>355</v>
      </c>
    </row>
    <row r="598" spans="12:12" x14ac:dyDescent="0.25">
      <c r="L598" s="48" t="s">
        <v>507</v>
      </c>
    </row>
    <row r="599" spans="12:12" x14ac:dyDescent="0.25">
      <c r="L599" s="48" t="s">
        <v>356</v>
      </c>
    </row>
    <row r="600" spans="12:12" x14ac:dyDescent="0.25">
      <c r="L600" s="48" t="s">
        <v>357</v>
      </c>
    </row>
    <row r="601" spans="12:12" x14ac:dyDescent="0.25">
      <c r="L601" s="48" t="s">
        <v>758</v>
      </c>
    </row>
    <row r="602" spans="12:12" x14ac:dyDescent="0.25">
      <c r="L602" s="48" t="s">
        <v>358</v>
      </c>
    </row>
    <row r="603" spans="12:12" x14ac:dyDescent="0.25">
      <c r="L603" s="48" t="s">
        <v>359</v>
      </c>
    </row>
    <row r="604" spans="12:12" x14ac:dyDescent="0.25">
      <c r="L604" s="48" t="s">
        <v>360</v>
      </c>
    </row>
    <row r="605" spans="12:12" x14ac:dyDescent="0.25">
      <c r="L605" s="48" t="s">
        <v>361</v>
      </c>
    </row>
    <row r="606" spans="12:12" x14ac:dyDescent="0.25">
      <c r="L606" s="48" t="s">
        <v>759</v>
      </c>
    </row>
    <row r="607" spans="12:12" x14ac:dyDescent="0.25">
      <c r="L607" s="48" t="s">
        <v>362</v>
      </c>
    </row>
    <row r="608" spans="12:12" x14ac:dyDescent="0.25">
      <c r="L608" s="48" t="s">
        <v>363</v>
      </c>
    </row>
    <row r="609" spans="12:12" x14ac:dyDescent="0.25">
      <c r="L609" s="48" t="s">
        <v>364</v>
      </c>
    </row>
    <row r="610" spans="12:12" x14ac:dyDescent="0.25">
      <c r="L610" s="48" t="s">
        <v>365</v>
      </c>
    </row>
    <row r="611" spans="12:12" x14ac:dyDescent="0.25">
      <c r="L611" s="48" t="s">
        <v>760</v>
      </c>
    </row>
    <row r="612" spans="12:12" x14ac:dyDescent="0.25">
      <c r="L612" s="48" t="s">
        <v>761</v>
      </c>
    </row>
    <row r="613" spans="12:12" x14ac:dyDescent="0.25">
      <c r="L613" s="48" t="s">
        <v>762</v>
      </c>
    </row>
    <row r="614" spans="12:12" x14ac:dyDescent="0.25">
      <c r="L614" s="48" t="s">
        <v>366</v>
      </c>
    </row>
    <row r="615" spans="12:12" x14ac:dyDescent="0.25">
      <c r="L615" s="48" t="s">
        <v>367</v>
      </c>
    </row>
    <row r="616" spans="12:12" x14ac:dyDescent="0.25">
      <c r="L616" s="48" t="s">
        <v>368</v>
      </c>
    </row>
    <row r="617" spans="12:12" x14ac:dyDescent="0.25">
      <c r="L617" s="48" t="s">
        <v>369</v>
      </c>
    </row>
    <row r="618" spans="12:12" x14ac:dyDescent="0.25">
      <c r="L618" s="48" t="s">
        <v>370</v>
      </c>
    </row>
    <row r="619" spans="12:12" x14ac:dyDescent="0.25">
      <c r="L619" s="48" t="s">
        <v>371</v>
      </c>
    </row>
    <row r="620" spans="12:12" x14ac:dyDescent="0.25">
      <c r="L620" s="48" t="s">
        <v>372</v>
      </c>
    </row>
    <row r="621" spans="12:12" x14ac:dyDescent="0.25">
      <c r="L621" s="48" t="s">
        <v>373</v>
      </c>
    </row>
    <row r="622" spans="12:12" x14ac:dyDescent="0.25">
      <c r="L622" s="48" t="s">
        <v>374</v>
      </c>
    </row>
    <row r="623" spans="12:12" x14ac:dyDescent="0.25">
      <c r="L623" s="48" t="s">
        <v>375</v>
      </c>
    </row>
    <row r="624" spans="12:12" x14ac:dyDescent="0.25">
      <c r="L624" s="48" t="s">
        <v>508</v>
      </c>
    </row>
    <row r="625" spans="12:12" x14ac:dyDescent="0.25">
      <c r="L625" s="48" t="s">
        <v>763</v>
      </c>
    </row>
    <row r="626" spans="12:12" x14ac:dyDescent="0.25">
      <c r="L626" s="48" t="s">
        <v>764</v>
      </c>
    </row>
    <row r="627" spans="12:12" x14ac:dyDescent="0.25">
      <c r="L627" s="48" t="s">
        <v>376</v>
      </c>
    </row>
    <row r="628" spans="12:12" x14ac:dyDescent="0.25">
      <c r="L628" s="48" t="s">
        <v>377</v>
      </c>
    </row>
    <row r="629" spans="12:12" x14ac:dyDescent="0.25">
      <c r="L629" s="48" t="s">
        <v>378</v>
      </c>
    </row>
    <row r="630" spans="12:12" x14ac:dyDescent="0.25">
      <c r="L630" s="48" t="s">
        <v>497</v>
      </c>
    </row>
    <row r="631" spans="12:12" x14ac:dyDescent="0.25">
      <c r="L631" s="48" t="s">
        <v>379</v>
      </c>
    </row>
    <row r="632" spans="12:12" x14ac:dyDescent="0.25">
      <c r="L632" s="48" t="s">
        <v>380</v>
      </c>
    </row>
    <row r="633" spans="12:12" x14ac:dyDescent="0.25">
      <c r="L633" s="48" t="s">
        <v>381</v>
      </c>
    </row>
    <row r="634" spans="12:12" x14ac:dyDescent="0.25">
      <c r="L634" s="48" t="s">
        <v>765</v>
      </c>
    </row>
    <row r="635" spans="12:12" x14ac:dyDescent="0.25">
      <c r="L635" s="48" t="s">
        <v>472</v>
      </c>
    </row>
    <row r="636" spans="12:12" x14ac:dyDescent="0.25">
      <c r="L636" s="48" t="s">
        <v>382</v>
      </c>
    </row>
    <row r="637" spans="12:12" x14ac:dyDescent="0.25">
      <c r="L637" s="48" t="s">
        <v>383</v>
      </c>
    </row>
    <row r="638" spans="12:12" x14ac:dyDescent="0.25">
      <c r="L638" s="48" t="s">
        <v>384</v>
      </c>
    </row>
    <row r="639" spans="12:12" x14ac:dyDescent="0.25">
      <c r="L639" s="48" t="s">
        <v>385</v>
      </c>
    </row>
    <row r="640" spans="12:12" x14ac:dyDescent="0.25">
      <c r="L640" s="48" t="s">
        <v>766</v>
      </c>
    </row>
    <row r="641" spans="12:12" x14ac:dyDescent="0.25">
      <c r="L641" s="48" t="s">
        <v>473</v>
      </c>
    </row>
    <row r="642" spans="12:12" x14ac:dyDescent="0.25">
      <c r="L642" s="48" t="s">
        <v>386</v>
      </c>
    </row>
    <row r="643" spans="12:12" x14ac:dyDescent="0.25">
      <c r="L643" s="48" t="s">
        <v>387</v>
      </c>
    </row>
    <row r="644" spans="12:12" x14ac:dyDescent="0.25">
      <c r="L644" s="48" t="s">
        <v>767</v>
      </c>
    </row>
    <row r="645" spans="12:12" x14ac:dyDescent="0.25">
      <c r="L645" s="48" t="s">
        <v>388</v>
      </c>
    </row>
    <row r="646" spans="12:12" x14ac:dyDescent="0.25">
      <c r="L646" s="48" t="s">
        <v>389</v>
      </c>
    </row>
    <row r="647" spans="12:12" x14ac:dyDescent="0.25">
      <c r="L647" s="48" t="s">
        <v>768</v>
      </c>
    </row>
    <row r="648" spans="12:12" x14ac:dyDescent="0.25">
      <c r="L648" s="48" t="s">
        <v>769</v>
      </c>
    </row>
    <row r="649" spans="12:12" x14ac:dyDescent="0.25">
      <c r="L649" s="48" t="s">
        <v>390</v>
      </c>
    </row>
    <row r="650" spans="12:12" x14ac:dyDescent="0.25">
      <c r="L650" s="48" t="s">
        <v>391</v>
      </c>
    </row>
    <row r="651" spans="12:12" x14ac:dyDescent="0.25">
      <c r="L651" s="48" t="s">
        <v>437</v>
      </c>
    </row>
    <row r="652" spans="12:12" x14ac:dyDescent="0.25">
      <c r="L652" s="48" t="s">
        <v>770</v>
      </c>
    </row>
    <row r="653" spans="12:12" x14ac:dyDescent="0.25">
      <c r="L653" s="48" t="s">
        <v>771</v>
      </c>
    </row>
    <row r="654" spans="12:12" x14ac:dyDescent="0.25">
      <c r="L654" s="48" t="s">
        <v>772</v>
      </c>
    </row>
    <row r="655" spans="12:12" x14ac:dyDescent="0.25">
      <c r="L655" s="48" t="s">
        <v>773</v>
      </c>
    </row>
    <row r="656" spans="12:12" x14ac:dyDescent="0.25">
      <c r="L656" s="48" t="s">
        <v>526</v>
      </c>
    </row>
    <row r="657" spans="12:12" x14ac:dyDescent="0.25">
      <c r="L657" s="48" t="s">
        <v>527</v>
      </c>
    </row>
    <row r="658" spans="12:12" x14ac:dyDescent="0.25">
      <c r="L658" s="48" t="s">
        <v>528</v>
      </c>
    </row>
    <row r="659" spans="12:12" x14ac:dyDescent="0.25">
      <c r="L659" s="48" t="s">
        <v>774</v>
      </c>
    </row>
    <row r="660" spans="12:12" x14ac:dyDescent="0.25">
      <c r="L660" s="48" t="s">
        <v>775</v>
      </c>
    </row>
    <row r="661" spans="12:12" x14ac:dyDescent="0.25">
      <c r="L661" s="48" t="s">
        <v>529</v>
      </c>
    </row>
    <row r="662" spans="12:12" x14ac:dyDescent="0.25">
      <c r="L662" s="48" t="s">
        <v>530</v>
      </c>
    </row>
    <row r="663" spans="12:12" x14ac:dyDescent="0.25">
      <c r="L663" s="48" t="s">
        <v>531</v>
      </c>
    </row>
    <row r="664" spans="12:12" x14ac:dyDescent="0.25">
      <c r="L664" s="48" t="s">
        <v>532</v>
      </c>
    </row>
    <row r="665" spans="12:12" x14ac:dyDescent="0.25">
      <c r="L665" s="48" t="s">
        <v>776</v>
      </c>
    </row>
    <row r="666" spans="12:12" x14ac:dyDescent="0.25">
      <c r="L666" s="48" t="s">
        <v>533</v>
      </c>
    </row>
    <row r="667" spans="12:12" x14ac:dyDescent="0.25">
      <c r="L667" s="48" t="s">
        <v>777</v>
      </c>
    </row>
    <row r="668" spans="12:12" x14ac:dyDescent="0.25">
      <c r="L668" s="48" t="s">
        <v>438</v>
      </c>
    </row>
    <row r="669" spans="12:12" x14ac:dyDescent="0.25">
      <c r="L669" s="48" t="s">
        <v>474</v>
      </c>
    </row>
    <row r="670" spans="12:12" x14ac:dyDescent="0.25">
      <c r="L670" s="48" t="s">
        <v>475</v>
      </c>
    </row>
    <row r="671" spans="12:12" x14ac:dyDescent="0.25">
      <c r="L671" s="48" t="s">
        <v>498</v>
      </c>
    </row>
    <row r="672" spans="12:12" x14ac:dyDescent="0.25">
      <c r="L672" s="48" t="s">
        <v>778</v>
      </c>
    </row>
    <row r="673" spans="12:12" x14ac:dyDescent="0.25">
      <c r="L673" s="48" t="s">
        <v>779</v>
      </c>
    </row>
    <row r="674" spans="12:12" x14ac:dyDescent="0.25">
      <c r="L674" s="48" t="s">
        <v>780</v>
      </c>
    </row>
    <row r="675" spans="12:12" x14ac:dyDescent="0.25">
      <c r="L675" s="48" t="s">
        <v>781</v>
      </c>
    </row>
    <row r="676" spans="12:12" x14ac:dyDescent="0.25">
      <c r="L676" s="48" t="s">
        <v>499</v>
      </c>
    </row>
    <row r="677" spans="12:12" x14ac:dyDescent="0.25">
      <c r="L677" s="48" t="s">
        <v>509</v>
      </c>
    </row>
    <row r="678" spans="12:12" x14ac:dyDescent="0.25">
      <c r="L678" s="48" t="s">
        <v>534</v>
      </c>
    </row>
    <row r="679" spans="12:12" x14ac:dyDescent="0.25">
      <c r="L679" s="48" t="s">
        <v>782</v>
      </c>
    </row>
    <row r="680" spans="12:12" x14ac:dyDescent="0.25">
      <c r="L680" s="48" t="s">
        <v>535</v>
      </c>
    </row>
    <row r="681" spans="12:12" x14ac:dyDescent="0.25">
      <c r="L681" s="48" t="s">
        <v>536</v>
      </c>
    </row>
    <row r="682" spans="12:12" x14ac:dyDescent="0.25">
      <c r="L682" s="48" t="s">
        <v>537</v>
      </c>
    </row>
    <row r="683" spans="12:12" x14ac:dyDescent="0.25">
      <c r="L683" s="48" t="s">
        <v>783</v>
      </c>
    </row>
    <row r="684" spans="12:12" x14ac:dyDescent="0.25">
      <c r="L684" s="48" t="s">
        <v>538</v>
      </c>
    </row>
    <row r="685" spans="12:12" x14ac:dyDescent="0.25">
      <c r="L685" s="48" t="s">
        <v>784</v>
      </c>
    </row>
    <row r="686" spans="12:12" x14ac:dyDescent="0.25">
      <c r="L686" s="48" t="s">
        <v>785</v>
      </c>
    </row>
    <row r="687" spans="12:12" x14ac:dyDescent="0.25">
      <c r="L687" s="48" t="s">
        <v>786</v>
      </c>
    </row>
    <row r="688" spans="12:12" x14ac:dyDescent="0.25">
      <c r="L688" s="48" t="s">
        <v>787</v>
      </c>
    </row>
    <row r="689" spans="12:12" x14ac:dyDescent="0.25">
      <c r="L689" s="48" t="s">
        <v>788</v>
      </c>
    </row>
    <row r="690" spans="12:12" x14ac:dyDescent="0.25">
      <c r="L690" s="48" t="s">
        <v>789</v>
      </c>
    </row>
    <row r="691" spans="12:12" x14ac:dyDescent="0.25">
      <c r="L691" s="48" t="s">
        <v>790</v>
      </c>
    </row>
    <row r="692" spans="12:12" x14ac:dyDescent="0.25">
      <c r="L692" s="48" t="s">
        <v>791</v>
      </c>
    </row>
    <row r="693" spans="12:12" x14ac:dyDescent="0.25">
      <c r="L693" s="48" t="s">
        <v>792</v>
      </c>
    </row>
    <row r="694" spans="12:12" x14ac:dyDescent="0.25">
      <c r="L694" s="48" t="s">
        <v>793</v>
      </c>
    </row>
    <row r="695" spans="12:12" x14ac:dyDescent="0.25">
      <c r="L695" s="48" t="s">
        <v>392</v>
      </c>
    </row>
    <row r="696" spans="12:12" x14ac:dyDescent="0.25">
      <c r="L696" s="48" t="s">
        <v>510</v>
      </c>
    </row>
    <row r="697" spans="12:12" x14ac:dyDescent="0.25">
      <c r="L697" s="48" t="s">
        <v>794</v>
      </c>
    </row>
    <row r="698" spans="12:12" x14ac:dyDescent="0.25">
      <c r="L698" s="48" t="s">
        <v>511</v>
      </c>
    </row>
    <row r="699" spans="12:12" x14ac:dyDescent="0.25">
      <c r="L699" s="48" t="s">
        <v>512</v>
      </c>
    </row>
    <row r="700" spans="12:12" x14ac:dyDescent="0.25">
      <c r="L700" s="48" t="s">
        <v>795</v>
      </c>
    </row>
    <row r="701" spans="12:12" x14ac:dyDescent="0.25">
      <c r="L701" s="48" t="s">
        <v>513</v>
      </c>
    </row>
    <row r="702" spans="12:12" x14ac:dyDescent="0.25">
      <c r="L702" s="48" t="s">
        <v>514</v>
      </c>
    </row>
    <row r="703" spans="12:12" x14ac:dyDescent="0.25">
      <c r="L703" s="48" t="s">
        <v>515</v>
      </c>
    </row>
    <row r="704" spans="12:12" x14ac:dyDescent="0.25">
      <c r="L704" s="48" t="s">
        <v>796</v>
      </c>
    </row>
    <row r="705" spans="12:12" x14ac:dyDescent="0.25">
      <c r="L705" s="48" t="s">
        <v>516</v>
      </c>
    </row>
    <row r="706" spans="12:12" x14ac:dyDescent="0.25">
      <c r="L706" s="48" t="s">
        <v>517</v>
      </c>
    </row>
    <row r="707" spans="12:12" x14ac:dyDescent="0.25">
      <c r="L707" s="48" t="s">
        <v>518</v>
      </c>
    </row>
    <row r="708" spans="12:12" x14ac:dyDescent="0.25">
      <c r="L708" s="48" t="s">
        <v>797</v>
      </c>
    </row>
    <row r="709" spans="12:12" x14ac:dyDescent="0.25">
      <c r="L709" s="48" t="s">
        <v>798</v>
      </c>
    </row>
    <row r="710" spans="12:12" x14ac:dyDescent="0.25">
      <c r="L710" s="48" t="s">
        <v>799</v>
      </c>
    </row>
    <row r="711" spans="12:12" x14ac:dyDescent="0.25">
      <c r="L711" s="48" t="s">
        <v>800</v>
      </c>
    </row>
    <row r="712" spans="12:12" x14ac:dyDescent="0.25">
      <c r="L712" s="48" t="s">
        <v>519</v>
      </c>
    </row>
    <row r="713" spans="12:12" x14ac:dyDescent="0.25">
      <c r="L713" s="48" t="s">
        <v>801</v>
      </c>
    </row>
    <row r="714" spans="12:12" x14ac:dyDescent="0.25">
      <c r="L714" s="48" t="s">
        <v>802</v>
      </c>
    </row>
    <row r="715" spans="12:12" x14ac:dyDescent="0.25">
      <c r="L715" s="48" t="s">
        <v>803</v>
      </c>
    </row>
    <row r="716" spans="12:12" x14ac:dyDescent="0.25">
      <c r="L716" s="48" t="s">
        <v>804</v>
      </c>
    </row>
    <row r="717" spans="12:12" x14ac:dyDescent="0.25">
      <c r="L717" s="48" t="s">
        <v>805</v>
      </c>
    </row>
    <row r="718" spans="12:12" x14ac:dyDescent="0.25">
      <c r="L718" s="48" t="s">
        <v>806</v>
      </c>
    </row>
    <row r="719" spans="12:12" x14ac:dyDescent="0.25">
      <c r="L719" s="48" t="s">
        <v>807</v>
      </c>
    </row>
    <row r="720" spans="12:12" x14ac:dyDescent="0.25">
      <c r="L720" s="48" t="s">
        <v>808</v>
      </c>
    </row>
    <row r="721" spans="12:12" x14ac:dyDescent="0.25">
      <c r="L721" s="48" t="s">
        <v>809</v>
      </c>
    </row>
    <row r="722" spans="12:12" x14ac:dyDescent="0.25">
      <c r="L722" s="48" t="s">
        <v>810</v>
      </c>
    </row>
    <row r="723" spans="12:12" x14ac:dyDescent="0.25">
      <c r="L723" s="48" t="s">
        <v>811</v>
      </c>
    </row>
    <row r="724" spans="12:12" x14ac:dyDescent="0.25">
      <c r="L724" s="48" t="s">
        <v>812</v>
      </c>
    </row>
    <row r="725" spans="12:12" x14ac:dyDescent="0.25">
      <c r="L725" s="48" t="s">
        <v>813</v>
      </c>
    </row>
    <row r="726" spans="12:12" x14ac:dyDescent="0.25">
      <c r="L726" s="48" t="s">
        <v>520</v>
      </c>
    </row>
    <row r="727" spans="12:12" x14ac:dyDescent="0.25">
      <c r="L727" s="48" t="s">
        <v>814</v>
      </c>
    </row>
    <row r="728" spans="12:12" x14ac:dyDescent="0.25">
      <c r="L728" s="48" t="s">
        <v>815</v>
      </c>
    </row>
    <row r="729" spans="12:12" x14ac:dyDescent="0.25">
      <c r="L729" s="48" t="s">
        <v>816</v>
      </c>
    </row>
    <row r="730" spans="12:12" x14ac:dyDescent="0.25">
      <c r="L730" s="48" t="s">
        <v>817</v>
      </c>
    </row>
    <row r="731" spans="12:12" x14ac:dyDescent="0.25">
      <c r="L731" s="48" t="s">
        <v>818</v>
      </c>
    </row>
    <row r="732" spans="12:12" x14ac:dyDescent="0.25">
      <c r="L732" s="48" t="s">
        <v>819</v>
      </c>
    </row>
    <row r="733" spans="12:12" x14ac:dyDescent="0.25">
      <c r="L733" s="48" t="s">
        <v>820</v>
      </c>
    </row>
    <row r="734" spans="12:12" x14ac:dyDescent="0.25">
      <c r="L734" s="48" t="s">
        <v>821</v>
      </c>
    </row>
    <row r="735" spans="12:12" x14ac:dyDescent="0.25">
      <c r="L735" s="48" t="s">
        <v>822</v>
      </c>
    </row>
    <row r="736" spans="12:12" x14ac:dyDescent="0.25">
      <c r="L736" s="48" t="s">
        <v>823</v>
      </c>
    </row>
    <row r="737" spans="12:12" x14ac:dyDescent="0.25">
      <c r="L737" s="48" t="s">
        <v>521</v>
      </c>
    </row>
    <row r="738" spans="12:12" x14ac:dyDescent="0.25">
      <c r="L738" s="48" t="s">
        <v>824</v>
      </c>
    </row>
    <row r="739" spans="12:12" x14ac:dyDescent="0.25">
      <c r="L739" s="48" t="s">
        <v>522</v>
      </c>
    </row>
    <row r="740" spans="12:12" x14ac:dyDescent="0.25">
      <c r="L740" s="48" t="s">
        <v>825</v>
      </c>
    </row>
    <row r="741" spans="12:12" x14ac:dyDescent="0.25">
      <c r="L741" s="48" t="s">
        <v>826</v>
      </c>
    </row>
    <row r="742" spans="12:12" x14ac:dyDescent="0.25">
      <c r="L742" s="48" t="s">
        <v>523</v>
      </c>
    </row>
    <row r="743" spans="12:12" x14ac:dyDescent="0.25">
      <c r="L743" s="48" t="s">
        <v>827</v>
      </c>
    </row>
    <row r="744" spans="12:12" x14ac:dyDescent="0.25">
      <c r="L744" s="48" t="s">
        <v>828</v>
      </c>
    </row>
    <row r="745" spans="12:12" x14ac:dyDescent="0.25">
      <c r="L745" s="48" t="s">
        <v>829</v>
      </c>
    </row>
    <row r="746" spans="12:12" x14ac:dyDescent="0.25">
      <c r="L746" s="48" t="s">
        <v>830</v>
      </c>
    </row>
    <row r="747" spans="12:12" x14ac:dyDescent="0.25">
      <c r="L747" s="48" t="s">
        <v>831</v>
      </c>
    </row>
    <row r="748" spans="12:12" x14ac:dyDescent="0.25">
      <c r="L748" s="48" t="s">
        <v>832</v>
      </c>
    </row>
    <row r="749" spans="12:12" x14ac:dyDescent="0.25">
      <c r="L749" s="48" t="s">
        <v>833</v>
      </c>
    </row>
    <row r="750" spans="12:12" x14ac:dyDescent="0.25">
      <c r="L750" s="48" t="s">
        <v>834</v>
      </c>
    </row>
    <row r="751" spans="12:12" x14ac:dyDescent="0.25">
      <c r="L751" s="48" t="s">
        <v>524</v>
      </c>
    </row>
    <row r="752" spans="12:12" x14ac:dyDescent="0.25">
      <c r="L752" s="48" t="s">
        <v>835</v>
      </c>
    </row>
    <row r="753" spans="12:12" x14ac:dyDescent="0.25">
      <c r="L753" s="48" t="s">
        <v>836</v>
      </c>
    </row>
    <row r="754" spans="12:12" x14ac:dyDescent="0.25">
      <c r="L754" s="48" t="s">
        <v>525</v>
      </c>
    </row>
    <row r="755" spans="12:12" x14ac:dyDescent="0.25">
      <c r="L755" s="48" t="s">
        <v>837</v>
      </c>
    </row>
    <row r="756" spans="12:12" x14ac:dyDescent="0.25">
      <c r="L756" s="48" t="s">
        <v>838</v>
      </c>
    </row>
    <row r="757" spans="12:12" x14ac:dyDescent="0.25">
      <c r="L757" s="48" t="s">
        <v>393</v>
      </c>
    </row>
    <row r="758" spans="12:12" x14ac:dyDescent="0.25">
      <c r="L758" s="48" t="s">
        <v>394</v>
      </c>
    </row>
    <row r="759" spans="12:12" x14ac:dyDescent="0.25">
      <c r="L759" s="48" t="s">
        <v>839</v>
      </c>
    </row>
    <row r="760" spans="12:12" x14ac:dyDescent="0.25">
      <c r="L760" s="48" t="s">
        <v>840</v>
      </c>
    </row>
    <row r="761" spans="12:12" x14ac:dyDescent="0.25">
      <c r="L761" s="48" t="s">
        <v>841</v>
      </c>
    </row>
    <row r="762" spans="12:12" x14ac:dyDescent="0.25">
      <c r="L762" s="48" t="s">
        <v>842</v>
      </c>
    </row>
    <row r="763" spans="12:12" x14ac:dyDescent="0.25">
      <c r="L763" s="48" t="s">
        <v>843</v>
      </c>
    </row>
    <row r="764" spans="12:12" x14ac:dyDescent="0.25">
      <c r="L764" s="48" t="s">
        <v>844</v>
      </c>
    </row>
    <row r="765" spans="12:12" x14ac:dyDescent="0.25">
      <c r="L765" s="48" t="s">
        <v>476</v>
      </c>
    </row>
    <row r="766" spans="12:12" x14ac:dyDescent="0.25">
      <c r="L766" s="48" t="s">
        <v>500</v>
      </c>
    </row>
    <row r="767" spans="12:12" x14ac:dyDescent="0.25">
      <c r="L767" s="48" t="s">
        <v>845</v>
      </c>
    </row>
    <row r="768" spans="12:12" x14ac:dyDescent="0.25">
      <c r="L768" s="48" t="s">
        <v>395</v>
      </c>
    </row>
    <row r="769" spans="12:12" x14ac:dyDescent="0.25">
      <c r="L769" s="48" t="s">
        <v>396</v>
      </c>
    </row>
    <row r="770" spans="12:12" x14ac:dyDescent="0.25">
      <c r="L770" s="48" t="s">
        <v>477</v>
      </c>
    </row>
    <row r="771" spans="12:12" x14ac:dyDescent="0.25">
      <c r="L771" s="48" t="s">
        <v>439</v>
      </c>
    </row>
    <row r="772" spans="12:12" x14ac:dyDescent="0.25">
      <c r="L772" s="48" t="s">
        <v>846</v>
      </c>
    </row>
    <row r="773" spans="12:12" x14ac:dyDescent="0.25">
      <c r="L773" s="48" t="s">
        <v>501</v>
      </c>
    </row>
    <row r="774" spans="12:12" x14ac:dyDescent="0.25">
      <c r="L774" s="48" t="s">
        <v>397</v>
      </c>
    </row>
    <row r="775" spans="12:12" x14ac:dyDescent="0.25">
      <c r="L775" s="48" t="s">
        <v>847</v>
      </c>
    </row>
    <row r="776" spans="12:12" x14ac:dyDescent="0.25">
      <c r="L776" s="48" t="s">
        <v>398</v>
      </c>
    </row>
    <row r="777" spans="12:12" x14ac:dyDescent="0.25">
      <c r="L777" s="48" t="s">
        <v>399</v>
      </c>
    </row>
    <row r="778" spans="12:12" x14ac:dyDescent="0.25">
      <c r="L778" s="48" t="s">
        <v>400</v>
      </c>
    </row>
    <row r="779" spans="12:12" x14ac:dyDescent="0.25">
      <c r="L779" s="48" t="s">
        <v>848</v>
      </c>
    </row>
    <row r="780" spans="12:12" x14ac:dyDescent="0.25">
      <c r="L780" s="48" t="s">
        <v>849</v>
      </c>
    </row>
    <row r="781" spans="12:12" x14ac:dyDescent="0.25">
      <c r="L781" s="48" t="s">
        <v>850</v>
      </c>
    </row>
    <row r="782" spans="12:12" x14ac:dyDescent="0.25">
      <c r="L782" s="48" t="s">
        <v>851</v>
      </c>
    </row>
    <row r="783" spans="12:12" x14ac:dyDescent="0.25">
      <c r="L783" s="48" t="s">
        <v>852</v>
      </c>
    </row>
    <row r="784" spans="12:12" x14ac:dyDescent="0.25">
      <c r="L784" s="48" t="s">
        <v>478</v>
      </c>
    </row>
    <row r="785" spans="12:12" x14ac:dyDescent="0.25">
      <c r="L785" s="48" t="s">
        <v>401</v>
      </c>
    </row>
    <row r="786" spans="12:12" x14ac:dyDescent="0.25">
      <c r="L786" s="48" t="s">
        <v>402</v>
      </c>
    </row>
    <row r="787" spans="12:12" x14ac:dyDescent="0.25">
      <c r="L787" s="48" t="s">
        <v>403</v>
      </c>
    </row>
    <row r="788" spans="12:12" x14ac:dyDescent="0.25">
      <c r="L788" s="48" t="s">
        <v>404</v>
      </c>
    </row>
    <row r="789" spans="12:12" x14ac:dyDescent="0.25">
      <c r="L789" s="48" t="s">
        <v>853</v>
      </c>
    </row>
    <row r="790" spans="12:12" x14ac:dyDescent="0.25">
      <c r="L790" s="48" t="s">
        <v>854</v>
      </c>
    </row>
    <row r="791" spans="12:12" x14ac:dyDescent="0.25">
      <c r="L791" s="48" t="s">
        <v>405</v>
      </c>
    </row>
    <row r="792" spans="12:12" x14ac:dyDescent="0.25">
      <c r="L792" s="48" t="s">
        <v>406</v>
      </c>
    </row>
    <row r="793" spans="12:12" x14ac:dyDescent="0.25">
      <c r="L793" s="48" t="s">
        <v>855</v>
      </c>
    </row>
    <row r="794" spans="12:12" x14ac:dyDescent="0.25">
      <c r="L794" s="48" t="s">
        <v>856</v>
      </c>
    </row>
    <row r="795" spans="12:12" x14ac:dyDescent="0.25">
      <c r="L795" s="48" t="s">
        <v>407</v>
      </c>
    </row>
    <row r="796" spans="12:12" x14ac:dyDescent="0.25">
      <c r="L796" s="48" t="s">
        <v>408</v>
      </c>
    </row>
    <row r="797" spans="12:12" x14ac:dyDescent="0.25">
      <c r="L797" s="48" t="s">
        <v>409</v>
      </c>
    </row>
    <row r="798" spans="12:12" x14ac:dyDescent="0.25">
      <c r="L798" s="48" t="s">
        <v>857</v>
      </c>
    </row>
    <row r="799" spans="12:12" x14ac:dyDescent="0.25">
      <c r="L799" s="48" t="s">
        <v>410</v>
      </c>
    </row>
    <row r="800" spans="12:12" x14ac:dyDescent="0.25">
      <c r="L800" s="48" t="s">
        <v>411</v>
      </c>
    </row>
    <row r="801" spans="12:12" x14ac:dyDescent="0.25">
      <c r="L801" s="48" t="s">
        <v>858</v>
      </c>
    </row>
    <row r="802" spans="12:12" x14ac:dyDescent="0.25">
      <c r="L802" s="48" t="s">
        <v>859</v>
      </c>
    </row>
    <row r="803" spans="12:12" x14ac:dyDescent="0.25">
      <c r="L803" s="48" t="s">
        <v>860</v>
      </c>
    </row>
    <row r="804" spans="12:12" x14ac:dyDescent="0.25">
      <c r="L804" s="48" t="s">
        <v>412</v>
      </c>
    </row>
    <row r="805" spans="12:12" x14ac:dyDescent="0.25">
      <c r="L805" s="48" t="s">
        <v>413</v>
      </c>
    </row>
    <row r="806" spans="12:12" x14ac:dyDescent="0.25">
      <c r="L806" s="48" t="s">
        <v>414</v>
      </c>
    </row>
    <row r="807" spans="12:12" x14ac:dyDescent="0.25">
      <c r="L807" s="48" t="s">
        <v>861</v>
      </c>
    </row>
    <row r="808" spans="12:12" x14ac:dyDescent="0.25">
      <c r="L808" s="48" t="s">
        <v>862</v>
      </c>
    </row>
    <row r="809" spans="12:12" x14ac:dyDescent="0.25">
      <c r="L809" s="48" t="s">
        <v>863</v>
      </c>
    </row>
    <row r="810" spans="12:12" x14ac:dyDescent="0.25">
      <c r="L810" s="48" t="s">
        <v>415</v>
      </c>
    </row>
    <row r="811" spans="12:12" x14ac:dyDescent="0.25">
      <c r="L811" s="48" t="s">
        <v>416</v>
      </c>
    </row>
    <row r="812" spans="12:12" x14ac:dyDescent="0.25">
      <c r="L812" s="48" t="s">
        <v>864</v>
      </c>
    </row>
    <row r="813" spans="12:12" x14ac:dyDescent="0.25">
      <c r="L813" s="48" t="s">
        <v>417</v>
      </c>
    </row>
    <row r="814" spans="12:12" x14ac:dyDescent="0.25">
      <c r="L814" s="48" t="s">
        <v>865</v>
      </c>
    </row>
    <row r="815" spans="12:12" x14ac:dyDescent="0.25">
      <c r="L815" s="48" t="s">
        <v>866</v>
      </c>
    </row>
    <row r="816" spans="12:12" x14ac:dyDescent="0.25">
      <c r="L816" s="48" t="s">
        <v>479</v>
      </c>
    </row>
    <row r="817" spans="12:12" x14ac:dyDescent="0.25">
      <c r="L817" s="48" t="s">
        <v>867</v>
      </c>
    </row>
    <row r="818" spans="12:12" x14ac:dyDescent="0.25">
      <c r="L818" s="48" t="s">
        <v>418</v>
      </c>
    </row>
    <row r="819" spans="12:12" x14ac:dyDescent="0.25">
      <c r="L819" s="48" t="s">
        <v>419</v>
      </c>
    </row>
    <row r="820" spans="12:12" x14ac:dyDescent="0.25">
      <c r="L820" s="48" t="s">
        <v>420</v>
      </c>
    </row>
    <row r="821" spans="12:12" x14ac:dyDescent="0.25">
      <c r="L821" s="48" t="s">
        <v>868</v>
      </c>
    </row>
    <row r="822" spans="12:12" x14ac:dyDescent="0.25">
      <c r="L822" s="48" t="s">
        <v>421</v>
      </c>
    </row>
    <row r="823" spans="12:12" x14ac:dyDescent="0.25">
      <c r="L823" s="48" t="s">
        <v>869</v>
      </c>
    </row>
    <row r="824" spans="12:12" x14ac:dyDescent="0.25">
      <c r="L824" s="48" t="s">
        <v>870</v>
      </c>
    </row>
    <row r="825" spans="12:12" x14ac:dyDescent="0.25">
      <c r="L825" s="48" t="s">
        <v>871</v>
      </c>
    </row>
    <row r="826" spans="12:12" x14ac:dyDescent="0.25">
      <c r="L826" s="48" t="s">
        <v>422</v>
      </c>
    </row>
    <row r="827" spans="12:12" x14ac:dyDescent="0.25">
      <c r="L827" s="48" t="s">
        <v>872</v>
      </c>
    </row>
    <row r="828" spans="12:12" x14ac:dyDescent="0.25">
      <c r="L828" s="48" t="s">
        <v>423</v>
      </c>
    </row>
    <row r="829" spans="12:12" x14ac:dyDescent="0.25">
      <c r="L829" s="48" t="s">
        <v>873</v>
      </c>
    </row>
    <row r="830" spans="12:12" x14ac:dyDescent="0.25">
      <c r="L830" s="48" t="s">
        <v>424</v>
      </c>
    </row>
    <row r="831" spans="12:12" x14ac:dyDescent="0.25">
      <c r="L831" s="48" t="s">
        <v>425</v>
      </c>
    </row>
    <row r="832" spans="12:12" x14ac:dyDescent="0.25">
      <c r="L832" s="48" t="s">
        <v>874</v>
      </c>
    </row>
    <row r="833" spans="12:12" x14ac:dyDescent="0.25">
      <c r="L833" s="48" t="s">
        <v>426</v>
      </c>
    </row>
    <row r="834" spans="12:12" x14ac:dyDescent="0.25">
      <c r="L834" s="48" t="s">
        <v>427</v>
      </c>
    </row>
    <row r="835" spans="12:12" x14ac:dyDescent="0.25">
      <c r="L835" s="48" t="s">
        <v>440</v>
      </c>
    </row>
    <row r="836" spans="12:12" x14ac:dyDescent="0.25">
      <c r="L836" s="48" t="s">
        <v>875</v>
      </c>
    </row>
    <row r="837" spans="12:12" x14ac:dyDescent="0.25">
      <c r="L837" s="48" t="s">
        <v>876</v>
      </c>
    </row>
    <row r="838" spans="12:12" x14ac:dyDescent="0.25">
      <c r="L838" s="48" t="s">
        <v>877</v>
      </c>
    </row>
    <row r="839" spans="12:12" x14ac:dyDescent="0.25">
      <c r="L839" s="48" t="s">
        <v>502</v>
      </c>
    </row>
    <row r="840" spans="12:12" x14ac:dyDescent="0.25">
      <c r="L840" s="48" t="s">
        <v>428</v>
      </c>
    </row>
    <row r="841" spans="12:12" x14ac:dyDescent="0.25">
      <c r="L841" s="48" t="s">
        <v>429</v>
      </c>
    </row>
    <row r="842" spans="12:12" x14ac:dyDescent="0.25">
      <c r="L842" s="49">
        <v>310010</v>
      </c>
    </row>
    <row r="843" spans="12:12" x14ac:dyDescent="0.25">
      <c r="L843" s="49">
        <v>310020</v>
      </c>
    </row>
    <row r="844" spans="12:12" x14ac:dyDescent="0.25">
      <c r="L844" s="49">
        <v>310030</v>
      </c>
    </row>
    <row r="845" spans="12:12" x14ac:dyDescent="0.25">
      <c r="L845" s="49">
        <v>310040</v>
      </c>
    </row>
    <row r="846" spans="12:12" x14ac:dyDescent="0.25">
      <c r="L846" s="49">
        <v>310050</v>
      </c>
    </row>
    <row r="847" spans="12:12" x14ac:dyDescent="0.25">
      <c r="L847" s="49">
        <v>310060</v>
      </c>
    </row>
    <row r="848" spans="12:12" x14ac:dyDescent="0.25">
      <c r="L848" s="49">
        <v>310070</v>
      </c>
    </row>
    <row r="849" spans="12:12" x14ac:dyDescent="0.25">
      <c r="L849" s="49">
        <v>310080</v>
      </c>
    </row>
    <row r="850" spans="12:12" x14ac:dyDescent="0.25">
      <c r="L850" s="49">
        <v>310090</v>
      </c>
    </row>
    <row r="851" spans="12:12" x14ac:dyDescent="0.25">
      <c r="L851" s="49">
        <v>310100</v>
      </c>
    </row>
    <row r="852" spans="12:12" x14ac:dyDescent="0.25">
      <c r="L852" s="49">
        <v>310110</v>
      </c>
    </row>
    <row r="853" spans="12:12" x14ac:dyDescent="0.25">
      <c r="L853" s="49">
        <v>310120</v>
      </c>
    </row>
    <row r="854" spans="12:12" x14ac:dyDescent="0.25">
      <c r="L854" s="49">
        <v>310130</v>
      </c>
    </row>
    <row r="855" spans="12:12" x14ac:dyDescent="0.25">
      <c r="L855" s="49">
        <v>310140</v>
      </c>
    </row>
    <row r="856" spans="12:12" x14ac:dyDescent="0.25">
      <c r="L856" s="49">
        <v>310150</v>
      </c>
    </row>
    <row r="857" spans="12:12" x14ac:dyDescent="0.25">
      <c r="L857" s="49">
        <v>310160</v>
      </c>
    </row>
    <row r="858" spans="12:12" x14ac:dyDescent="0.25">
      <c r="L858" s="49">
        <v>310163</v>
      </c>
    </row>
    <row r="859" spans="12:12" x14ac:dyDescent="0.25">
      <c r="L859" s="49">
        <v>310170</v>
      </c>
    </row>
    <row r="860" spans="12:12" x14ac:dyDescent="0.25">
      <c r="L860" s="49">
        <v>310180</v>
      </c>
    </row>
    <row r="861" spans="12:12" x14ac:dyDescent="0.25">
      <c r="L861" s="49">
        <v>310190</v>
      </c>
    </row>
    <row r="862" spans="12:12" x14ac:dyDescent="0.25">
      <c r="L862" s="49">
        <v>310200</v>
      </c>
    </row>
    <row r="863" spans="12:12" x14ac:dyDescent="0.25">
      <c r="L863" s="49">
        <v>310205</v>
      </c>
    </row>
    <row r="864" spans="12:12" x14ac:dyDescent="0.25">
      <c r="L864" s="49">
        <v>310210</v>
      </c>
    </row>
    <row r="865" spans="12:12" x14ac:dyDescent="0.25">
      <c r="L865" s="49">
        <v>310220</v>
      </c>
    </row>
    <row r="866" spans="12:12" x14ac:dyDescent="0.25">
      <c r="L866" s="49">
        <v>310230</v>
      </c>
    </row>
    <row r="867" spans="12:12" x14ac:dyDescent="0.25">
      <c r="L867" s="49">
        <v>310240</v>
      </c>
    </row>
    <row r="868" spans="12:12" x14ac:dyDescent="0.25">
      <c r="L868" s="49">
        <v>310250</v>
      </c>
    </row>
    <row r="869" spans="12:12" x14ac:dyDescent="0.25">
      <c r="L869" s="49">
        <v>310260</v>
      </c>
    </row>
    <row r="870" spans="12:12" x14ac:dyDescent="0.25">
      <c r="L870" s="49">
        <v>310270</v>
      </c>
    </row>
    <row r="871" spans="12:12" x14ac:dyDescent="0.25">
      <c r="L871" s="49">
        <v>310280</v>
      </c>
    </row>
    <row r="872" spans="12:12" x14ac:dyDescent="0.25">
      <c r="L872" s="49">
        <v>310285</v>
      </c>
    </row>
    <row r="873" spans="12:12" x14ac:dyDescent="0.25">
      <c r="L873" s="49">
        <v>310290</v>
      </c>
    </row>
    <row r="874" spans="12:12" x14ac:dyDescent="0.25">
      <c r="L874" s="49">
        <v>310300</v>
      </c>
    </row>
    <row r="875" spans="12:12" x14ac:dyDescent="0.25">
      <c r="L875" s="49">
        <v>310310</v>
      </c>
    </row>
    <row r="876" spans="12:12" x14ac:dyDescent="0.25">
      <c r="L876" s="49">
        <v>310320</v>
      </c>
    </row>
    <row r="877" spans="12:12" x14ac:dyDescent="0.25">
      <c r="L877" s="49">
        <v>310330</v>
      </c>
    </row>
    <row r="878" spans="12:12" x14ac:dyDescent="0.25">
      <c r="L878" s="49">
        <v>310340</v>
      </c>
    </row>
    <row r="879" spans="12:12" x14ac:dyDescent="0.25">
      <c r="L879" s="49">
        <v>310350</v>
      </c>
    </row>
    <row r="880" spans="12:12" x14ac:dyDescent="0.25">
      <c r="L880" s="49">
        <v>310360</v>
      </c>
    </row>
    <row r="881" spans="12:12" x14ac:dyDescent="0.25">
      <c r="L881" s="49">
        <v>310370</v>
      </c>
    </row>
    <row r="882" spans="12:12" x14ac:dyDescent="0.25">
      <c r="L882" s="49">
        <v>310375</v>
      </c>
    </row>
    <row r="883" spans="12:12" x14ac:dyDescent="0.25">
      <c r="L883" s="49">
        <v>310380</v>
      </c>
    </row>
    <row r="884" spans="12:12" x14ac:dyDescent="0.25">
      <c r="L884" s="49">
        <v>310390</v>
      </c>
    </row>
    <row r="885" spans="12:12" x14ac:dyDescent="0.25">
      <c r="L885" s="49">
        <v>310400</v>
      </c>
    </row>
    <row r="886" spans="12:12" x14ac:dyDescent="0.25">
      <c r="L886" s="49">
        <v>310410</v>
      </c>
    </row>
    <row r="887" spans="12:12" x14ac:dyDescent="0.25">
      <c r="L887" s="49">
        <v>310420</v>
      </c>
    </row>
    <row r="888" spans="12:12" x14ac:dyDescent="0.25">
      <c r="L888" s="49">
        <v>310430</v>
      </c>
    </row>
    <row r="889" spans="12:12" x14ac:dyDescent="0.25">
      <c r="L889" s="49">
        <v>310440</v>
      </c>
    </row>
    <row r="890" spans="12:12" x14ac:dyDescent="0.25">
      <c r="L890" s="49">
        <v>310445</v>
      </c>
    </row>
    <row r="891" spans="12:12" x14ac:dyDescent="0.25">
      <c r="L891" s="49">
        <v>310450</v>
      </c>
    </row>
    <row r="892" spans="12:12" x14ac:dyDescent="0.25">
      <c r="L892" s="49">
        <v>310460</v>
      </c>
    </row>
    <row r="893" spans="12:12" x14ac:dyDescent="0.25">
      <c r="L893" s="49">
        <v>310470</v>
      </c>
    </row>
    <row r="894" spans="12:12" x14ac:dyDescent="0.25">
      <c r="L894" s="49">
        <v>310480</v>
      </c>
    </row>
    <row r="895" spans="12:12" x14ac:dyDescent="0.25">
      <c r="L895" s="49">
        <v>310490</v>
      </c>
    </row>
    <row r="896" spans="12:12" x14ac:dyDescent="0.25">
      <c r="L896" s="49">
        <v>310500</v>
      </c>
    </row>
    <row r="897" spans="12:12" x14ac:dyDescent="0.25">
      <c r="L897" s="49">
        <v>310510</v>
      </c>
    </row>
    <row r="898" spans="12:12" x14ac:dyDescent="0.25">
      <c r="L898" s="49">
        <v>310520</v>
      </c>
    </row>
    <row r="899" spans="12:12" x14ac:dyDescent="0.25">
      <c r="L899" s="49">
        <v>310530</v>
      </c>
    </row>
    <row r="900" spans="12:12" x14ac:dyDescent="0.25">
      <c r="L900" s="49">
        <v>310540</v>
      </c>
    </row>
    <row r="901" spans="12:12" x14ac:dyDescent="0.25">
      <c r="L901" s="49">
        <v>310550</v>
      </c>
    </row>
    <row r="902" spans="12:12" x14ac:dyDescent="0.25">
      <c r="L902" s="49">
        <v>310560</v>
      </c>
    </row>
    <row r="903" spans="12:12" x14ac:dyDescent="0.25">
      <c r="L903" s="49">
        <v>310570</v>
      </c>
    </row>
    <row r="904" spans="12:12" x14ac:dyDescent="0.25">
      <c r="L904" s="49">
        <v>310590</v>
      </c>
    </row>
    <row r="905" spans="12:12" x14ac:dyDescent="0.25">
      <c r="L905" s="49">
        <v>310600</v>
      </c>
    </row>
    <row r="906" spans="12:12" x14ac:dyDescent="0.25">
      <c r="L906" s="49">
        <v>310610</v>
      </c>
    </row>
    <row r="907" spans="12:12" x14ac:dyDescent="0.25">
      <c r="L907" s="49">
        <v>310620</v>
      </c>
    </row>
    <row r="908" spans="12:12" x14ac:dyDescent="0.25">
      <c r="L908" s="49">
        <v>310630</v>
      </c>
    </row>
    <row r="909" spans="12:12" x14ac:dyDescent="0.25">
      <c r="L909" s="49">
        <v>310640</v>
      </c>
    </row>
    <row r="910" spans="12:12" x14ac:dyDescent="0.25">
      <c r="L910" s="49">
        <v>310650</v>
      </c>
    </row>
    <row r="911" spans="12:12" x14ac:dyDescent="0.25">
      <c r="L911" s="49">
        <v>310660</v>
      </c>
    </row>
    <row r="912" spans="12:12" x14ac:dyDescent="0.25">
      <c r="L912" s="49">
        <v>310665</v>
      </c>
    </row>
    <row r="913" spans="12:12" x14ac:dyDescent="0.25">
      <c r="L913" s="49">
        <v>310670</v>
      </c>
    </row>
    <row r="914" spans="12:12" x14ac:dyDescent="0.25">
      <c r="L914" s="49">
        <v>310680</v>
      </c>
    </row>
    <row r="915" spans="12:12" x14ac:dyDescent="0.25">
      <c r="L915" s="49">
        <v>310690</v>
      </c>
    </row>
    <row r="916" spans="12:12" x14ac:dyDescent="0.25">
      <c r="L916" s="49">
        <v>310700</v>
      </c>
    </row>
    <row r="917" spans="12:12" x14ac:dyDescent="0.25">
      <c r="L917" s="49">
        <v>310710</v>
      </c>
    </row>
    <row r="918" spans="12:12" x14ac:dyDescent="0.25">
      <c r="L918" s="49">
        <v>310720</v>
      </c>
    </row>
    <row r="919" spans="12:12" x14ac:dyDescent="0.25">
      <c r="L919" s="49">
        <v>310730</v>
      </c>
    </row>
    <row r="920" spans="12:12" x14ac:dyDescent="0.25">
      <c r="L920" s="49">
        <v>310740</v>
      </c>
    </row>
    <row r="921" spans="12:12" x14ac:dyDescent="0.25">
      <c r="L921" s="49">
        <v>310750</v>
      </c>
    </row>
    <row r="922" spans="12:12" x14ac:dyDescent="0.25">
      <c r="L922" s="49">
        <v>310760</v>
      </c>
    </row>
    <row r="923" spans="12:12" x14ac:dyDescent="0.25">
      <c r="L923" s="49">
        <v>310770</v>
      </c>
    </row>
    <row r="924" spans="12:12" x14ac:dyDescent="0.25">
      <c r="L924" s="49">
        <v>310780</v>
      </c>
    </row>
    <row r="925" spans="12:12" x14ac:dyDescent="0.25">
      <c r="L925" s="49">
        <v>310790</v>
      </c>
    </row>
    <row r="926" spans="12:12" x14ac:dyDescent="0.25">
      <c r="L926" s="49">
        <v>310800</v>
      </c>
    </row>
    <row r="927" spans="12:12" x14ac:dyDescent="0.25">
      <c r="L927" s="49">
        <v>310810</v>
      </c>
    </row>
    <row r="928" spans="12:12" x14ac:dyDescent="0.25">
      <c r="L928" s="49">
        <v>310820</v>
      </c>
    </row>
    <row r="929" spans="12:12" x14ac:dyDescent="0.25">
      <c r="L929" s="49">
        <v>310825</v>
      </c>
    </row>
    <row r="930" spans="12:12" x14ac:dyDescent="0.25">
      <c r="L930" s="49">
        <v>310830</v>
      </c>
    </row>
    <row r="931" spans="12:12" x14ac:dyDescent="0.25">
      <c r="L931" s="49">
        <v>310840</v>
      </c>
    </row>
    <row r="932" spans="12:12" x14ac:dyDescent="0.25">
      <c r="L932" s="49">
        <v>310850</v>
      </c>
    </row>
    <row r="933" spans="12:12" x14ac:dyDescent="0.25">
      <c r="L933" s="49">
        <v>310855</v>
      </c>
    </row>
    <row r="934" spans="12:12" x14ac:dyDescent="0.25">
      <c r="L934" s="49">
        <v>310860</v>
      </c>
    </row>
    <row r="935" spans="12:12" x14ac:dyDescent="0.25">
      <c r="L935" s="49">
        <v>310870</v>
      </c>
    </row>
    <row r="936" spans="12:12" x14ac:dyDescent="0.25">
      <c r="L936" s="49">
        <v>310880</v>
      </c>
    </row>
    <row r="937" spans="12:12" x14ac:dyDescent="0.25">
      <c r="L937" s="49">
        <v>310890</v>
      </c>
    </row>
    <row r="938" spans="12:12" x14ac:dyDescent="0.25">
      <c r="L938" s="49">
        <v>310900</v>
      </c>
    </row>
    <row r="939" spans="12:12" x14ac:dyDescent="0.25">
      <c r="L939" s="49">
        <v>310910</v>
      </c>
    </row>
    <row r="940" spans="12:12" x14ac:dyDescent="0.25">
      <c r="L940" s="49">
        <v>310920</v>
      </c>
    </row>
    <row r="941" spans="12:12" x14ac:dyDescent="0.25">
      <c r="L941" s="49">
        <v>310925</v>
      </c>
    </row>
    <row r="942" spans="12:12" x14ac:dyDescent="0.25">
      <c r="L942" s="49">
        <v>310930</v>
      </c>
    </row>
    <row r="943" spans="12:12" x14ac:dyDescent="0.25">
      <c r="L943" s="49">
        <v>310940</v>
      </c>
    </row>
    <row r="944" spans="12:12" x14ac:dyDescent="0.25">
      <c r="L944" s="49">
        <v>310945</v>
      </c>
    </row>
    <row r="945" spans="12:12" x14ac:dyDescent="0.25">
      <c r="L945" s="49">
        <v>310950</v>
      </c>
    </row>
    <row r="946" spans="12:12" x14ac:dyDescent="0.25">
      <c r="L946" s="49">
        <v>310960</v>
      </c>
    </row>
    <row r="947" spans="12:12" x14ac:dyDescent="0.25">
      <c r="L947" s="49">
        <v>310970</v>
      </c>
    </row>
    <row r="948" spans="12:12" x14ac:dyDescent="0.25">
      <c r="L948" s="49">
        <v>310980</v>
      </c>
    </row>
    <row r="949" spans="12:12" x14ac:dyDescent="0.25">
      <c r="L949" s="49">
        <v>310990</v>
      </c>
    </row>
    <row r="950" spans="12:12" x14ac:dyDescent="0.25">
      <c r="L950" s="49">
        <v>311000</v>
      </c>
    </row>
    <row r="951" spans="12:12" x14ac:dyDescent="0.25">
      <c r="L951" s="49">
        <v>311010</v>
      </c>
    </row>
    <row r="952" spans="12:12" x14ac:dyDescent="0.25">
      <c r="L952" s="49">
        <v>311020</v>
      </c>
    </row>
    <row r="953" spans="12:12" x14ac:dyDescent="0.25">
      <c r="L953" s="49">
        <v>311030</v>
      </c>
    </row>
    <row r="954" spans="12:12" x14ac:dyDescent="0.25">
      <c r="L954" s="49">
        <v>311040</v>
      </c>
    </row>
    <row r="955" spans="12:12" x14ac:dyDescent="0.25">
      <c r="L955" s="49">
        <v>311050</v>
      </c>
    </row>
    <row r="956" spans="12:12" x14ac:dyDescent="0.25">
      <c r="L956" s="49">
        <v>311060</v>
      </c>
    </row>
    <row r="957" spans="12:12" x14ac:dyDescent="0.25">
      <c r="L957" s="49">
        <v>311070</v>
      </c>
    </row>
    <row r="958" spans="12:12" x14ac:dyDescent="0.25">
      <c r="L958" s="49">
        <v>311080</v>
      </c>
    </row>
    <row r="959" spans="12:12" x14ac:dyDescent="0.25">
      <c r="L959" s="49">
        <v>311090</v>
      </c>
    </row>
    <row r="960" spans="12:12" x14ac:dyDescent="0.25">
      <c r="L960" s="49">
        <v>311100</v>
      </c>
    </row>
    <row r="961" spans="12:12" x14ac:dyDescent="0.25">
      <c r="L961" s="49">
        <v>311110</v>
      </c>
    </row>
    <row r="962" spans="12:12" x14ac:dyDescent="0.25">
      <c r="L962" s="49">
        <v>311115</v>
      </c>
    </row>
    <row r="963" spans="12:12" x14ac:dyDescent="0.25">
      <c r="L963" s="49">
        <v>311120</v>
      </c>
    </row>
    <row r="964" spans="12:12" x14ac:dyDescent="0.25">
      <c r="L964" s="49">
        <v>311130</v>
      </c>
    </row>
    <row r="965" spans="12:12" x14ac:dyDescent="0.25">
      <c r="L965" s="49">
        <v>311140</v>
      </c>
    </row>
    <row r="966" spans="12:12" x14ac:dyDescent="0.25">
      <c r="L966" s="49">
        <v>311150</v>
      </c>
    </row>
    <row r="967" spans="12:12" x14ac:dyDescent="0.25">
      <c r="L967" s="49">
        <v>311160</v>
      </c>
    </row>
    <row r="968" spans="12:12" x14ac:dyDescent="0.25">
      <c r="L968" s="49">
        <v>311170</v>
      </c>
    </row>
    <row r="969" spans="12:12" x14ac:dyDescent="0.25">
      <c r="L969" s="49">
        <v>311180</v>
      </c>
    </row>
    <row r="970" spans="12:12" x14ac:dyDescent="0.25">
      <c r="L970" s="49">
        <v>311190</v>
      </c>
    </row>
    <row r="971" spans="12:12" x14ac:dyDescent="0.25">
      <c r="L971" s="49">
        <v>311200</v>
      </c>
    </row>
    <row r="972" spans="12:12" x14ac:dyDescent="0.25">
      <c r="L972" s="49">
        <v>311205</v>
      </c>
    </row>
    <row r="973" spans="12:12" x14ac:dyDescent="0.25">
      <c r="L973" s="49">
        <v>311210</v>
      </c>
    </row>
    <row r="974" spans="12:12" x14ac:dyDescent="0.25">
      <c r="L974" s="49">
        <v>311220</v>
      </c>
    </row>
    <row r="975" spans="12:12" x14ac:dyDescent="0.25">
      <c r="L975" s="49">
        <v>311230</v>
      </c>
    </row>
    <row r="976" spans="12:12" x14ac:dyDescent="0.25">
      <c r="L976" s="49">
        <v>311240</v>
      </c>
    </row>
    <row r="977" spans="12:12" x14ac:dyDescent="0.25">
      <c r="L977" s="49">
        <v>311250</v>
      </c>
    </row>
    <row r="978" spans="12:12" x14ac:dyDescent="0.25">
      <c r="L978" s="49">
        <v>311260</v>
      </c>
    </row>
    <row r="979" spans="12:12" x14ac:dyDescent="0.25">
      <c r="L979" s="49">
        <v>311265</v>
      </c>
    </row>
    <row r="980" spans="12:12" x14ac:dyDescent="0.25">
      <c r="L980" s="49">
        <v>311270</v>
      </c>
    </row>
    <row r="981" spans="12:12" x14ac:dyDescent="0.25">
      <c r="L981" s="49">
        <v>311280</v>
      </c>
    </row>
    <row r="982" spans="12:12" x14ac:dyDescent="0.25">
      <c r="L982" s="49">
        <v>311290</v>
      </c>
    </row>
    <row r="983" spans="12:12" x14ac:dyDescent="0.25">
      <c r="L983" s="49">
        <v>311300</v>
      </c>
    </row>
    <row r="984" spans="12:12" x14ac:dyDescent="0.25">
      <c r="L984" s="49">
        <v>311310</v>
      </c>
    </row>
    <row r="985" spans="12:12" x14ac:dyDescent="0.25">
      <c r="L985" s="49">
        <v>311320</v>
      </c>
    </row>
    <row r="986" spans="12:12" x14ac:dyDescent="0.25">
      <c r="L986" s="49">
        <v>311330</v>
      </c>
    </row>
    <row r="987" spans="12:12" x14ac:dyDescent="0.25">
      <c r="L987" s="49">
        <v>311340</v>
      </c>
    </row>
    <row r="988" spans="12:12" x14ac:dyDescent="0.25">
      <c r="L988" s="49">
        <v>311350</v>
      </c>
    </row>
    <row r="989" spans="12:12" x14ac:dyDescent="0.25">
      <c r="L989" s="49">
        <v>311360</v>
      </c>
    </row>
    <row r="990" spans="12:12" x14ac:dyDescent="0.25">
      <c r="L990" s="49">
        <v>311370</v>
      </c>
    </row>
    <row r="991" spans="12:12" x14ac:dyDescent="0.25">
      <c r="L991" s="49">
        <v>311380</v>
      </c>
    </row>
    <row r="992" spans="12:12" x14ac:dyDescent="0.25">
      <c r="L992" s="49">
        <v>311390</v>
      </c>
    </row>
    <row r="993" spans="12:12" x14ac:dyDescent="0.25">
      <c r="L993" s="49">
        <v>311400</v>
      </c>
    </row>
    <row r="994" spans="12:12" x14ac:dyDescent="0.25">
      <c r="L994" s="49">
        <v>311410</v>
      </c>
    </row>
    <row r="995" spans="12:12" x14ac:dyDescent="0.25">
      <c r="L995" s="49">
        <v>311420</v>
      </c>
    </row>
    <row r="996" spans="12:12" x14ac:dyDescent="0.25">
      <c r="L996" s="49">
        <v>311430</v>
      </c>
    </row>
    <row r="997" spans="12:12" x14ac:dyDescent="0.25">
      <c r="L997" s="49">
        <v>311440</v>
      </c>
    </row>
    <row r="998" spans="12:12" x14ac:dyDescent="0.25">
      <c r="L998" s="49">
        <v>311450</v>
      </c>
    </row>
    <row r="999" spans="12:12" x14ac:dyDescent="0.25">
      <c r="L999" s="49">
        <v>311455</v>
      </c>
    </row>
    <row r="1000" spans="12:12" x14ac:dyDescent="0.25">
      <c r="L1000" s="49">
        <v>311460</v>
      </c>
    </row>
    <row r="1001" spans="12:12" x14ac:dyDescent="0.25">
      <c r="L1001" s="49">
        <v>311470</v>
      </c>
    </row>
    <row r="1002" spans="12:12" x14ac:dyDescent="0.25">
      <c r="L1002" s="49">
        <v>311480</v>
      </c>
    </row>
    <row r="1003" spans="12:12" x14ac:dyDescent="0.25">
      <c r="L1003" s="49">
        <v>311490</v>
      </c>
    </row>
    <row r="1004" spans="12:12" x14ac:dyDescent="0.25">
      <c r="L1004" s="49">
        <v>311500</v>
      </c>
    </row>
    <row r="1005" spans="12:12" x14ac:dyDescent="0.25">
      <c r="L1005" s="49">
        <v>311510</v>
      </c>
    </row>
    <row r="1006" spans="12:12" x14ac:dyDescent="0.25">
      <c r="L1006" s="49">
        <v>311520</v>
      </c>
    </row>
    <row r="1007" spans="12:12" x14ac:dyDescent="0.25">
      <c r="L1007" s="49">
        <v>311530</v>
      </c>
    </row>
    <row r="1008" spans="12:12" x14ac:dyDescent="0.25">
      <c r="L1008" s="49">
        <v>311535</v>
      </c>
    </row>
    <row r="1009" spans="12:12" x14ac:dyDescent="0.25">
      <c r="L1009" s="49">
        <v>311540</v>
      </c>
    </row>
    <row r="1010" spans="12:12" x14ac:dyDescent="0.25">
      <c r="L1010" s="49">
        <v>311545</v>
      </c>
    </row>
    <row r="1011" spans="12:12" x14ac:dyDescent="0.25">
      <c r="L1011" s="49">
        <v>311547</v>
      </c>
    </row>
    <row r="1012" spans="12:12" x14ac:dyDescent="0.25">
      <c r="L1012" s="49">
        <v>311550</v>
      </c>
    </row>
    <row r="1013" spans="12:12" x14ac:dyDescent="0.25">
      <c r="L1013" s="49">
        <v>311560</v>
      </c>
    </row>
    <row r="1014" spans="12:12" x14ac:dyDescent="0.25">
      <c r="L1014" s="49">
        <v>311570</v>
      </c>
    </row>
    <row r="1015" spans="12:12" x14ac:dyDescent="0.25">
      <c r="L1015" s="49">
        <v>311580</v>
      </c>
    </row>
    <row r="1016" spans="12:12" x14ac:dyDescent="0.25">
      <c r="L1016" s="49">
        <v>311590</v>
      </c>
    </row>
    <row r="1017" spans="12:12" x14ac:dyDescent="0.25">
      <c r="L1017" s="49">
        <v>311600</v>
      </c>
    </row>
    <row r="1018" spans="12:12" x14ac:dyDescent="0.25">
      <c r="L1018" s="49">
        <v>311610</v>
      </c>
    </row>
    <row r="1019" spans="12:12" x14ac:dyDescent="0.25">
      <c r="L1019" s="49">
        <v>311615</v>
      </c>
    </row>
    <row r="1020" spans="12:12" x14ac:dyDescent="0.25">
      <c r="L1020" s="49">
        <v>311620</v>
      </c>
    </row>
    <row r="1021" spans="12:12" x14ac:dyDescent="0.25">
      <c r="L1021" s="49">
        <v>311630</v>
      </c>
    </row>
    <row r="1022" spans="12:12" x14ac:dyDescent="0.25">
      <c r="L1022" s="49">
        <v>311640</v>
      </c>
    </row>
    <row r="1023" spans="12:12" x14ac:dyDescent="0.25">
      <c r="L1023" s="49">
        <v>311650</v>
      </c>
    </row>
    <row r="1024" spans="12:12" x14ac:dyDescent="0.25">
      <c r="L1024" s="49">
        <v>311660</v>
      </c>
    </row>
    <row r="1025" spans="12:12" x14ac:dyDescent="0.25">
      <c r="L1025" s="49">
        <v>311670</v>
      </c>
    </row>
    <row r="1026" spans="12:12" x14ac:dyDescent="0.25">
      <c r="L1026" s="49">
        <v>311680</v>
      </c>
    </row>
    <row r="1027" spans="12:12" x14ac:dyDescent="0.25">
      <c r="L1027" s="49">
        <v>311690</v>
      </c>
    </row>
    <row r="1028" spans="12:12" x14ac:dyDescent="0.25">
      <c r="L1028" s="49">
        <v>311700</v>
      </c>
    </row>
    <row r="1029" spans="12:12" x14ac:dyDescent="0.25">
      <c r="L1029" s="49">
        <v>311710</v>
      </c>
    </row>
    <row r="1030" spans="12:12" x14ac:dyDescent="0.25">
      <c r="L1030" s="49">
        <v>311720</v>
      </c>
    </row>
    <row r="1031" spans="12:12" x14ac:dyDescent="0.25">
      <c r="L1031" s="49">
        <v>311730</v>
      </c>
    </row>
    <row r="1032" spans="12:12" x14ac:dyDescent="0.25">
      <c r="L1032" s="49">
        <v>311740</v>
      </c>
    </row>
    <row r="1033" spans="12:12" x14ac:dyDescent="0.25">
      <c r="L1033" s="49">
        <v>311750</v>
      </c>
    </row>
    <row r="1034" spans="12:12" x14ac:dyDescent="0.25">
      <c r="L1034" s="49">
        <v>311760</v>
      </c>
    </row>
    <row r="1035" spans="12:12" x14ac:dyDescent="0.25">
      <c r="L1035" s="49">
        <v>311770</v>
      </c>
    </row>
    <row r="1036" spans="12:12" x14ac:dyDescent="0.25">
      <c r="L1036" s="49">
        <v>311780</v>
      </c>
    </row>
    <row r="1037" spans="12:12" x14ac:dyDescent="0.25">
      <c r="L1037" s="49">
        <v>311783</v>
      </c>
    </row>
    <row r="1038" spans="12:12" x14ac:dyDescent="0.25">
      <c r="L1038" s="49">
        <v>311787</v>
      </c>
    </row>
    <row r="1039" spans="12:12" x14ac:dyDescent="0.25">
      <c r="L1039" s="49">
        <v>311790</v>
      </c>
    </row>
    <row r="1040" spans="12:12" x14ac:dyDescent="0.25">
      <c r="L1040" s="49">
        <v>311800</v>
      </c>
    </row>
    <row r="1041" spans="12:12" x14ac:dyDescent="0.25">
      <c r="L1041" s="49">
        <v>311810</v>
      </c>
    </row>
    <row r="1042" spans="12:12" x14ac:dyDescent="0.25">
      <c r="L1042" s="49">
        <v>311820</v>
      </c>
    </row>
    <row r="1043" spans="12:12" x14ac:dyDescent="0.25">
      <c r="L1043" s="49">
        <v>311830</v>
      </c>
    </row>
    <row r="1044" spans="12:12" x14ac:dyDescent="0.25">
      <c r="L1044" s="49">
        <v>311840</v>
      </c>
    </row>
    <row r="1045" spans="12:12" x14ac:dyDescent="0.25">
      <c r="L1045" s="49">
        <v>311850</v>
      </c>
    </row>
    <row r="1046" spans="12:12" x14ac:dyDescent="0.25">
      <c r="L1046" s="49">
        <v>311860</v>
      </c>
    </row>
    <row r="1047" spans="12:12" x14ac:dyDescent="0.25">
      <c r="L1047" s="49">
        <v>311870</v>
      </c>
    </row>
    <row r="1048" spans="12:12" x14ac:dyDescent="0.25">
      <c r="L1048" s="49">
        <v>311880</v>
      </c>
    </row>
    <row r="1049" spans="12:12" x14ac:dyDescent="0.25">
      <c r="L1049" s="49">
        <v>311890</v>
      </c>
    </row>
    <row r="1050" spans="12:12" x14ac:dyDescent="0.25">
      <c r="L1050" s="49">
        <v>311900</v>
      </c>
    </row>
    <row r="1051" spans="12:12" x14ac:dyDescent="0.25">
      <c r="L1051" s="49">
        <v>311910</v>
      </c>
    </row>
    <row r="1052" spans="12:12" x14ac:dyDescent="0.25">
      <c r="L1052" s="49">
        <v>311920</v>
      </c>
    </row>
    <row r="1053" spans="12:12" x14ac:dyDescent="0.25">
      <c r="L1053" s="49">
        <v>311930</v>
      </c>
    </row>
    <row r="1054" spans="12:12" x14ac:dyDescent="0.25">
      <c r="L1054" s="49">
        <v>311940</v>
      </c>
    </row>
    <row r="1055" spans="12:12" x14ac:dyDescent="0.25">
      <c r="L1055" s="49">
        <v>311950</v>
      </c>
    </row>
    <row r="1056" spans="12:12" x14ac:dyDescent="0.25">
      <c r="L1056" s="49">
        <v>311960</v>
      </c>
    </row>
    <row r="1057" spans="12:12" x14ac:dyDescent="0.25">
      <c r="L1057" s="49">
        <v>311970</v>
      </c>
    </row>
    <row r="1058" spans="12:12" x14ac:dyDescent="0.25">
      <c r="L1058" s="49">
        <v>311980</v>
      </c>
    </row>
    <row r="1059" spans="12:12" x14ac:dyDescent="0.25">
      <c r="L1059" s="49">
        <v>311990</v>
      </c>
    </row>
    <row r="1060" spans="12:12" x14ac:dyDescent="0.25">
      <c r="L1060" s="49">
        <v>311995</v>
      </c>
    </row>
    <row r="1061" spans="12:12" x14ac:dyDescent="0.25">
      <c r="L1061" s="49">
        <v>312000</v>
      </c>
    </row>
    <row r="1062" spans="12:12" x14ac:dyDescent="0.25">
      <c r="L1062" s="49">
        <v>312010</v>
      </c>
    </row>
    <row r="1063" spans="12:12" x14ac:dyDescent="0.25">
      <c r="L1063" s="49">
        <v>312015</v>
      </c>
    </row>
    <row r="1064" spans="12:12" x14ac:dyDescent="0.25">
      <c r="L1064" s="49">
        <v>312020</v>
      </c>
    </row>
    <row r="1065" spans="12:12" x14ac:dyDescent="0.25">
      <c r="L1065" s="49">
        <v>312030</v>
      </c>
    </row>
    <row r="1066" spans="12:12" x14ac:dyDescent="0.25">
      <c r="L1066" s="49">
        <v>312040</v>
      </c>
    </row>
    <row r="1067" spans="12:12" x14ac:dyDescent="0.25">
      <c r="L1067" s="49">
        <v>312050</v>
      </c>
    </row>
    <row r="1068" spans="12:12" x14ac:dyDescent="0.25">
      <c r="L1068" s="49">
        <v>312060</v>
      </c>
    </row>
    <row r="1069" spans="12:12" x14ac:dyDescent="0.25">
      <c r="L1069" s="49">
        <v>312070</v>
      </c>
    </row>
    <row r="1070" spans="12:12" x14ac:dyDescent="0.25">
      <c r="L1070" s="49">
        <v>312080</v>
      </c>
    </row>
    <row r="1071" spans="12:12" x14ac:dyDescent="0.25">
      <c r="L1071" s="49">
        <v>312083</v>
      </c>
    </row>
    <row r="1072" spans="12:12" x14ac:dyDescent="0.25">
      <c r="L1072" s="49">
        <v>312087</v>
      </c>
    </row>
    <row r="1073" spans="12:12" x14ac:dyDescent="0.25">
      <c r="L1073" s="49">
        <v>312090</v>
      </c>
    </row>
    <row r="1074" spans="12:12" x14ac:dyDescent="0.25">
      <c r="L1074" s="49">
        <v>312100</v>
      </c>
    </row>
    <row r="1075" spans="12:12" x14ac:dyDescent="0.25">
      <c r="L1075" s="49">
        <v>312110</v>
      </c>
    </row>
    <row r="1076" spans="12:12" x14ac:dyDescent="0.25">
      <c r="L1076" s="49">
        <v>312120</v>
      </c>
    </row>
    <row r="1077" spans="12:12" x14ac:dyDescent="0.25">
      <c r="L1077" s="49">
        <v>312125</v>
      </c>
    </row>
    <row r="1078" spans="12:12" x14ac:dyDescent="0.25">
      <c r="L1078" s="49">
        <v>312130</v>
      </c>
    </row>
    <row r="1079" spans="12:12" x14ac:dyDescent="0.25">
      <c r="L1079" s="49">
        <v>312140</v>
      </c>
    </row>
    <row r="1080" spans="12:12" x14ac:dyDescent="0.25">
      <c r="L1080" s="49">
        <v>312150</v>
      </c>
    </row>
    <row r="1081" spans="12:12" x14ac:dyDescent="0.25">
      <c r="L1081" s="49">
        <v>312160</v>
      </c>
    </row>
    <row r="1082" spans="12:12" x14ac:dyDescent="0.25">
      <c r="L1082" s="49">
        <v>312170</v>
      </c>
    </row>
    <row r="1083" spans="12:12" x14ac:dyDescent="0.25">
      <c r="L1083" s="49">
        <v>312180</v>
      </c>
    </row>
    <row r="1084" spans="12:12" x14ac:dyDescent="0.25">
      <c r="L1084" s="49">
        <v>312190</v>
      </c>
    </row>
    <row r="1085" spans="12:12" x14ac:dyDescent="0.25">
      <c r="L1085" s="49">
        <v>312200</v>
      </c>
    </row>
    <row r="1086" spans="12:12" x14ac:dyDescent="0.25">
      <c r="L1086" s="49">
        <v>312210</v>
      </c>
    </row>
    <row r="1087" spans="12:12" x14ac:dyDescent="0.25">
      <c r="L1087" s="49">
        <v>312220</v>
      </c>
    </row>
    <row r="1088" spans="12:12" x14ac:dyDescent="0.25">
      <c r="L1088" s="49">
        <v>312230</v>
      </c>
    </row>
    <row r="1089" spans="12:12" x14ac:dyDescent="0.25">
      <c r="L1089" s="49">
        <v>312235</v>
      </c>
    </row>
    <row r="1090" spans="12:12" x14ac:dyDescent="0.25">
      <c r="L1090" s="49">
        <v>312240</v>
      </c>
    </row>
    <row r="1091" spans="12:12" x14ac:dyDescent="0.25">
      <c r="L1091" s="49">
        <v>312245</v>
      </c>
    </row>
    <row r="1092" spans="12:12" x14ac:dyDescent="0.25">
      <c r="L1092" s="49">
        <v>312247</v>
      </c>
    </row>
    <row r="1093" spans="12:12" x14ac:dyDescent="0.25">
      <c r="L1093" s="49">
        <v>312250</v>
      </c>
    </row>
    <row r="1094" spans="12:12" x14ac:dyDescent="0.25">
      <c r="L1094" s="49">
        <v>312260</v>
      </c>
    </row>
    <row r="1095" spans="12:12" x14ac:dyDescent="0.25">
      <c r="L1095" s="49">
        <v>312270</v>
      </c>
    </row>
    <row r="1096" spans="12:12" x14ac:dyDescent="0.25">
      <c r="L1096" s="49">
        <v>312280</v>
      </c>
    </row>
    <row r="1097" spans="12:12" x14ac:dyDescent="0.25">
      <c r="L1097" s="49">
        <v>312290</v>
      </c>
    </row>
    <row r="1098" spans="12:12" x14ac:dyDescent="0.25">
      <c r="L1098" s="49">
        <v>312300</v>
      </c>
    </row>
    <row r="1099" spans="12:12" x14ac:dyDescent="0.25">
      <c r="L1099" s="49">
        <v>312310</v>
      </c>
    </row>
    <row r="1100" spans="12:12" x14ac:dyDescent="0.25">
      <c r="L1100" s="49">
        <v>312320</v>
      </c>
    </row>
    <row r="1101" spans="12:12" x14ac:dyDescent="0.25">
      <c r="L1101" s="49">
        <v>312330</v>
      </c>
    </row>
    <row r="1102" spans="12:12" x14ac:dyDescent="0.25">
      <c r="L1102" s="49">
        <v>312340</v>
      </c>
    </row>
    <row r="1103" spans="12:12" x14ac:dyDescent="0.25">
      <c r="L1103" s="49">
        <v>312350</v>
      </c>
    </row>
    <row r="1104" spans="12:12" x14ac:dyDescent="0.25">
      <c r="L1104" s="49">
        <v>312352</v>
      </c>
    </row>
    <row r="1105" spans="12:12" x14ac:dyDescent="0.25">
      <c r="L1105" s="49">
        <v>312360</v>
      </c>
    </row>
    <row r="1106" spans="12:12" x14ac:dyDescent="0.25">
      <c r="L1106" s="49">
        <v>312370</v>
      </c>
    </row>
    <row r="1107" spans="12:12" x14ac:dyDescent="0.25">
      <c r="L1107" s="49">
        <v>312380</v>
      </c>
    </row>
    <row r="1108" spans="12:12" x14ac:dyDescent="0.25">
      <c r="L1108" s="49">
        <v>312385</v>
      </c>
    </row>
    <row r="1109" spans="12:12" x14ac:dyDescent="0.25">
      <c r="L1109" s="49">
        <v>312390</v>
      </c>
    </row>
    <row r="1110" spans="12:12" x14ac:dyDescent="0.25">
      <c r="L1110" s="49">
        <v>312400</v>
      </c>
    </row>
    <row r="1111" spans="12:12" x14ac:dyDescent="0.25">
      <c r="L1111" s="49">
        <v>312410</v>
      </c>
    </row>
    <row r="1112" spans="12:12" x14ac:dyDescent="0.25">
      <c r="L1112" s="49">
        <v>312420</v>
      </c>
    </row>
    <row r="1113" spans="12:12" x14ac:dyDescent="0.25">
      <c r="L1113" s="49">
        <v>312430</v>
      </c>
    </row>
    <row r="1114" spans="12:12" x14ac:dyDescent="0.25">
      <c r="L1114" s="49">
        <v>312440</v>
      </c>
    </row>
    <row r="1115" spans="12:12" x14ac:dyDescent="0.25">
      <c r="L1115" s="49">
        <v>312450</v>
      </c>
    </row>
    <row r="1116" spans="12:12" x14ac:dyDescent="0.25">
      <c r="L1116" s="49">
        <v>312460</v>
      </c>
    </row>
    <row r="1117" spans="12:12" x14ac:dyDescent="0.25">
      <c r="L1117" s="49">
        <v>312470</v>
      </c>
    </row>
    <row r="1118" spans="12:12" x14ac:dyDescent="0.25">
      <c r="L1118" s="49">
        <v>312480</v>
      </c>
    </row>
    <row r="1119" spans="12:12" x14ac:dyDescent="0.25">
      <c r="L1119" s="49">
        <v>312490</v>
      </c>
    </row>
    <row r="1120" spans="12:12" x14ac:dyDescent="0.25">
      <c r="L1120" s="49">
        <v>312500</v>
      </c>
    </row>
    <row r="1121" spans="12:12" x14ac:dyDescent="0.25">
      <c r="L1121" s="49">
        <v>312510</v>
      </c>
    </row>
    <row r="1122" spans="12:12" x14ac:dyDescent="0.25">
      <c r="L1122" s="49">
        <v>312520</v>
      </c>
    </row>
    <row r="1123" spans="12:12" x14ac:dyDescent="0.25">
      <c r="L1123" s="49">
        <v>312530</v>
      </c>
    </row>
    <row r="1124" spans="12:12" x14ac:dyDescent="0.25">
      <c r="L1124" s="49">
        <v>312540</v>
      </c>
    </row>
    <row r="1125" spans="12:12" x14ac:dyDescent="0.25">
      <c r="L1125" s="49">
        <v>312550</v>
      </c>
    </row>
    <row r="1126" spans="12:12" x14ac:dyDescent="0.25">
      <c r="L1126" s="49">
        <v>312560</v>
      </c>
    </row>
    <row r="1127" spans="12:12" x14ac:dyDescent="0.25">
      <c r="L1127" s="49">
        <v>312570</v>
      </c>
    </row>
    <row r="1128" spans="12:12" x14ac:dyDescent="0.25">
      <c r="L1128" s="49">
        <v>312580</v>
      </c>
    </row>
    <row r="1129" spans="12:12" x14ac:dyDescent="0.25">
      <c r="L1129" s="49">
        <v>312590</v>
      </c>
    </row>
    <row r="1130" spans="12:12" x14ac:dyDescent="0.25">
      <c r="L1130" s="49">
        <v>312595</v>
      </c>
    </row>
    <row r="1131" spans="12:12" x14ac:dyDescent="0.25">
      <c r="L1131" s="49">
        <v>312600</v>
      </c>
    </row>
    <row r="1132" spans="12:12" x14ac:dyDescent="0.25">
      <c r="L1132" s="49">
        <v>312610</v>
      </c>
    </row>
    <row r="1133" spans="12:12" x14ac:dyDescent="0.25">
      <c r="L1133" s="49">
        <v>312620</v>
      </c>
    </row>
    <row r="1134" spans="12:12" x14ac:dyDescent="0.25">
      <c r="L1134" s="49">
        <v>312630</v>
      </c>
    </row>
    <row r="1135" spans="12:12" x14ac:dyDescent="0.25">
      <c r="L1135" s="49">
        <v>312640</v>
      </c>
    </row>
    <row r="1136" spans="12:12" x14ac:dyDescent="0.25">
      <c r="L1136" s="49">
        <v>312650</v>
      </c>
    </row>
    <row r="1137" spans="12:12" x14ac:dyDescent="0.25">
      <c r="L1137" s="49">
        <v>312660</v>
      </c>
    </row>
    <row r="1138" spans="12:12" x14ac:dyDescent="0.25">
      <c r="L1138" s="49">
        <v>312670</v>
      </c>
    </row>
    <row r="1139" spans="12:12" x14ac:dyDescent="0.25">
      <c r="L1139" s="49">
        <v>312675</v>
      </c>
    </row>
    <row r="1140" spans="12:12" x14ac:dyDescent="0.25">
      <c r="L1140" s="49">
        <v>312680</v>
      </c>
    </row>
    <row r="1141" spans="12:12" x14ac:dyDescent="0.25">
      <c r="L1141" s="49">
        <v>312690</v>
      </c>
    </row>
    <row r="1142" spans="12:12" x14ac:dyDescent="0.25">
      <c r="L1142" s="49">
        <v>312695</v>
      </c>
    </row>
    <row r="1143" spans="12:12" x14ac:dyDescent="0.25">
      <c r="L1143" s="49">
        <v>312700</v>
      </c>
    </row>
    <row r="1144" spans="12:12" x14ac:dyDescent="0.25">
      <c r="L1144" s="49">
        <v>312705</v>
      </c>
    </row>
    <row r="1145" spans="12:12" x14ac:dyDescent="0.25">
      <c r="L1145" s="49">
        <v>312707</v>
      </c>
    </row>
    <row r="1146" spans="12:12" x14ac:dyDescent="0.25">
      <c r="L1146" s="49">
        <v>312710</v>
      </c>
    </row>
    <row r="1147" spans="12:12" x14ac:dyDescent="0.25">
      <c r="L1147" s="49">
        <v>312720</v>
      </c>
    </row>
    <row r="1148" spans="12:12" x14ac:dyDescent="0.25">
      <c r="L1148" s="49">
        <v>312730</v>
      </c>
    </row>
    <row r="1149" spans="12:12" x14ac:dyDescent="0.25">
      <c r="L1149" s="49">
        <v>312733</v>
      </c>
    </row>
    <row r="1150" spans="12:12" x14ac:dyDescent="0.25">
      <c r="L1150" s="49">
        <v>312735</v>
      </c>
    </row>
    <row r="1151" spans="12:12" x14ac:dyDescent="0.25">
      <c r="L1151" s="49">
        <v>312737</v>
      </c>
    </row>
    <row r="1152" spans="12:12" x14ac:dyDescent="0.25">
      <c r="L1152" s="49">
        <v>312738</v>
      </c>
    </row>
    <row r="1153" spans="12:12" x14ac:dyDescent="0.25">
      <c r="L1153" s="49">
        <v>312740</v>
      </c>
    </row>
    <row r="1154" spans="12:12" x14ac:dyDescent="0.25">
      <c r="L1154" s="49">
        <v>312750</v>
      </c>
    </row>
    <row r="1155" spans="12:12" x14ac:dyDescent="0.25">
      <c r="L1155" s="49">
        <v>312760</v>
      </c>
    </row>
    <row r="1156" spans="12:12" x14ac:dyDescent="0.25">
      <c r="L1156" s="49">
        <v>312770</v>
      </c>
    </row>
    <row r="1157" spans="12:12" x14ac:dyDescent="0.25">
      <c r="L1157" s="49">
        <v>312780</v>
      </c>
    </row>
    <row r="1158" spans="12:12" x14ac:dyDescent="0.25">
      <c r="L1158" s="49">
        <v>312790</v>
      </c>
    </row>
    <row r="1159" spans="12:12" x14ac:dyDescent="0.25">
      <c r="L1159" s="49">
        <v>312800</v>
      </c>
    </row>
    <row r="1160" spans="12:12" x14ac:dyDescent="0.25">
      <c r="L1160" s="49">
        <v>312810</v>
      </c>
    </row>
    <row r="1161" spans="12:12" x14ac:dyDescent="0.25">
      <c r="L1161" s="49">
        <v>312820</v>
      </c>
    </row>
    <row r="1162" spans="12:12" x14ac:dyDescent="0.25">
      <c r="L1162" s="49">
        <v>312825</v>
      </c>
    </row>
    <row r="1163" spans="12:12" x14ac:dyDescent="0.25">
      <c r="L1163" s="49">
        <v>312830</v>
      </c>
    </row>
    <row r="1164" spans="12:12" x14ac:dyDescent="0.25">
      <c r="L1164" s="49">
        <v>312840</v>
      </c>
    </row>
    <row r="1165" spans="12:12" x14ac:dyDescent="0.25">
      <c r="L1165" s="49">
        <v>312850</v>
      </c>
    </row>
    <row r="1166" spans="12:12" x14ac:dyDescent="0.25">
      <c r="L1166" s="49">
        <v>312860</v>
      </c>
    </row>
    <row r="1167" spans="12:12" x14ac:dyDescent="0.25">
      <c r="L1167" s="49">
        <v>312870</v>
      </c>
    </row>
    <row r="1168" spans="12:12" x14ac:dyDescent="0.25">
      <c r="L1168" s="49">
        <v>312880</v>
      </c>
    </row>
    <row r="1169" spans="12:12" x14ac:dyDescent="0.25">
      <c r="L1169" s="49">
        <v>312890</v>
      </c>
    </row>
    <row r="1170" spans="12:12" x14ac:dyDescent="0.25">
      <c r="L1170" s="49">
        <v>312900</v>
      </c>
    </row>
    <row r="1171" spans="12:12" x14ac:dyDescent="0.25">
      <c r="L1171" s="49">
        <v>312910</v>
      </c>
    </row>
    <row r="1172" spans="12:12" x14ac:dyDescent="0.25">
      <c r="L1172" s="49">
        <v>312920</v>
      </c>
    </row>
    <row r="1173" spans="12:12" x14ac:dyDescent="0.25">
      <c r="L1173" s="49">
        <v>312930</v>
      </c>
    </row>
    <row r="1174" spans="12:12" x14ac:dyDescent="0.25">
      <c r="L1174" s="49">
        <v>312940</v>
      </c>
    </row>
    <row r="1175" spans="12:12" x14ac:dyDescent="0.25">
      <c r="L1175" s="49">
        <v>312950</v>
      </c>
    </row>
    <row r="1176" spans="12:12" x14ac:dyDescent="0.25">
      <c r="L1176" s="49">
        <v>312960</v>
      </c>
    </row>
    <row r="1177" spans="12:12" x14ac:dyDescent="0.25">
      <c r="L1177" s="49">
        <v>312965</v>
      </c>
    </row>
    <row r="1178" spans="12:12" x14ac:dyDescent="0.25">
      <c r="L1178" s="49">
        <v>312970</v>
      </c>
    </row>
    <row r="1179" spans="12:12" x14ac:dyDescent="0.25">
      <c r="L1179" s="49">
        <v>312980</v>
      </c>
    </row>
    <row r="1180" spans="12:12" x14ac:dyDescent="0.25">
      <c r="L1180" s="49">
        <v>312990</v>
      </c>
    </row>
    <row r="1181" spans="12:12" x14ac:dyDescent="0.25">
      <c r="L1181" s="49">
        <v>313000</v>
      </c>
    </row>
    <row r="1182" spans="12:12" x14ac:dyDescent="0.25">
      <c r="L1182" s="49">
        <v>313005</v>
      </c>
    </row>
    <row r="1183" spans="12:12" x14ac:dyDescent="0.25">
      <c r="L1183" s="49">
        <v>313010</v>
      </c>
    </row>
    <row r="1184" spans="12:12" x14ac:dyDescent="0.25">
      <c r="L1184" s="49">
        <v>313020</v>
      </c>
    </row>
    <row r="1185" spans="12:12" x14ac:dyDescent="0.25">
      <c r="L1185" s="49">
        <v>313030</v>
      </c>
    </row>
    <row r="1186" spans="12:12" x14ac:dyDescent="0.25">
      <c r="L1186" s="49">
        <v>313040</v>
      </c>
    </row>
    <row r="1187" spans="12:12" x14ac:dyDescent="0.25">
      <c r="L1187" s="49">
        <v>313050</v>
      </c>
    </row>
    <row r="1188" spans="12:12" x14ac:dyDescent="0.25">
      <c r="L1188" s="49">
        <v>313055</v>
      </c>
    </row>
    <row r="1189" spans="12:12" x14ac:dyDescent="0.25">
      <c r="L1189" s="49">
        <v>313060</v>
      </c>
    </row>
    <row r="1190" spans="12:12" x14ac:dyDescent="0.25">
      <c r="L1190" s="49">
        <v>313065</v>
      </c>
    </row>
    <row r="1191" spans="12:12" x14ac:dyDescent="0.25">
      <c r="L1191" s="49">
        <v>313070</v>
      </c>
    </row>
    <row r="1192" spans="12:12" x14ac:dyDescent="0.25">
      <c r="L1192" s="49">
        <v>313080</v>
      </c>
    </row>
    <row r="1193" spans="12:12" x14ac:dyDescent="0.25">
      <c r="L1193" s="49">
        <v>313090</v>
      </c>
    </row>
    <row r="1194" spans="12:12" x14ac:dyDescent="0.25">
      <c r="L1194" s="49">
        <v>313100</v>
      </c>
    </row>
    <row r="1195" spans="12:12" x14ac:dyDescent="0.25">
      <c r="L1195" s="49">
        <v>313110</v>
      </c>
    </row>
    <row r="1196" spans="12:12" x14ac:dyDescent="0.25">
      <c r="L1196" s="49">
        <v>313115</v>
      </c>
    </row>
    <row r="1197" spans="12:12" x14ac:dyDescent="0.25">
      <c r="L1197" s="49">
        <v>313120</v>
      </c>
    </row>
    <row r="1198" spans="12:12" x14ac:dyDescent="0.25">
      <c r="L1198" s="49">
        <v>313130</v>
      </c>
    </row>
    <row r="1199" spans="12:12" x14ac:dyDescent="0.25">
      <c r="L1199" s="49">
        <v>313140</v>
      </c>
    </row>
    <row r="1200" spans="12:12" x14ac:dyDescent="0.25">
      <c r="L1200" s="49">
        <v>313150</v>
      </c>
    </row>
    <row r="1201" spans="12:12" x14ac:dyDescent="0.25">
      <c r="L1201" s="49">
        <v>313160</v>
      </c>
    </row>
    <row r="1202" spans="12:12" x14ac:dyDescent="0.25">
      <c r="L1202" s="49">
        <v>313170</v>
      </c>
    </row>
    <row r="1203" spans="12:12" x14ac:dyDescent="0.25">
      <c r="L1203" s="49">
        <v>313180</v>
      </c>
    </row>
    <row r="1204" spans="12:12" x14ac:dyDescent="0.25">
      <c r="L1204" s="49">
        <v>313190</v>
      </c>
    </row>
    <row r="1205" spans="12:12" x14ac:dyDescent="0.25">
      <c r="L1205" s="49">
        <v>313200</v>
      </c>
    </row>
    <row r="1206" spans="12:12" x14ac:dyDescent="0.25">
      <c r="L1206" s="49">
        <v>313210</v>
      </c>
    </row>
    <row r="1207" spans="12:12" x14ac:dyDescent="0.25">
      <c r="L1207" s="49">
        <v>313220</v>
      </c>
    </row>
    <row r="1208" spans="12:12" x14ac:dyDescent="0.25">
      <c r="L1208" s="49">
        <v>313230</v>
      </c>
    </row>
    <row r="1209" spans="12:12" x14ac:dyDescent="0.25">
      <c r="L1209" s="49">
        <v>313240</v>
      </c>
    </row>
    <row r="1210" spans="12:12" x14ac:dyDescent="0.25">
      <c r="L1210" s="49">
        <v>313250</v>
      </c>
    </row>
    <row r="1211" spans="12:12" x14ac:dyDescent="0.25">
      <c r="L1211" s="49">
        <v>313260</v>
      </c>
    </row>
    <row r="1212" spans="12:12" x14ac:dyDescent="0.25">
      <c r="L1212" s="49">
        <v>313270</v>
      </c>
    </row>
    <row r="1213" spans="12:12" x14ac:dyDescent="0.25">
      <c r="L1213" s="49">
        <v>313280</v>
      </c>
    </row>
    <row r="1214" spans="12:12" x14ac:dyDescent="0.25">
      <c r="L1214" s="49">
        <v>313290</v>
      </c>
    </row>
    <row r="1215" spans="12:12" x14ac:dyDescent="0.25">
      <c r="L1215" s="49">
        <v>313300</v>
      </c>
    </row>
    <row r="1216" spans="12:12" x14ac:dyDescent="0.25">
      <c r="L1216" s="49">
        <v>313310</v>
      </c>
    </row>
    <row r="1217" spans="12:12" x14ac:dyDescent="0.25">
      <c r="L1217" s="49">
        <v>313320</v>
      </c>
    </row>
    <row r="1218" spans="12:12" x14ac:dyDescent="0.25">
      <c r="L1218" s="49">
        <v>313330</v>
      </c>
    </row>
    <row r="1219" spans="12:12" x14ac:dyDescent="0.25">
      <c r="L1219" s="49">
        <v>313340</v>
      </c>
    </row>
    <row r="1220" spans="12:12" x14ac:dyDescent="0.25">
      <c r="L1220" s="49">
        <v>313350</v>
      </c>
    </row>
    <row r="1221" spans="12:12" x14ac:dyDescent="0.25">
      <c r="L1221" s="49">
        <v>313360</v>
      </c>
    </row>
    <row r="1222" spans="12:12" x14ac:dyDescent="0.25">
      <c r="L1222" s="49">
        <v>313370</v>
      </c>
    </row>
    <row r="1223" spans="12:12" x14ac:dyDescent="0.25">
      <c r="L1223" s="49">
        <v>313375</v>
      </c>
    </row>
    <row r="1224" spans="12:12" x14ac:dyDescent="0.25">
      <c r="L1224" s="49">
        <v>313380</v>
      </c>
    </row>
    <row r="1225" spans="12:12" x14ac:dyDescent="0.25">
      <c r="L1225" s="49">
        <v>313390</v>
      </c>
    </row>
    <row r="1226" spans="12:12" x14ac:dyDescent="0.25">
      <c r="L1226" s="49">
        <v>313400</v>
      </c>
    </row>
    <row r="1227" spans="12:12" x14ac:dyDescent="0.25">
      <c r="L1227" s="49">
        <v>313410</v>
      </c>
    </row>
    <row r="1228" spans="12:12" x14ac:dyDescent="0.25">
      <c r="L1228" s="49">
        <v>313420</v>
      </c>
    </row>
    <row r="1229" spans="12:12" x14ac:dyDescent="0.25">
      <c r="L1229" s="49">
        <v>313430</v>
      </c>
    </row>
    <row r="1230" spans="12:12" x14ac:dyDescent="0.25">
      <c r="L1230" s="49">
        <v>313440</v>
      </c>
    </row>
    <row r="1231" spans="12:12" x14ac:dyDescent="0.25">
      <c r="L1231" s="49">
        <v>313450</v>
      </c>
    </row>
    <row r="1232" spans="12:12" x14ac:dyDescent="0.25">
      <c r="L1232" s="49">
        <v>313460</v>
      </c>
    </row>
    <row r="1233" spans="12:12" x14ac:dyDescent="0.25">
      <c r="L1233" s="49">
        <v>313470</v>
      </c>
    </row>
    <row r="1234" spans="12:12" x14ac:dyDescent="0.25">
      <c r="L1234" s="49">
        <v>313480</v>
      </c>
    </row>
    <row r="1235" spans="12:12" x14ac:dyDescent="0.25">
      <c r="L1235" s="49">
        <v>313490</v>
      </c>
    </row>
    <row r="1236" spans="12:12" x14ac:dyDescent="0.25">
      <c r="L1236" s="49">
        <v>313500</v>
      </c>
    </row>
    <row r="1237" spans="12:12" x14ac:dyDescent="0.25">
      <c r="L1237" s="49">
        <v>313505</v>
      </c>
    </row>
    <row r="1238" spans="12:12" x14ac:dyDescent="0.25">
      <c r="L1238" s="49">
        <v>313507</v>
      </c>
    </row>
    <row r="1239" spans="12:12" x14ac:dyDescent="0.25">
      <c r="L1239" s="49">
        <v>313510</v>
      </c>
    </row>
    <row r="1240" spans="12:12" x14ac:dyDescent="0.25">
      <c r="L1240" s="49">
        <v>313520</v>
      </c>
    </row>
    <row r="1241" spans="12:12" x14ac:dyDescent="0.25">
      <c r="L1241" s="49">
        <v>313530</v>
      </c>
    </row>
    <row r="1242" spans="12:12" x14ac:dyDescent="0.25">
      <c r="L1242" s="49">
        <v>313535</v>
      </c>
    </row>
    <row r="1243" spans="12:12" x14ac:dyDescent="0.25">
      <c r="L1243" s="49">
        <v>313540</v>
      </c>
    </row>
    <row r="1244" spans="12:12" x14ac:dyDescent="0.25">
      <c r="L1244" s="49">
        <v>313545</v>
      </c>
    </row>
    <row r="1245" spans="12:12" x14ac:dyDescent="0.25">
      <c r="L1245" s="49">
        <v>313550</v>
      </c>
    </row>
    <row r="1246" spans="12:12" x14ac:dyDescent="0.25">
      <c r="L1246" s="49">
        <v>313560</v>
      </c>
    </row>
    <row r="1247" spans="12:12" x14ac:dyDescent="0.25">
      <c r="L1247" s="49">
        <v>313570</v>
      </c>
    </row>
    <row r="1248" spans="12:12" x14ac:dyDescent="0.25">
      <c r="L1248" s="49">
        <v>313580</v>
      </c>
    </row>
    <row r="1249" spans="12:12" x14ac:dyDescent="0.25">
      <c r="L1249" s="49">
        <v>313590</v>
      </c>
    </row>
    <row r="1250" spans="12:12" x14ac:dyDescent="0.25">
      <c r="L1250" s="49">
        <v>313600</v>
      </c>
    </row>
    <row r="1251" spans="12:12" x14ac:dyDescent="0.25">
      <c r="L1251" s="49">
        <v>313610</v>
      </c>
    </row>
    <row r="1252" spans="12:12" x14ac:dyDescent="0.25">
      <c r="L1252" s="49">
        <v>313620</v>
      </c>
    </row>
    <row r="1253" spans="12:12" x14ac:dyDescent="0.25">
      <c r="L1253" s="49">
        <v>313630</v>
      </c>
    </row>
    <row r="1254" spans="12:12" x14ac:dyDescent="0.25">
      <c r="L1254" s="49">
        <v>313640</v>
      </c>
    </row>
    <row r="1255" spans="12:12" x14ac:dyDescent="0.25">
      <c r="L1255" s="49">
        <v>313650</v>
      </c>
    </row>
    <row r="1256" spans="12:12" x14ac:dyDescent="0.25">
      <c r="L1256" s="49">
        <v>313652</v>
      </c>
    </row>
    <row r="1257" spans="12:12" x14ac:dyDescent="0.25">
      <c r="L1257" s="49">
        <v>313655</v>
      </c>
    </row>
    <row r="1258" spans="12:12" x14ac:dyDescent="0.25">
      <c r="L1258" s="49">
        <v>313657</v>
      </c>
    </row>
    <row r="1259" spans="12:12" x14ac:dyDescent="0.25">
      <c r="L1259" s="49">
        <v>313660</v>
      </c>
    </row>
    <row r="1260" spans="12:12" x14ac:dyDescent="0.25">
      <c r="L1260" s="49">
        <v>313665</v>
      </c>
    </row>
    <row r="1261" spans="12:12" x14ac:dyDescent="0.25">
      <c r="L1261" s="49">
        <v>313670</v>
      </c>
    </row>
    <row r="1262" spans="12:12" x14ac:dyDescent="0.25">
      <c r="L1262" s="49">
        <v>313680</v>
      </c>
    </row>
    <row r="1263" spans="12:12" x14ac:dyDescent="0.25">
      <c r="L1263" s="49">
        <v>313690</v>
      </c>
    </row>
    <row r="1264" spans="12:12" x14ac:dyDescent="0.25">
      <c r="L1264" s="49">
        <v>313695</v>
      </c>
    </row>
    <row r="1265" spans="12:12" x14ac:dyDescent="0.25">
      <c r="L1265" s="49">
        <v>313700</v>
      </c>
    </row>
    <row r="1266" spans="12:12" x14ac:dyDescent="0.25">
      <c r="L1266" s="49">
        <v>313710</v>
      </c>
    </row>
    <row r="1267" spans="12:12" x14ac:dyDescent="0.25">
      <c r="L1267" s="49">
        <v>313720</v>
      </c>
    </row>
    <row r="1268" spans="12:12" x14ac:dyDescent="0.25">
      <c r="L1268" s="49">
        <v>313730</v>
      </c>
    </row>
    <row r="1269" spans="12:12" x14ac:dyDescent="0.25">
      <c r="L1269" s="49">
        <v>313740</v>
      </c>
    </row>
    <row r="1270" spans="12:12" x14ac:dyDescent="0.25">
      <c r="L1270" s="49">
        <v>313750</v>
      </c>
    </row>
    <row r="1271" spans="12:12" x14ac:dyDescent="0.25">
      <c r="L1271" s="49">
        <v>313753</v>
      </c>
    </row>
    <row r="1272" spans="12:12" x14ac:dyDescent="0.25">
      <c r="L1272" s="49">
        <v>313760</v>
      </c>
    </row>
    <row r="1273" spans="12:12" x14ac:dyDescent="0.25">
      <c r="L1273" s="49">
        <v>313770</v>
      </c>
    </row>
    <row r="1274" spans="12:12" x14ac:dyDescent="0.25">
      <c r="L1274" s="49">
        <v>313780</v>
      </c>
    </row>
    <row r="1275" spans="12:12" x14ac:dyDescent="0.25">
      <c r="L1275" s="49">
        <v>313790</v>
      </c>
    </row>
    <row r="1276" spans="12:12" x14ac:dyDescent="0.25">
      <c r="L1276" s="49">
        <v>313800</v>
      </c>
    </row>
    <row r="1277" spans="12:12" x14ac:dyDescent="0.25">
      <c r="L1277" s="49">
        <v>313810</v>
      </c>
    </row>
    <row r="1278" spans="12:12" x14ac:dyDescent="0.25">
      <c r="L1278" s="49">
        <v>313820</v>
      </c>
    </row>
    <row r="1279" spans="12:12" x14ac:dyDescent="0.25">
      <c r="L1279" s="49">
        <v>313830</v>
      </c>
    </row>
    <row r="1280" spans="12:12" x14ac:dyDescent="0.25">
      <c r="L1280" s="49">
        <v>313835</v>
      </c>
    </row>
    <row r="1281" spans="12:12" x14ac:dyDescent="0.25">
      <c r="L1281" s="49">
        <v>313840</v>
      </c>
    </row>
    <row r="1282" spans="12:12" x14ac:dyDescent="0.25">
      <c r="L1282" s="49">
        <v>313850</v>
      </c>
    </row>
    <row r="1283" spans="12:12" x14ac:dyDescent="0.25">
      <c r="L1283" s="49">
        <v>313860</v>
      </c>
    </row>
    <row r="1284" spans="12:12" x14ac:dyDescent="0.25">
      <c r="L1284" s="49">
        <v>313862</v>
      </c>
    </row>
    <row r="1285" spans="12:12" x14ac:dyDescent="0.25">
      <c r="L1285" s="49">
        <v>313865</v>
      </c>
    </row>
    <row r="1286" spans="12:12" x14ac:dyDescent="0.25">
      <c r="L1286" s="49">
        <v>313867</v>
      </c>
    </row>
    <row r="1287" spans="12:12" x14ac:dyDescent="0.25">
      <c r="L1287" s="49">
        <v>313868</v>
      </c>
    </row>
    <row r="1288" spans="12:12" x14ac:dyDescent="0.25">
      <c r="L1288" s="49">
        <v>313870</v>
      </c>
    </row>
    <row r="1289" spans="12:12" x14ac:dyDescent="0.25">
      <c r="L1289" s="49">
        <v>313880</v>
      </c>
    </row>
    <row r="1290" spans="12:12" x14ac:dyDescent="0.25">
      <c r="L1290" s="49">
        <v>313890</v>
      </c>
    </row>
    <row r="1291" spans="12:12" x14ac:dyDescent="0.25">
      <c r="L1291" s="49">
        <v>313900</v>
      </c>
    </row>
    <row r="1292" spans="12:12" x14ac:dyDescent="0.25">
      <c r="L1292" s="49">
        <v>313910</v>
      </c>
    </row>
    <row r="1293" spans="12:12" x14ac:dyDescent="0.25">
      <c r="L1293" s="49">
        <v>313920</v>
      </c>
    </row>
    <row r="1294" spans="12:12" x14ac:dyDescent="0.25">
      <c r="L1294" s="49">
        <v>313925</v>
      </c>
    </row>
    <row r="1295" spans="12:12" x14ac:dyDescent="0.25">
      <c r="L1295" s="49">
        <v>313930</v>
      </c>
    </row>
    <row r="1296" spans="12:12" x14ac:dyDescent="0.25">
      <c r="L1296" s="49">
        <v>313940</v>
      </c>
    </row>
    <row r="1297" spans="12:12" x14ac:dyDescent="0.25">
      <c r="L1297" s="49">
        <v>313950</v>
      </c>
    </row>
    <row r="1298" spans="12:12" x14ac:dyDescent="0.25">
      <c r="L1298" s="49">
        <v>313960</v>
      </c>
    </row>
    <row r="1299" spans="12:12" x14ac:dyDescent="0.25">
      <c r="L1299" s="49">
        <v>313970</v>
      </c>
    </row>
    <row r="1300" spans="12:12" x14ac:dyDescent="0.25">
      <c r="L1300" s="49">
        <v>313980</v>
      </c>
    </row>
    <row r="1301" spans="12:12" x14ac:dyDescent="0.25">
      <c r="L1301" s="49">
        <v>313990</v>
      </c>
    </row>
    <row r="1302" spans="12:12" x14ac:dyDescent="0.25">
      <c r="L1302" s="49">
        <v>314000</v>
      </c>
    </row>
    <row r="1303" spans="12:12" x14ac:dyDescent="0.25">
      <c r="L1303" s="49">
        <v>314010</v>
      </c>
    </row>
    <row r="1304" spans="12:12" x14ac:dyDescent="0.25">
      <c r="L1304" s="49">
        <v>314015</v>
      </c>
    </row>
    <row r="1305" spans="12:12" x14ac:dyDescent="0.25">
      <c r="L1305" s="49">
        <v>314020</v>
      </c>
    </row>
    <row r="1306" spans="12:12" x14ac:dyDescent="0.25">
      <c r="L1306" s="49">
        <v>314030</v>
      </c>
    </row>
    <row r="1307" spans="12:12" x14ac:dyDescent="0.25">
      <c r="L1307" s="49">
        <v>314040</v>
      </c>
    </row>
    <row r="1308" spans="12:12" x14ac:dyDescent="0.25">
      <c r="L1308" s="49">
        <v>314050</v>
      </c>
    </row>
    <row r="1309" spans="12:12" x14ac:dyDescent="0.25">
      <c r="L1309" s="49">
        <v>314053</v>
      </c>
    </row>
    <row r="1310" spans="12:12" x14ac:dyDescent="0.25">
      <c r="L1310" s="49">
        <v>314055</v>
      </c>
    </row>
    <row r="1311" spans="12:12" x14ac:dyDescent="0.25">
      <c r="L1311" s="49">
        <v>314060</v>
      </c>
    </row>
    <row r="1312" spans="12:12" x14ac:dyDescent="0.25">
      <c r="L1312" s="49">
        <v>314070</v>
      </c>
    </row>
    <row r="1313" spans="12:12" x14ac:dyDescent="0.25">
      <c r="L1313" s="49">
        <v>314080</v>
      </c>
    </row>
    <row r="1314" spans="12:12" x14ac:dyDescent="0.25">
      <c r="L1314" s="49">
        <v>314085</v>
      </c>
    </row>
    <row r="1315" spans="12:12" x14ac:dyDescent="0.25">
      <c r="L1315" s="49">
        <v>314090</v>
      </c>
    </row>
    <row r="1316" spans="12:12" x14ac:dyDescent="0.25">
      <c r="L1316" s="49">
        <v>314100</v>
      </c>
    </row>
    <row r="1317" spans="12:12" x14ac:dyDescent="0.25">
      <c r="L1317" s="49">
        <v>314110</v>
      </c>
    </row>
    <row r="1318" spans="12:12" x14ac:dyDescent="0.25">
      <c r="L1318" s="49">
        <v>314120</v>
      </c>
    </row>
    <row r="1319" spans="12:12" x14ac:dyDescent="0.25">
      <c r="L1319" s="49">
        <v>314130</v>
      </c>
    </row>
    <row r="1320" spans="12:12" x14ac:dyDescent="0.25">
      <c r="L1320" s="49">
        <v>314140</v>
      </c>
    </row>
    <row r="1321" spans="12:12" x14ac:dyDescent="0.25">
      <c r="L1321" s="49">
        <v>314150</v>
      </c>
    </row>
    <row r="1322" spans="12:12" x14ac:dyDescent="0.25">
      <c r="L1322" s="49">
        <v>314160</v>
      </c>
    </row>
    <row r="1323" spans="12:12" x14ac:dyDescent="0.25">
      <c r="L1323" s="49">
        <v>314170</v>
      </c>
    </row>
    <row r="1324" spans="12:12" x14ac:dyDescent="0.25">
      <c r="L1324" s="49">
        <v>314180</v>
      </c>
    </row>
    <row r="1325" spans="12:12" x14ac:dyDescent="0.25">
      <c r="L1325" s="49">
        <v>314190</v>
      </c>
    </row>
    <row r="1326" spans="12:12" x14ac:dyDescent="0.25">
      <c r="L1326" s="49">
        <v>314200</v>
      </c>
    </row>
    <row r="1327" spans="12:12" x14ac:dyDescent="0.25">
      <c r="L1327" s="49">
        <v>314210</v>
      </c>
    </row>
    <row r="1328" spans="12:12" x14ac:dyDescent="0.25">
      <c r="L1328" s="49">
        <v>314220</v>
      </c>
    </row>
    <row r="1329" spans="12:12" x14ac:dyDescent="0.25">
      <c r="L1329" s="49">
        <v>314225</v>
      </c>
    </row>
    <row r="1330" spans="12:12" x14ac:dyDescent="0.25">
      <c r="L1330" s="49">
        <v>314230</v>
      </c>
    </row>
    <row r="1331" spans="12:12" x14ac:dyDescent="0.25">
      <c r="L1331" s="49">
        <v>314240</v>
      </c>
    </row>
    <row r="1332" spans="12:12" x14ac:dyDescent="0.25">
      <c r="L1332" s="49">
        <v>314250</v>
      </c>
    </row>
    <row r="1333" spans="12:12" x14ac:dyDescent="0.25">
      <c r="L1333" s="49">
        <v>314260</v>
      </c>
    </row>
    <row r="1334" spans="12:12" x14ac:dyDescent="0.25">
      <c r="L1334" s="49">
        <v>314270</v>
      </c>
    </row>
    <row r="1335" spans="12:12" x14ac:dyDescent="0.25">
      <c r="L1335" s="49">
        <v>314280</v>
      </c>
    </row>
    <row r="1336" spans="12:12" x14ac:dyDescent="0.25">
      <c r="L1336" s="49">
        <v>314290</v>
      </c>
    </row>
    <row r="1337" spans="12:12" x14ac:dyDescent="0.25">
      <c r="L1337" s="49">
        <v>314300</v>
      </c>
    </row>
    <row r="1338" spans="12:12" x14ac:dyDescent="0.25">
      <c r="L1338" s="49">
        <v>314310</v>
      </c>
    </row>
    <row r="1339" spans="12:12" x14ac:dyDescent="0.25">
      <c r="L1339" s="49">
        <v>314315</v>
      </c>
    </row>
    <row r="1340" spans="12:12" x14ac:dyDescent="0.25">
      <c r="L1340" s="49">
        <v>314320</v>
      </c>
    </row>
    <row r="1341" spans="12:12" x14ac:dyDescent="0.25">
      <c r="L1341" s="49">
        <v>314330</v>
      </c>
    </row>
    <row r="1342" spans="12:12" x14ac:dyDescent="0.25">
      <c r="L1342" s="49">
        <v>314340</v>
      </c>
    </row>
    <row r="1343" spans="12:12" x14ac:dyDescent="0.25">
      <c r="L1343" s="49">
        <v>314345</v>
      </c>
    </row>
    <row r="1344" spans="12:12" x14ac:dyDescent="0.25">
      <c r="L1344" s="49">
        <v>314350</v>
      </c>
    </row>
    <row r="1345" spans="12:12" x14ac:dyDescent="0.25">
      <c r="L1345" s="49">
        <v>314360</v>
      </c>
    </row>
    <row r="1346" spans="12:12" x14ac:dyDescent="0.25">
      <c r="L1346" s="49">
        <v>314370</v>
      </c>
    </row>
    <row r="1347" spans="12:12" x14ac:dyDescent="0.25">
      <c r="L1347" s="49">
        <v>314380</v>
      </c>
    </row>
    <row r="1348" spans="12:12" x14ac:dyDescent="0.25">
      <c r="L1348" s="49">
        <v>314390</v>
      </c>
    </row>
    <row r="1349" spans="12:12" x14ac:dyDescent="0.25">
      <c r="L1349" s="49">
        <v>314400</v>
      </c>
    </row>
    <row r="1350" spans="12:12" x14ac:dyDescent="0.25">
      <c r="L1350" s="49">
        <v>314410</v>
      </c>
    </row>
    <row r="1351" spans="12:12" x14ac:dyDescent="0.25">
      <c r="L1351" s="49">
        <v>314420</v>
      </c>
    </row>
    <row r="1352" spans="12:12" x14ac:dyDescent="0.25">
      <c r="L1352" s="49">
        <v>314430</v>
      </c>
    </row>
    <row r="1353" spans="12:12" x14ac:dyDescent="0.25">
      <c r="L1353" s="49">
        <v>314435</v>
      </c>
    </row>
    <row r="1354" spans="12:12" x14ac:dyDescent="0.25">
      <c r="L1354" s="49">
        <v>314437</v>
      </c>
    </row>
    <row r="1355" spans="12:12" x14ac:dyDescent="0.25">
      <c r="L1355" s="49">
        <v>314440</v>
      </c>
    </row>
    <row r="1356" spans="12:12" x14ac:dyDescent="0.25">
      <c r="L1356" s="49">
        <v>314450</v>
      </c>
    </row>
    <row r="1357" spans="12:12" x14ac:dyDescent="0.25">
      <c r="L1357" s="49">
        <v>314460</v>
      </c>
    </row>
    <row r="1358" spans="12:12" x14ac:dyDescent="0.25">
      <c r="L1358" s="49">
        <v>314465</v>
      </c>
    </row>
    <row r="1359" spans="12:12" x14ac:dyDescent="0.25">
      <c r="L1359" s="49">
        <v>314467</v>
      </c>
    </row>
    <row r="1360" spans="12:12" x14ac:dyDescent="0.25">
      <c r="L1360" s="49">
        <v>314470</v>
      </c>
    </row>
    <row r="1361" spans="12:12" x14ac:dyDescent="0.25">
      <c r="L1361" s="49">
        <v>314480</v>
      </c>
    </row>
    <row r="1362" spans="12:12" x14ac:dyDescent="0.25">
      <c r="L1362" s="49">
        <v>314490</v>
      </c>
    </row>
    <row r="1363" spans="12:12" x14ac:dyDescent="0.25">
      <c r="L1363" s="49">
        <v>314500</v>
      </c>
    </row>
    <row r="1364" spans="12:12" x14ac:dyDescent="0.25">
      <c r="L1364" s="49">
        <v>314505</v>
      </c>
    </row>
    <row r="1365" spans="12:12" x14ac:dyDescent="0.25">
      <c r="L1365" s="49">
        <v>314510</v>
      </c>
    </row>
    <row r="1366" spans="12:12" x14ac:dyDescent="0.25">
      <c r="L1366" s="49">
        <v>314520</v>
      </c>
    </row>
    <row r="1367" spans="12:12" x14ac:dyDescent="0.25">
      <c r="L1367" s="49">
        <v>314530</v>
      </c>
    </row>
    <row r="1368" spans="12:12" x14ac:dyDescent="0.25">
      <c r="L1368" s="49">
        <v>314535</v>
      </c>
    </row>
    <row r="1369" spans="12:12" x14ac:dyDescent="0.25">
      <c r="L1369" s="49">
        <v>314537</v>
      </c>
    </row>
    <row r="1370" spans="12:12" x14ac:dyDescent="0.25">
      <c r="L1370" s="49">
        <v>314540</v>
      </c>
    </row>
    <row r="1371" spans="12:12" x14ac:dyDescent="0.25">
      <c r="L1371" s="49">
        <v>314545</v>
      </c>
    </row>
    <row r="1372" spans="12:12" x14ac:dyDescent="0.25">
      <c r="L1372" s="49">
        <v>314550</v>
      </c>
    </row>
    <row r="1373" spans="12:12" x14ac:dyDescent="0.25">
      <c r="L1373" s="49">
        <v>314560</v>
      </c>
    </row>
    <row r="1374" spans="12:12" x14ac:dyDescent="0.25">
      <c r="L1374" s="49">
        <v>314570</v>
      </c>
    </row>
    <row r="1375" spans="12:12" x14ac:dyDescent="0.25">
      <c r="L1375" s="49">
        <v>314580</v>
      </c>
    </row>
    <row r="1376" spans="12:12" x14ac:dyDescent="0.25">
      <c r="L1376" s="49">
        <v>314585</v>
      </c>
    </row>
    <row r="1377" spans="12:12" x14ac:dyDescent="0.25">
      <c r="L1377" s="49">
        <v>314587</v>
      </c>
    </row>
    <row r="1378" spans="12:12" x14ac:dyDescent="0.25">
      <c r="L1378" s="49">
        <v>314590</v>
      </c>
    </row>
    <row r="1379" spans="12:12" x14ac:dyDescent="0.25">
      <c r="L1379" s="49">
        <v>314600</v>
      </c>
    </row>
    <row r="1380" spans="12:12" x14ac:dyDescent="0.25">
      <c r="L1380" s="49">
        <v>314610</v>
      </c>
    </row>
    <row r="1381" spans="12:12" x14ac:dyDescent="0.25">
      <c r="L1381" s="49">
        <v>314620</v>
      </c>
    </row>
    <row r="1382" spans="12:12" x14ac:dyDescent="0.25">
      <c r="L1382" s="49">
        <v>314625</v>
      </c>
    </row>
    <row r="1383" spans="12:12" x14ac:dyDescent="0.25">
      <c r="L1383" s="49">
        <v>314630</v>
      </c>
    </row>
    <row r="1384" spans="12:12" x14ac:dyDescent="0.25">
      <c r="L1384" s="49">
        <v>314640</v>
      </c>
    </row>
    <row r="1385" spans="12:12" x14ac:dyDescent="0.25">
      <c r="L1385" s="49">
        <v>314650</v>
      </c>
    </row>
    <row r="1386" spans="12:12" x14ac:dyDescent="0.25">
      <c r="L1386" s="49">
        <v>314655</v>
      </c>
    </row>
    <row r="1387" spans="12:12" x14ac:dyDescent="0.25">
      <c r="L1387" s="49">
        <v>314660</v>
      </c>
    </row>
    <row r="1388" spans="12:12" x14ac:dyDescent="0.25">
      <c r="L1388" s="49">
        <v>314670</v>
      </c>
    </row>
    <row r="1389" spans="12:12" x14ac:dyDescent="0.25">
      <c r="L1389" s="49">
        <v>314675</v>
      </c>
    </row>
    <row r="1390" spans="12:12" x14ac:dyDescent="0.25">
      <c r="L1390" s="49">
        <v>314690</v>
      </c>
    </row>
    <row r="1391" spans="12:12" x14ac:dyDescent="0.25">
      <c r="L1391" s="49">
        <v>314700</v>
      </c>
    </row>
    <row r="1392" spans="12:12" x14ac:dyDescent="0.25">
      <c r="L1392" s="49">
        <v>314710</v>
      </c>
    </row>
    <row r="1393" spans="12:12" x14ac:dyDescent="0.25">
      <c r="L1393" s="49">
        <v>314720</v>
      </c>
    </row>
    <row r="1394" spans="12:12" x14ac:dyDescent="0.25">
      <c r="L1394" s="49">
        <v>314730</v>
      </c>
    </row>
    <row r="1395" spans="12:12" x14ac:dyDescent="0.25">
      <c r="L1395" s="49">
        <v>314740</v>
      </c>
    </row>
    <row r="1396" spans="12:12" x14ac:dyDescent="0.25">
      <c r="L1396" s="49">
        <v>314750</v>
      </c>
    </row>
    <row r="1397" spans="12:12" x14ac:dyDescent="0.25">
      <c r="L1397" s="49">
        <v>314760</v>
      </c>
    </row>
    <row r="1398" spans="12:12" x14ac:dyDescent="0.25">
      <c r="L1398" s="49">
        <v>314770</v>
      </c>
    </row>
    <row r="1399" spans="12:12" x14ac:dyDescent="0.25">
      <c r="L1399" s="49">
        <v>314780</v>
      </c>
    </row>
    <row r="1400" spans="12:12" x14ac:dyDescent="0.25">
      <c r="L1400" s="49">
        <v>314790</v>
      </c>
    </row>
    <row r="1401" spans="12:12" x14ac:dyDescent="0.25">
      <c r="L1401" s="49">
        <v>314795</v>
      </c>
    </row>
    <row r="1402" spans="12:12" x14ac:dyDescent="0.25">
      <c r="L1402" s="49">
        <v>314800</v>
      </c>
    </row>
    <row r="1403" spans="12:12" x14ac:dyDescent="0.25">
      <c r="L1403" s="49">
        <v>314810</v>
      </c>
    </row>
    <row r="1404" spans="12:12" x14ac:dyDescent="0.25">
      <c r="L1404" s="49">
        <v>314820</v>
      </c>
    </row>
    <row r="1405" spans="12:12" x14ac:dyDescent="0.25">
      <c r="L1405" s="49">
        <v>314830</v>
      </c>
    </row>
    <row r="1406" spans="12:12" x14ac:dyDescent="0.25">
      <c r="L1406" s="49">
        <v>314840</v>
      </c>
    </row>
    <row r="1407" spans="12:12" x14ac:dyDescent="0.25">
      <c r="L1407" s="49">
        <v>314850</v>
      </c>
    </row>
    <row r="1408" spans="12:12" x14ac:dyDescent="0.25">
      <c r="L1408" s="49">
        <v>314860</v>
      </c>
    </row>
    <row r="1409" spans="12:12" x14ac:dyDescent="0.25">
      <c r="L1409" s="49">
        <v>314870</v>
      </c>
    </row>
    <row r="1410" spans="12:12" x14ac:dyDescent="0.25">
      <c r="L1410" s="49">
        <v>314875</v>
      </c>
    </row>
    <row r="1411" spans="12:12" x14ac:dyDescent="0.25">
      <c r="L1411" s="49">
        <v>314880</v>
      </c>
    </row>
    <row r="1412" spans="12:12" x14ac:dyDescent="0.25">
      <c r="L1412" s="49">
        <v>314890</v>
      </c>
    </row>
    <row r="1413" spans="12:12" x14ac:dyDescent="0.25">
      <c r="L1413" s="49">
        <v>314900</v>
      </c>
    </row>
    <row r="1414" spans="12:12" x14ac:dyDescent="0.25">
      <c r="L1414" s="49">
        <v>314910</v>
      </c>
    </row>
    <row r="1415" spans="12:12" x14ac:dyDescent="0.25">
      <c r="L1415" s="49">
        <v>314915</v>
      </c>
    </row>
    <row r="1416" spans="12:12" x14ac:dyDescent="0.25">
      <c r="L1416" s="49">
        <v>314920</v>
      </c>
    </row>
    <row r="1417" spans="12:12" x14ac:dyDescent="0.25">
      <c r="L1417" s="49">
        <v>314930</v>
      </c>
    </row>
    <row r="1418" spans="12:12" x14ac:dyDescent="0.25">
      <c r="L1418" s="49">
        <v>314940</v>
      </c>
    </row>
    <row r="1419" spans="12:12" x14ac:dyDescent="0.25">
      <c r="L1419" s="49">
        <v>314950</v>
      </c>
    </row>
    <row r="1420" spans="12:12" x14ac:dyDescent="0.25">
      <c r="L1420" s="49">
        <v>314960</v>
      </c>
    </row>
    <row r="1421" spans="12:12" x14ac:dyDescent="0.25">
      <c r="L1421" s="49">
        <v>314970</v>
      </c>
    </row>
    <row r="1422" spans="12:12" x14ac:dyDescent="0.25">
      <c r="L1422" s="49">
        <v>314980</v>
      </c>
    </row>
    <row r="1423" spans="12:12" x14ac:dyDescent="0.25">
      <c r="L1423" s="49">
        <v>314990</v>
      </c>
    </row>
    <row r="1424" spans="12:12" x14ac:dyDescent="0.25">
      <c r="L1424" s="49">
        <v>314995</v>
      </c>
    </row>
    <row r="1425" spans="12:12" x14ac:dyDescent="0.25">
      <c r="L1425" s="49">
        <v>315000</v>
      </c>
    </row>
    <row r="1426" spans="12:12" x14ac:dyDescent="0.25">
      <c r="L1426" s="49">
        <v>315010</v>
      </c>
    </row>
    <row r="1427" spans="12:12" x14ac:dyDescent="0.25">
      <c r="L1427" s="49">
        <v>315015</v>
      </c>
    </row>
    <row r="1428" spans="12:12" x14ac:dyDescent="0.25">
      <c r="L1428" s="49">
        <v>315020</v>
      </c>
    </row>
    <row r="1429" spans="12:12" x14ac:dyDescent="0.25">
      <c r="L1429" s="49">
        <v>315030</v>
      </c>
    </row>
    <row r="1430" spans="12:12" x14ac:dyDescent="0.25">
      <c r="L1430" s="49">
        <v>315040</v>
      </c>
    </row>
    <row r="1431" spans="12:12" x14ac:dyDescent="0.25">
      <c r="L1431" s="49">
        <v>315050</v>
      </c>
    </row>
    <row r="1432" spans="12:12" x14ac:dyDescent="0.25">
      <c r="L1432" s="49">
        <v>315053</v>
      </c>
    </row>
    <row r="1433" spans="12:12" x14ac:dyDescent="0.25">
      <c r="L1433" s="49">
        <v>315057</v>
      </c>
    </row>
    <row r="1434" spans="12:12" x14ac:dyDescent="0.25">
      <c r="L1434" s="49">
        <v>315060</v>
      </c>
    </row>
    <row r="1435" spans="12:12" x14ac:dyDescent="0.25">
      <c r="L1435" s="49">
        <v>315070</v>
      </c>
    </row>
    <row r="1436" spans="12:12" x14ac:dyDescent="0.25">
      <c r="L1436" s="49">
        <v>315080</v>
      </c>
    </row>
    <row r="1437" spans="12:12" x14ac:dyDescent="0.25">
      <c r="L1437" s="49">
        <v>315090</v>
      </c>
    </row>
    <row r="1438" spans="12:12" x14ac:dyDescent="0.25">
      <c r="L1438" s="49">
        <v>315100</v>
      </c>
    </row>
    <row r="1439" spans="12:12" x14ac:dyDescent="0.25">
      <c r="L1439" s="49">
        <v>315110</v>
      </c>
    </row>
    <row r="1440" spans="12:12" x14ac:dyDescent="0.25">
      <c r="L1440" s="49">
        <v>315120</v>
      </c>
    </row>
    <row r="1441" spans="12:12" x14ac:dyDescent="0.25">
      <c r="L1441" s="49">
        <v>315130</v>
      </c>
    </row>
    <row r="1442" spans="12:12" x14ac:dyDescent="0.25">
      <c r="L1442" s="49">
        <v>315140</v>
      </c>
    </row>
    <row r="1443" spans="12:12" x14ac:dyDescent="0.25">
      <c r="L1443" s="49">
        <v>315150</v>
      </c>
    </row>
    <row r="1444" spans="12:12" x14ac:dyDescent="0.25">
      <c r="L1444" s="49">
        <v>315160</v>
      </c>
    </row>
    <row r="1445" spans="12:12" x14ac:dyDescent="0.25">
      <c r="L1445" s="49">
        <v>315170</v>
      </c>
    </row>
    <row r="1446" spans="12:12" x14ac:dyDescent="0.25">
      <c r="L1446" s="49">
        <v>315180</v>
      </c>
    </row>
    <row r="1447" spans="12:12" x14ac:dyDescent="0.25">
      <c r="L1447" s="49">
        <v>315190</v>
      </c>
    </row>
    <row r="1448" spans="12:12" x14ac:dyDescent="0.25">
      <c r="L1448" s="49">
        <v>315200</v>
      </c>
    </row>
    <row r="1449" spans="12:12" x14ac:dyDescent="0.25">
      <c r="L1449" s="49">
        <v>315210</v>
      </c>
    </row>
    <row r="1450" spans="12:12" x14ac:dyDescent="0.25">
      <c r="L1450" s="49">
        <v>315213</v>
      </c>
    </row>
    <row r="1451" spans="12:12" x14ac:dyDescent="0.25">
      <c r="L1451" s="49">
        <v>315217</v>
      </c>
    </row>
    <row r="1452" spans="12:12" x14ac:dyDescent="0.25">
      <c r="L1452" s="49">
        <v>315220</v>
      </c>
    </row>
    <row r="1453" spans="12:12" x14ac:dyDescent="0.25">
      <c r="L1453" s="49">
        <v>315230</v>
      </c>
    </row>
    <row r="1454" spans="12:12" x14ac:dyDescent="0.25">
      <c r="L1454" s="49">
        <v>315240</v>
      </c>
    </row>
    <row r="1455" spans="12:12" x14ac:dyDescent="0.25">
      <c r="L1455" s="49">
        <v>315250</v>
      </c>
    </row>
    <row r="1456" spans="12:12" x14ac:dyDescent="0.25">
      <c r="L1456" s="49">
        <v>315260</v>
      </c>
    </row>
    <row r="1457" spans="12:12" x14ac:dyDescent="0.25">
      <c r="L1457" s="49">
        <v>315270</v>
      </c>
    </row>
    <row r="1458" spans="12:12" x14ac:dyDescent="0.25">
      <c r="L1458" s="49">
        <v>315280</v>
      </c>
    </row>
    <row r="1459" spans="12:12" x14ac:dyDescent="0.25">
      <c r="L1459" s="49">
        <v>315290</v>
      </c>
    </row>
    <row r="1460" spans="12:12" x14ac:dyDescent="0.25">
      <c r="L1460" s="49">
        <v>315300</v>
      </c>
    </row>
    <row r="1461" spans="12:12" x14ac:dyDescent="0.25">
      <c r="L1461" s="49">
        <v>315310</v>
      </c>
    </row>
    <row r="1462" spans="12:12" x14ac:dyDescent="0.25">
      <c r="L1462" s="49">
        <v>315320</v>
      </c>
    </row>
    <row r="1463" spans="12:12" x14ac:dyDescent="0.25">
      <c r="L1463" s="49">
        <v>315330</v>
      </c>
    </row>
    <row r="1464" spans="12:12" x14ac:dyDescent="0.25">
      <c r="L1464" s="49">
        <v>315340</v>
      </c>
    </row>
    <row r="1465" spans="12:12" x14ac:dyDescent="0.25">
      <c r="L1465" s="49">
        <v>315350</v>
      </c>
    </row>
    <row r="1466" spans="12:12" x14ac:dyDescent="0.25">
      <c r="L1466" s="49">
        <v>315360</v>
      </c>
    </row>
    <row r="1467" spans="12:12" x14ac:dyDescent="0.25">
      <c r="L1467" s="49">
        <v>315370</v>
      </c>
    </row>
    <row r="1468" spans="12:12" x14ac:dyDescent="0.25">
      <c r="L1468" s="49">
        <v>315380</v>
      </c>
    </row>
    <row r="1469" spans="12:12" x14ac:dyDescent="0.25">
      <c r="L1469" s="49">
        <v>315390</v>
      </c>
    </row>
    <row r="1470" spans="12:12" x14ac:dyDescent="0.25">
      <c r="L1470" s="49">
        <v>315400</v>
      </c>
    </row>
    <row r="1471" spans="12:12" x14ac:dyDescent="0.25">
      <c r="L1471" s="49">
        <v>315410</v>
      </c>
    </row>
    <row r="1472" spans="12:12" x14ac:dyDescent="0.25">
      <c r="L1472" s="49">
        <v>315415</v>
      </c>
    </row>
    <row r="1473" spans="12:12" x14ac:dyDescent="0.25">
      <c r="L1473" s="49">
        <v>315420</v>
      </c>
    </row>
    <row r="1474" spans="12:12" x14ac:dyDescent="0.25">
      <c r="L1474" s="49">
        <v>315430</v>
      </c>
    </row>
    <row r="1475" spans="12:12" x14ac:dyDescent="0.25">
      <c r="L1475" s="49">
        <v>315440</v>
      </c>
    </row>
    <row r="1476" spans="12:12" x14ac:dyDescent="0.25">
      <c r="L1476" s="49">
        <v>315445</v>
      </c>
    </row>
    <row r="1477" spans="12:12" x14ac:dyDescent="0.25">
      <c r="L1477" s="49">
        <v>315450</v>
      </c>
    </row>
    <row r="1478" spans="12:12" x14ac:dyDescent="0.25">
      <c r="L1478" s="49">
        <v>315460</v>
      </c>
    </row>
    <row r="1479" spans="12:12" x14ac:dyDescent="0.25">
      <c r="L1479" s="49">
        <v>315470</v>
      </c>
    </row>
    <row r="1480" spans="12:12" x14ac:dyDescent="0.25">
      <c r="L1480" s="49">
        <v>315480</v>
      </c>
    </row>
    <row r="1481" spans="12:12" x14ac:dyDescent="0.25">
      <c r="L1481" s="49">
        <v>315490</v>
      </c>
    </row>
    <row r="1482" spans="12:12" x14ac:dyDescent="0.25">
      <c r="L1482" s="49">
        <v>315500</v>
      </c>
    </row>
    <row r="1483" spans="12:12" x14ac:dyDescent="0.25">
      <c r="L1483" s="49">
        <v>315510</v>
      </c>
    </row>
    <row r="1484" spans="12:12" x14ac:dyDescent="0.25">
      <c r="L1484" s="49">
        <v>315520</v>
      </c>
    </row>
    <row r="1485" spans="12:12" x14ac:dyDescent="0.25">
      <c r="L1485" s="49">
        <v>315530</v>
      </c>
    </row>
    <row r="1486" spans="12:12" x14ac:dyDescent="0.25">
      <c r="L1486" s="49">
        <v>315540</v>
      </c>
    </row>
    <row r="1487" spans="12:12" x14ac:dyDescent="0.25">
      <c r="L1487" s="49">
        <v>315550</v>
      </c>
    </row>
    <row r="1488" spans="12:12" x14ac:dyDescent="0.25">
      <c r="L1488" s="49">
        <v>315560</v>
      </c>
    </row>
    <row r="1489" spans="12:12" x14ac:dyDescent="0.25">
      <c r="L1489" s="49">
        <v>315570</v>
      </c>
    </row>
    <row r="1490" spans="12:12" x14ac:dyDescent="0.25">
      <c r="L1490" s="49">
        <v>315580</v>
      </c>
    </row>
    <row r="1491" spans="12:12" x14ac:dyDescent="0.25">
      <c r="L1491" s="49">
        <v>315590</v>
      </c>
    </row>
    <row r="1492" spans="12:12" x14ac:dyDescent="0.25">
      <c r="L1492" s="49">
        <v>315600</v>
      </c>
    </row>
    <row r="1493" spans="12:12" x14ac:dyDescent="0.25">
      <c r="L1493" s="49">
        <v>315610</v>
      </c>
    </row>
    <row r="1494" spans="12:12" x14ac:dyDescent="0.25">
      <c r="L1494" s="49">
        <v>315620</v>
      </c>
    </row>
    <row r="1495" spans="12:12" x14ac:dyDescent="0.25">
      <c r="L1495" s="49">
        <v>315630</v>
      </c>
    </row>
    <row r="1496" spans="12:12" x14ac:dyDescent="0.25">
      <c r="L1496" s="49">
        <v>315640</v>
      </c>
    </row>
    <row r="1497" spans="12:12" x14ac:dyDescent="0.25">
      <c r="L1497" s="49">
        <v>315645</v>
      </c>
    </row>
    <row r="1498" spans="12:12" x14ac:dyDescent="0.25">
      <c r="L1498" s="49">
        <v>315650</v>
      </c>
    </row>
    <row r="1499" spans="12:12" x14ac:dyDescent="0.25">
      <c r="L1499" s="49">
        <v>315660</v>
      </c>
    </row>
    <row r="1500" spans="12:12" x14ac:dyDescent="0.25">
      <c r="L1500" s="49">
        <v>315670</v>
      </c>
    </row>
    <row r="1501" spans="12:12" x14ac:dyDescent="0.25">
      <c r="L1501" s="49">
        <v>315680</v>
      </c>
    </row>
    <row r="1502" spans="12:12" x14ac:dyDescent="0.25">
      <c r="L1502" s="49">
        <v>315690</v>
      </c>
    </row>
    <row r="1503" spans="12:12" x14ac:dyDescent="0.25">
      <c r="L1503" s="49">
        <v>315700</v>
      </c>
    </row>
    <row r="1504" spans="12:12" x14ac:dyDescent="0.25">
      <c r="L1504" s="49">
        <v>315710</v>
      </c>
    </row>
    <row r="1505" spans="12:12" x14ac:dyDescent="0.25">
      <c r="L1505" s="49">
        <v>315720</v>
      </c>
    </row>
    <row r="1506" spans="12:12" x14ac:dyDescent="0.25">
      <c r="L1506" s="49">
        <v>315725</v>
      </c>
    </row>
    <row r="1507" spans="12:12" x14ac:dyDescent="0.25">
      <c r="L1507" s="49">
        <v>315727</v>
      </c>
    </row>
    <row r="1508" spans="12:12" x14ac:dyDescent="0.25">
      <c r="L1508" s="49">
        <v>315730</v>
      </c>
    </row>
    <row r="1509" spans="12:12" x14ac:dyDescent="0.25">
      <c r="L1509" s="49">
        <v>315733</v>
      </c>
    </row>
    <row r="1510" spans="12:12" x14ac:dyDescent="0.25">
      <c r="L1510" s="49">
        <v>315737</v>
      </c>
    </row>
    <row r="1511" spans="12:12" x14ac:dyDescent="0.25">
      <c r="L1511" s="49">
        <v>315740</v>
      </c>
    </row>
    <row r="1512" spans="12:12" x14ac:dyDescent="0.25">
      <c r="L1512" s="49">
        <v>315750</v>
      </c>
    </row>
    <row r="1513" spans="12:12" x14ac:dyDescent="0.25">
      <c r="L1513" s="49">
        <v>315760</v>
      </c>
    </row>
    <row r="1514" spans="12:12" x14ac:dyDescent="0.25">
      <c r="L1514" s="49">
        <v>315765</v>
      </c>
    </row>
    <row r="1515" spans="12:12" x14ac:dyDescent="0.25">
      <c r="L1515" s="49">
        <v>315770</v>
      </c>
    </row>
    <row r="1516" spans="12:12" x14ac:dyDescent="0.25">
      <c r="L1516" s="49">
        <v>315780</v>
      </c>
    </row>
    <row r="1517" spans="12:12" x14ac:dyDescent="0.25">
      <c r="L1517" s="49">
        <v>315790</v>
      </c>
    </row>
    <row r="1518" spans="12:12" x14ac:dyDescent="0.25">
      <c r="L1518" s="49">
        <v>315800</v>
      </c>
    </row>
    <row r="1519" spans="12:12" x14ac:dyDescent="0.25">
      <c r="L1519" s="49">
        <v>315810</v>
      </c>
    </row>
    <row r="1520" spans="12:12" x14ac:dyDescent="0.25">
      <c r="L1520" s="49">
        <v>315820</v>
      </c>
    </row>
    <row r="1521" spans="12:12" x14ac:dyDescent="0.25">
      <c r="L1521" s="49">
        <v>315830</v>
      </c>
    </row>
    <row r="1522" spans="12:12" x14ac:dyDescent="0.25">
      <c r="L1522" s="49">
        <v>315840</v>
      </c>
    </row>
    <row r="1523" spans="12:12" x14ac:dyDescent="0.25">
      <c r="L1523" s="49">
        <v>315850</v>
      </c>
    </row>
    <row r="1524" spans="12:12" x14ac:dyDescent="0.25">
      <c r="L1524" s="49">
        <v>315860</v>
      </c>
    </row>
    <row r="1525" spans="12:12" x14ac:dyDescent="0.25">
      <c r="L1525" s="49">
        <v>315870</v>
      </c>
    </row>
    <row r="1526" spans="12:12" x14ac:dyDescent="0.25">
      <c r="L1526" s="49">
        <v>315880</v>
      </c>
    </row>
    <row r="1527" spans="12:12" x14ac:dyDescent="0.25">
      <c r="L1527" s="49">
        <v>315890</v>
      </c>
    </row>
    <row r="1528" spans="12:12" x14ac:dyDescent="0.25">
      <c r="L1528" s="49">
        <v>315895</v>
      </c>
    </row>
    <row r="1529" spans="12:12" x14ac:dyDescent="0.25">
      <c r="L1529" s="49">
        <v>315900</v>
      </c>
    </row>
    <row r="1530" spans="12:12" x14ac:dyDescent="0.25">
      <c r="L1530" s="49">
        <v>315910</v>
      </c>
    </row>
    <row r="1531" spans="12:12" x14ac:dyDescent="0.25">
      <c r="L1531" s="49">
        <v>315920</v>
      </c>
    </row>
    <row r="1532" spans="12:12" x14ac:dyDescent="0.25">
      <c r="L1532" s="49">
        <v>315930</v>
      </c>
    </row>
    <row r="1533" spans="12:12" x14ac:dyDescent="0.25">
      <c r="L1533" s="49">
        <v>315935</v>
      </c>
    </row>
    <row r="1534" spans="12:12" x14ac:dyDescent="0.25">
      <c r="L1534" s="49">
        <v>315940</v>
      </c>
    </row>
    <row r="1535" spans="12:12" x14ac:dyDescent="0.25">
      <c r="L1535" s="49">
        <v>315950</v>
      </c>
    </row>
    <row r="1536" spans="12:12" x14ac:dyDescent="0.25">
      <c r="L1536" s="49">
        <v>315960</v>
      </c>
    </row>
    <row r="1537" spans="12:12" x14ac:dyDescent="0.25">
      <c r="L1537" s="49">
        <v>315970</v>
      </c>
    </row>
    <row r="1538" spans="12:12" x14ac:dyDescent="0.25">
      <c r="L1538" s="49">
        <v>315980</v>
      </c>
    </row>
    <row r="1539" spans="12:12" x14ac:dyDescent="0.25">
      <c r="L1539" s="49">
        <v>315990</v>
      </c>
    </row>
    <row r="1540" spans="12:12" x14ac:dyDescent="0.25">
      <c r="L1540" s="49">
        <v>316000</v>
      </c>
    </row>
    <row r="1541" spans="12:12" x14ac:dyDescent="0.25">
      <c r="L1541" s="49">
        <v>316010</v>
      </c>
    </row>
    <row r="1542" spans="12:12" x14ac:dyDescent="0.25">
      <c r="L1542" s="49">
        <v>316020</v>
      </c>
    </row>
    <row r="1543" spans="12:12" x14ac:dyDescent="0.25">
      <c r="L1543" s="49">
        <v>316030</v>
      </c>
    </row>
    <row r="1544" spans="12:12" x14ac:dyDescent="0.25">
      <c r="L1544" s="49">
        <v>316040</v>
      </c>
    </row>
    <row r="1545" spans="12:12" x14ac:dyDescent="0.25">
      <c r="L1545" s="49">
        <v>316045</v>
      </c>
    </row>
    <row r="1546" spans="12:12" x14ac:dyDescent="0.25">
      <c r="L1546" s="49">
        <v>316050</v>
      </c>
    </row>
    <row r="1547" spans="12:12" x14ac:dyDescent="0.25">
      <c r="L1547" s="49">
        <v>316060</v>
      </c>
    </row>
    <row r="1548" spans="12:12" x14ac:dyDescent="0.25">
      <c r="L1548" s="49">
        <v>316070</v>
      </c>
    </row>
    <row r="1549" spans="12:12" x14ac:dyDescent="0.25">
      <c r="L1549" s="49">
        <v>316080</v>
      </c>
    </row>
    <row r="1550" spans="12:12" x14ac:dyDescent="0.25">
      <c r="L1550" s="49">
        <v>316090</v>
      </c>
    </row>
    <row r="1551" spans="12:12" x14ac:dyDescent="0.25">
      <c r="L1551" s="49">
        <v>316095</v>
      </c>
    </row>
    <row r="1552" spans="12:12" x14ac:dyDescent="0.25">
      <c r="L1552" s="49">
        <v>316100</v>
      </c>
    </row>
    <row r="1553" spans="12:12" x14ac:dyDescent="0.25">
      <c r="L1553" s="49">
        <v>316105</v>
      </c>
    </row>
    <row r="1554" spans="12:12" x14ac:dyDescent="0.25">
      <c r="L1554" s="49">
        <v>316110</v>
      </c>
    </row>
    <row r="1555" spans="12:12" x14ac:dyDescent="0.25">
      <c r="L1555" s="49">
        <v>316120</v>
      </c>
    </row>
    <row r="1556" spans="12:12" x14ac:dyDescent="0.25">
      <c r="L1556" s="49">
        <v>316130</v>
      </c>
    </row>
    <row r="1557" spans="12:12" x14ac:dyDescent="0.25">
      <c r="L1557" s="49">
        <v>316140</v>
      </c>
    </row>
    <row r="1558" spans="12:12" x14ac:dyDescent="0.25">
      <c r="L1558" s="49">
        <v>316150</v>
      </c>
    </row>
    <row r="1559" spans="12:12" x14ac:dyDescent="0.25">
      <c r="L1559" s="49">
        <v>316160</v>
      </c>
    </row>
    <row r="1560" spans="12:12" x14ac:dyDescent="0.25">
      <c r="L1560" s="49">
        <v>316165</v>
      </c>
    </row>
    <row r="1561" spans="12:12" x14ac:dyDescent="0.25">
      <c r="L1561" s="49">
        <v>316170</v>
      </c>
    </row>
    <row r="1562" spans="12:12" x14ac:dyDescent="0.25">
      <c r="L1562" s="49">
        <v>316180</v>
      </c>
    </row>
    <row r="1563" spans="12:12" x14ac:dyDescent="0.25">
      <c r="L1563" s="49">
        <v>316190</v>
      </c>
    </row>
    <row r="1564" spans="12:12" x14ac:dyDescent="0.25">
      <c r="L1564" s="49">
        <v>316200</v>
      </c>
    </row>
    <row r="1565" spans="12:12" x14ac:dyDescent="0.25">
      <c r="L1565" s="49">
        <v>316210</v>
      </c>
    </row>
    <row r="1566" spans="12:12" x14ac:dyDescent="0.25">
      <c r="L1566" s="49">
        <v>316220</v>
      </c>
    </row>
    <row r="1567" spans="12:12" x14ac:dyDescent="0.25">
      <c r="L1567" s="49">
        <v>316225</v>
      </c>
    </row>
    <row r="1568" spans="12:12" x14ac:dyDescent="0.25">
      <c r="L1568" s="49">
        <v>316230</v>
      </c>
    </row>
    <row r="1569" spans="12:12" x14ac:dyDescent="0.25">
      <c r="L1569" s="49">
        <v>316240</v>
      </c>
    </row>
    <row r="1570" spans="12:12" x14ac:dyDescent="0.25">
      <c r="L1570" s="49">
        <v>316245</v>
      </c>
    </row>
    <row r="1571" spans="12:12" x14ac:dyDescent="0.25">
      <c r="L1571" s="49">
        <v>316250</v>
      </c>
    </row>
    <row r="1572" spans="12:12" x14ac:dyDescent="0.25">
      <c r="L1572" s="49">
        <v>316255</v>
      </c>
    </row>
    <row r="1573" spans="12:12" x14ac:dyDescent="0.25">
      <c r="L1573" s="49">
        <v>316257</v>
      </c>
    </row>
    <row r="1574" spans="12:12" x14ac:dyDescent="0.25">
      <c r="L1574" s="49">
        <v>316260</v>
      </c>
    </row>
    <row r="1575" spans="12:12" x14ac:dyDescent="0.25">
      <c r="L1575" s="49">
        <v>316265</v>
      </c>
    </row>
    <row r="1576" spans="12:12" x14ac:dyDescent="0.25">
      <c r="L1576" s="49">
        <v>316270</v>
      </c>
    </row>
    <row r="1577" spans="12:12" x14ac:dyDescent="0.25">
      <c r="L1577" s="49">
        <v>316280</v>
      </c>
    </row>
    <row r="1578" spans="12:12" x14ac:dyDescent="0.25">
      <c r="L1578" s="49">
        <v>316290</v>
      </c>
    </row>
    <row r="1579" spans="12:12" x14ac:dyDescent="0.25">
      <c r="L1579" s="49">
        <v>316292</v>
      </c>
    </row>
    <row r="1580" spans="12:12" x14ac:dyDescent="0.25">
      <c r="L1580" s="49">
        <v>316294</v>
      </c>
    </row>
    <row r="1581" spans="12:12" x14ac:dyDescent="0.25">
      <c r="L1581" s="49">
        <v>316295</v>
      </c>
    </row>
    <row r="1582" spans="12:12" x14ac:dyDescent="0.25">
      <c r="L1582" s="49">
        <v>316300</v>
      </c>
    </row>
    <row r="1583" spans="12:12" x14ac:dyDescent="0.25">
      <c r="L1583" s="49">
        <v>316310</v>
      </c>
    </row>
    <row r="1584" spans="12:12" x14ac:dyDescent="0.25">
      <c r="L1584" s="49">
        <v>316320</v>
      </c>
    </row>
    <row r="1585" spans="12:12" x14ac:dyDescent="0.25">
      <c r="L1585" s="49">
        <v>316330</v>
      </c>
    </row>
    <row r="1586" spans="12:12" x14ac:dyDescent="0.25">
      <c r="L1586" s="49">
        <v>316340</v>
      </c>
    </row>
    <row r="1587" spans="12:12" x14ac:dyDescent="0.25">
      <c r="L1587" s="49">
        <v>316350</v>
      </c>
    </row>
    <row r="1588" spans="12:12" x14ac:dyDescent="0.25">
      <c r="L1588" s="49">
        <v>316360</v>
      </c>
    </row>
    <row r="1589" spans="12:12" x14ac:dyDescent="0.25">
      <c r="L1589" s="49">
        <v>316370</v>
      </c>
    </row>
    <row r="1590" spans="12:12" x14ac:dyDescent="0.25">
      <c r="L1590" s="49">
        <v>316380</v>
      </c>
    </row>
    <row r="1591" spans="12:12" x14ac:dyDescent="0.25">
      <c r="L1591" s="49">
        <v>316390</v>
      </c>
    </row>
    <row r="1592" spans="12:12" x14ac:dyDescent="0.25">
      <c r="L1592" s="49">
        <v>316400</v>
      </c>
    </row>
    <row r="1593" spans="12:12" x14ac:dyDescent="0.25">
      <c r="L1593" s="49">
        <v>316410</v>
      </c>
    </row>
    <row r="1594" spans="12:12" x14ac:dyDescent="0.25">
      <c r="L1594" s="49">
        <v>316420</v>
      </c>
    </row>
    <row r="1595" spans="12:12" x14ac:dyDescent="0.25">
      <c r="L1595" s="49">
        <v>316430</v>
      </c>
    </row>
    <row r="1596" spans="12:12" x14ac:dyDescent="0.25">
      <c r="L1596" s="49">
        <v>316440</v>
      </c>
    </row>
    <row r="1597" spans="12:12" x14ac:dyDescent="0.25">
      <c r="L1597" s="49">
        <v>316443</v>
      </c>
    </row>
    <row r="1598" spans="12:12" x14ac:dyDescent="0.25">
      <c r="L1598" s="49">
        <v>316447</v>
      </c>
    </row>
    <row r="1599" spans="12:12" x14ac:dyDescent="0.25">
      <c r="L1599" s="49">
        <v>316450</v>
      </c>
    </row>
    <row r="1600" spans="12:12" x14ac:dyDescent="0.25">
      <c r="L1600" s="49">
        <v>316460</v>
      </c>
    </row>
    <row r="1601" spans="12:12" x14ac:dyDescent="0.25">
      <c r="L1601" s="49">
        <v>316470</v>
      </c>
    </row>
    <row r="1602" spans="12:12" x14ac:dyDescent="0.25">
      <c r="L1602" s="49">
        <v>316480</v>
      </c>
    </row>
    <row r="1603" spans="12:12" x14ac:dyDescent="0.25">
      <c r="L1603" s="49">
        <v>316490</v>
      </c>
    </row>
    <row r="1604" spans="12:12" x14ac:dyDescent="0.25">
      <c r="L1604" s="49">
        <v>316500</v>
      </c>
    </row>
    <row r="1605" spans="12:12" x14ac:dyDescent="0.25">
      <c r="L1605" s="49">
        <v>316510</v>
      </c>
    </row>
    <row r="1606" spans="12:12" x14ac:dyDescent="0.25">
      <c r="L1606" s="49">
        <v>316520</v>
      </c>
    </row>
    <row r="1607" spans="12:12" x14ac:dyDescent="0.25">
      <c r="L1607" s="49">
        <v>316530</v>
      </c>
    </row>
    <row r="1608" spans="12:12" x14ac:dyDescent="0.25">
      <c r="L1608" s="49">
        <v>316540</v>
      </c>
    </row>
    <row r="1609" spans="12:12" x14ac:dyDescent="0.25">
      <c r="L1609" s="49">
        <v>316550</v>
      </c>
    </row>
    <row r="1610" spans="12:12" x14ac:dyDescent="0.25">
      <c r="L1610" s="49">
        <v>316553</v>
      </c>
    </row>
    <row r="1611" spans="12:12" x14ac:dyDescent="0.25">
      <c r="L1611" s="49">
        <v>316555</v>
      </c>
    </row>
    <row r="1612" spans="12:12" x14ac:dyDescent="0.25">
      <c r="L1612" s="49">
        <v>316556</v>
      </c>
    </row>
    <row r="1613" spans="12:12" x14ac:dyDescent="0.25">
      <c r="L1613" s="49">
        <v>316557</v>
      </c>
    </row>
    <row r="1614" spans="12:12" x14ac:dyDescent="0.25">
      <c r="L1614" s="49">
        <v>316560</v>
      </c>
    </row>
    <row r="1615" spans="12:12" x14ac:dyDescent="0.25">
      <c r="L1615" s="49">
        <v>316570</v>
      </c>
    </row>
    <row r="1616" spans="12:12" x14ac:dyDescent="0.25">
      <c r="L1616" s="49">
        <v>316580</v>
      </c>
    </row>
    <row r="1617" spans="12:12" x14ac:dyDescent="0.25">
      <c r="L1617" s="49">
        <v>316590</v>
      </c>
    </row>
    <row r="1618" spans="12:12" x14ac:dyDescent="0.25">
      <c r="L1618" s="49">
        <v>316600</v>
      </c>
    </row>
    <row r="1619" spans="12:12" x14ac:dyDescent="0.25">
      <c r="L1619" s="49">
        <v>316610</v>
      </c>
    </row>
    <row r="1620" spans="12:12" x14ac:dyDescent="0.25">
      <c r="L1620" s="49">
        <v>316620</v>
      </c>
    </row>
    <row r="1621" spans="12:12" x14ac:dyDescent="0.25">
      <c r="L1621" s="49">
        <v>316630</v>
      </c>
    </row>
    <row r="1622" spans="12:12" x14ac:dyDescent="0.25">
      <c r="L1622" s="49">
        <v>316640</v>
      </c>
    </row>
    <row r="1623" spans="12:12" x14ac:dyDescent="0.25">
      <c r="L1623" s="49">
        <v>316650</v>
      </c>
    </row>
    <row r="1624" spans="12:12" x14ac:dyDescent="0.25">
      <c r="L1624" s="49">
        <v>316660</v>
      </c>
    </row>
    <row r="1625" spans="12:12" x14ac:dyDescent="0.25">
      <c r="L1625" s="49">
        <v>316670</v>
      </c>
    </row>
    <row r="1626" spans="12:12" x14ac:dyDescent="0.25">
      <c r="L1626" s="49">
        <v>316680</v>
      </c>
    </row>
    <row r="1627" spans="12:12" x14ac:dyDescent="0.25">
      <c r="L1627" s="49">
        <v>316690</v>
      </c>
    </row>
    <row r="1628" spans="12:12" x14ac:dyDescent="0.25">
      <c r="L1628" s="49">
        <v>316695</v>
      </c>
    </row>
    <row r="1629" spans="12:12" x14ac:dyDescent="0.25">
      <c r="L1629" s="49">
        <v>316700</v>
      </c>
    </row>
    <row r="1630" spans="12:12" x14ac:dyDescent="0.25">
      <c r="L1630" s="49">
        <v>316710</v>
      </c>
    </row>
    <row r="1631" spans="12:12" x14ac:dyDescent="0.25">
      <c r="L1631" s="49">
        <v>316720</v>
      </c>
    </row>
    <row r="1632" spans="12:12" x14ac:dyDescent="0.25">
      <c r="L1632" s="49">
        <v>316730</v>
      </c>
    </row>
    <row r="1633" spans="12:12" x14ac:dyDescent="0.25">
      <c r="L1633" s="49">
        <v>316740</v>
      </c>
    </row>
    <row r="1634" spans="12:12" x14ac:dyDescent="0.25">
      <c r="L1634" s="49">
        <v>316750</v>
      </c>
    </row>
    <row r="1635" spans="12:12" x14ac:dyDescent="0.25">
      <c r="L1635" s="49">
        <v>316760</v>
      </c>
    </row>
    <row r="1636" spans="12:12" x14ac:dyDescent="0.25">
      <c r="L1636" s="49">
        <v>316770</v>
      </c>
    </row>
    <row r="1637" spans="12:12" x14ac:dyDescent="0.25">
      <c r="L1637" s="49">
        <v>316780</v>
      </c>
    </row>
    <row r="1638" spans="12:12" x14ac:dyDescent="0.25">
      <c r="L1638" s="49">
        <v>316790</v>
      </c>
    </row>
    <row r="1639" spans="12:12" x14ac:dyDescent="0.25">
      <c r="L1639" s="49">
        <v>316800</v>
      </c>
    </row>
    <row r="1640" spans="12:12" x14ac:dyDescent="0.25">
      <c r="L1640" s="49">
        <v>316805</v>
      </c>
    </row>
    <row r="1641" spans="12:12" x14ac:dyDescent="0.25">
      <c r="L1641" s="49">
        <v>316810</v>
      </c>
    </row>
    <row r="1642" spans="12:12" x14ac:dyDescent="0.25">
      <c r="L1642" s="49">
        <v>316820</v>
      </c>
    </row>
    <row r="1643" spans="12:12" x14ac:dyDescent="0.25">
      <c r="L1643" s="49">
        <v>316830</v>
      </c>
    </row>
    <row r="1644" spans="12:12" x14ac:dyDescent="0.25">
      <c r="L1644" s="49">
        <v>316840</v>
      </c>
    </row>
    <row r="1645" spans="12:12" x14ac:dyDescent="0.25">
      <c r="L1645" s="49">
        <v>316850</v>
      </c>
    </row>
    <row r="1646" spans="12:12" x14ac:dyDescent="0.25">
      <c r="L1646" s="49">
        <v>316860</v>
      </c>
    </row>
    <row r="1647" spans="12:12" x14ac:dyDescent="0.25">
      <c r="L1647" s="49">
        <v>316870</v>
      </c>
    </row>
    <row r="1648" spans="12:12" x14ac:dyDescent="0.25">
      <c r="L1648" s="49">
        <v>316880</v>
      </c>
    </row>
    <row r="1649" spans="12:12" x14ac:dyDescent="0.25">
      <c r="L1649" s="49">
        <v>316890</v>
      </c>
    </row>
    <row r="1650" spans="12:12" x14ac:dyDescent="0.25">
      <c r="L1650" s="49">
        <v>316900</v>
      </c>
    </row>
    <row r="1651" spans="12:12" x14ac:dyDescent="0.25">
      <c r="L1651" s="49">
        <v>316905</v>
      </c>
    </row>
    <row r="1652" spans="12:12" x14ac:dyDescent="0.25">
      <c r="L1652" s="49">
        <v>316910</v>
      </c>
    </row>
    <row r="1653" spans="12:12" x14ac:dyDescent="0.25">
      <c r="L1653" s="49">
        <v>316920</v>
      </c>
    </row>
    <row r="1654" spans="12:12" x14ac:dyDescent="0.25">
      <c r="L1654" s="49">
        <v>316930</v>
      </c>
    </row>
    <row r="1655" spans="12:12" x14ac:dyDescent="0.25">
      <c r="L1655" s="49">
        <v>316935</v>
      </c>
    </row>
    <row r="1656" spans="12:12" x14ac:dyDescent="0.25">
      <c r="L1656" s="49">
        <v>316940</v>
      </c>
    </row>
    <row r="1657" spans="12:12" x14ac:dyDescent="0.25">
      <c r="L1657" s="49">
        <v>316950</v>
      </c>
    </row>
    <row r="1658" spans="12:12" x14ac:dyDescent="0.25">
      <c r="L1658" s="49">
        <v>316960</v>
      </c>
    </row>
    <row r="1659" spans="12:12" x14ac:dyDescent="0.25">
      <c r="L1659" s="49">
        <v>316970</v>
      </c>
    </row>
    <row r="1660" spans="12:12" x14ac:dyDescent="0.25">
      <c r="L1660" s="49">
        <v>316980</v>
      </c>
    </row>
    <row r="1661" spans="12:12" x14ac:dyDescent="0.25">
      <c r="L1661" s="49">
        <v>316990</v>
      </c>
    </row>
    <row r="1662" spans="12:12" x14ac:dyDescent="0.25">
      <c r="L1662" s="49">
        <v>317000</v>
      </c>
    </row>
    <row r="1663" spans="12:12" x14ac:dyDescent="0.25">
      <c r="L1663" s="49">
        <v>317005</v>
      </c>
    </row>
    <row r="1664" spans="12:12" x14ac:dyDescent="0.25">
      <c r="L1664" s="49">
        <v>317010</v>
      </c>
    </row>
    <row r="1665" spans="12:12" x14ac:dyDescent="0.25">
      <c r="L1665" s="49">
        <v>317020</v>
      </c>
    </row>
    <row r="1666" spans="12:12" x14ac:dyDescent="0.25">
      <c r="L1666" s="49">
        <v>317030</v>
      </c>
    </row>
    <row r="1667" spans="12:12" x14ac:dyDescent="0.25">
      <c r="L1667" s="49">
        <v>317040</v>
      </c>
    </row>
    <row r="1668" spans="12:12" x14ac:dyDescent="0.25">
      <c r="L1668" s="49">
        <v>317043</v>
      </c>
    </row>
    <row r="1669" spans="12:12" x14ac:dyDescent="0.25">
      <c r="L1669" s="49">
        <v>317047</v>
      </c>
    </row>
    <row r="1670" spans="12:12" x14ac:dyDescent="0.25">
      <c r="L1670" s="49">
        <v>317050</v>
      </c>
    </row>
    <row r="1671" spans="12:12" x14ac:dyDescent="0.25">
      <c r="L1671" s="49">
        <v>317052</v>
      </c>
    </row>
    <row r="1672" spans="12:12" x14ac:dyDescent="0.25">
      <c r="L1672" s="49">
        <v>317057</v>
      </c>
    </row>
    <row r="1673" spans="12:12" x14ac:dyDescent="0.25">
      <c r="L1673" s="49">
        <v>317060</v>
      </c>
    </row>
    <row r="1674" spans="12:12" x14ac:dyDescent="0.25">
      <c r="L1674" s="49">
        <v>317065</v>
      </c>
    </row>
    <row r="1675" spans="12:12" x14ac:dyDescent="0.25">
      <c r="L1675" s="49">
        <v>317070</v>
      </c>
    </row>
    <row r="1676" spans="12:12" x14ac:dyDescent="0.25">
      <c r="L1676" s="49">
        <v>317075</v>
      </c>
    </row>
    <row r="1677" spans="12:12" x14ac:dyDescent="0.25">
      <c r="L1677" s="49">
        <v>317080</v>
      </c>
    </row>
    <row r="1678" spans="12:12" x14ac:dyDescent="0.25">
      <c r="L1678" s="49">
        <v>317090</v>
      </c>
    </row>
    <row r="1679" spans="12:12" x14ac:dyDescent="0.25">
      <c r="L1679" s="49">
        <v>317100</v>
      </c>
    </row>
    <row r="1680" spans="12:12" x14ac:dyDescent="0.25">
      <c r="L1680" s="49">
        <v>317103</v>
      </c>
    </row>
    <row r="1681" spans="12:12" x14ac:dyDescent="0.25">
      <c r="L1681" s="49">
        <v>317107</v>
      </c>
    </row>
    <row r="1682" spans="12:12" x14ac:dyDescent="0.25">
      <c r="L1682" s="49">
        <v>317110</v>
      </c>
    </row>
    <row r="1683" spans="12:12" x14ac:dyDescent="0.25">
      <c r="L1683" s="49">
        <v>317115</v>
      </c>
    </row>
    <row r="1684" spans="12:12" x14ac:dyDescent="0.25">
      <c r="L1684" s="49">
        <v>317120</v>
      </c>
    </row>
    <row r="1685" spans="12:12" x14ac:dyDescent="0.25">
      <c r="L1685" s="49">
        <v>317130</v>
      </c>
    </row>
    <row r="1686" spans="12:12" x14ac:dyDescent="0.25">
      <c r="L1686" s="49">
        <v>317140</v>
      </c>
    </row>
    <row r="1687" spans="12:12" x14ac:dyDescent="0.25">
      <c r="L1687" s="49">
        <v>317150</v>
      </c>
    </row>
    <row r="1688" spans="12:12" x14ac:dyDescent="0.25">
      <c r="L1688" s="49">
        <v>317160</v>
      </c>
    </row>
    <row r="1689" spans="12:12" x14ac:dyDescent="0.25">
      <c r="L1689" s="49">
        <v>317170</v>
      </c>
    </row>
    <row r="1690" spans="12:12" x14ac:dyDescent="0.25">
      <c r="L1690" s="49">
        <v>317180</v>
      </c>
    </row>
    <row r="1691" spans="12:12" x14ac:dyDescent="0.25">
      <c r="L1691" s="49">
        <v>317190</v>
      </c>
    </row>
    <row r="1692" spans="12:12" x14ac:dyDescent="0.25">
      <c r="L1692" s="49">
        <v>317200</v>
      </c>
    </row>
    <row r="1693" spans="12:12" x14ac:dyDescent="0.25">
      <c r="L1693" s="49">
        <v>317210</v>
      </c>
    </row>
    <row r="1694" spans="12:12" x14ac:dyDescent="0.25">
      <c r="L1694" s="49">
        <v>317220</v>
      </c>
    </row>
  </sheetData>
  <sheetProtection algorithmName="SHA-512" hashValue="AMrXfpCrBAg9Z1ISyyq2bswogNZch7t4uzWNxtoMG+r2msQgdpYWYJvYT6EsnbSdZdbMCITvkjP7Mi/asR2oJA==" saltValue="VwZO+VQ4TjHX5iMrgDCYUg==" spinCount="100000" sheet="1" objects="1" scenarios="1" selectLockedCells="1"/>
  <mergeCells count="21">
    <mergeCell ref="A7:H7"/>
    <mergeCell ref="F3:F4"/>
    <mergeCell ref="E35:G35"/>
    <mergeCell ref="E37:G37"/>
    <mergeCell ref="A9:H9"/>
    <mergeCell ref="E21:G21"/>
    <mergeCell ref="E23:G23"/>
    <mergeCell ref="E25:G25"/>
    <mergeCell ref="E27:G27"/>
    <mergeCell ref="E12:G12"/>
    <mergeCell ref="E19:G19"/>
    <mergeCell ref="E17:G17"/>
    <mergeCell ref="A8:H8"/>
    <mergeCell ref="C32:C34"/>
    <mergeCell ref="E31:G31"/>
    <mergeCell ref="E33:G33"/>
    <mergeCell ref="E52:G52"/>
    <mergeCell ref="C39:C42"/>
    <mergeCell ref="E46:G46"/>
    <mergeCell ref="E44:G44"/>
    <mergeCell ref="E39:G42"/>
  </mergeCells>
  <dataValidations count="2">
    <dataValidation type="textLength" operator="lessThanOrEqual" allowBlank="1" showInputMessage="1" showErrorMessage="1" errorTitle="Erro" error="Este campo permite no máximo 450 caracteres." sqref="E39:G42">
      <formula1>450</formula1>
    </dataValidation>
    <dataValidation type="list" allowBlank="1" showInputMessage="1" showErrorMessage="1" errorTitle="Erro" error="O nome ou código do município está incorreto. Considere acentos e cedilha ou selecione o nome na lista." promptTitle="Município" prompt="Selecione na lista o nome ou código do município ou digite manualmente." sqref="E12:G12">
      <formula1>$L$12:$L$1694</formula1>
    </dataValidation>
  </dataValidations>
  <hyperlinks>
    <hyperlink ref="E59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scale="94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icms-solidário</vt:lpstr>
      <vt:lpstr>Recurso</vt:lpstr>
      <vt:lpstr>'icms-solidário'!Area_de_impressao</vt:lpstr>
      <vt:lpstr>Recurso!Area_de_impressao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Melquíades Silva</dc:creator>
  <cp:lastModifiedBy>Max Melquiades</cp:lastModifiedBy>
  <cp:lastPrinted>2021-05-10T14:49:21Z</cp:lastPrinted>
  <dcterms:created xsi:type="dcterms:W3CDTF">2015-03-10T19:28:25Z</dcterms:created>
  <dcterms:modified xsi:type="dcterms:W3CDTF">2022-04-25T20:13:23Z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3a92d06e-77d3-4f4a-925c-5d73b38dee2f</vt:lpwstr>
  </property>
</Properties>
</file>