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0" yWindow="2190" windowWidth="20730" windowHeight="11160"/>
  </bookViews>
  <sheets>
    <sheet name="icms-solidário" sheetId="1" r:id="rId1"/>
    <sheet name="Recurso" sheetId="3" r:id="rId2"/>
  </sheets>
  <definedNames>
    <definedName name="_xlnm._FilterDatabase" localSheetId="0" hidden="1">'icms-solidário'!$A$9:$O$11</definedName>
    <definedName name="_xlnm._FilterDatabase" localSheetId="1" hidden="1">Recurso!#REF!</definedName>
    <definedName name="_xlnm.Print_Area" localSheetId="0">'icms-solidário'!$A$1:$O$869</definedName>
    <definedName name="_xlnm.Print_Area" localSheetId="1">Recurso!$A$1:$H$58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3" l="1"/>
  <c r="I865" i="1"/>
  <c r="C29" i="3" l="1"/>
  <c r="C27" i="3"/>
  <c r="C25" i="3"/>
  <c r="C23" i="3"/>
  <c r="C21" i="3"/>
  <c r="D6" i="1" l="1"/>
  <c r="C6" i="1"/>
  <c r="E17" i="3"/>
  <c r="F865" i="1"/>
  <c r="G865" i="1"/>
  <c r="E865" i="1"/>
  <c r="D865" i="1"/>
  <c r="I11" i="1"/>
  <c r="A8" i="3" l="1"/>
  <c r="E19" i="3"/>
  <c r="E6" i="1"/>
  <c r="E29" i="3" l="1"/>
  <c r="E27" i="3"/>
  <c r="E21" i="3"/>
  <c r="E31" i="3"/>
  <c r="E25" i="3"/>
  <c r="E23" i="3"/>
</calcChain>
</file>

<file path=xl/sharedStrings.xml><?xml version="1.0" encoding="utf-8"?>
<sst xmlns="http://schemas.openxmlformats.org/spreadsheetml/2006/main" count="1995" uniqueCount="921">
  <si>
    <t>MUNICÍPIO</t>
  </si>
  <si>
    <t>IBGE</t>
  </si>
  <si>
    <t>Esportes</t>
  </si>
  <si>
    <t>Educação</t>
  </si>
  <si>
    <t>Turismo</t>
  </si>
  <si>
    <t>Janeiro</t>
  </si>
  <si>
    <t>Patrimônio Cultural</t>
  </si>
  <si>
    <t>Saúde per capita</t>
  </si>
  <si>
    <t>VAF</t>
  </si>
  <si>
    <t>Penitenciárias</t>
  </si>
  <si>
    <t>Produção de Alimentos</t>
  </si>
  <si>
    <t>Meio Ambiente</t>
  </si>
  <si>
    <t>Valor Líquido + Compensações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</si>
  <si>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</si>
  <si>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</si>
  <si>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</si>
  <si>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</si>
  <si>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</si>
  <si>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</si>
  <si>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</si>
  <si>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</si>
  <si>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</si>
  <si>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</si>
  <si>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</si>
  <si>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</si>
  <si>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Num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</si>
  <si>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</si>
  <si>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</si>
  <si>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</si>
  <si>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</si>
  <si>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</si>
  <si>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</si>
  <si>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</si>
  <si>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</si>
  <si>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</si>
  <si>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</si>
  <si>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</si>
  <si>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</si>
  <si>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</si>
  <si>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</si>
  <si>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</si>
  <si>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</si>
  <si>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</si>
  <si>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</si>
  <si>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</si>
  <si>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</si>
  <si>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</si>
  <si>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</si>
  <si>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</si>
  <si>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</si>
  <si>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</si>
  <si>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Baependi</t>
  </si>
  <si>
    <t>Baldim</t>
  </si>
  <si>
    <t>Bandeira</t>
  </si>
  <si>
    <t>Barbacena</t>
  </si>
  <si>
    <t>Barra Longa</t>
  </si>
  <si>
    <t>Barroso</t>
  </si>
  <si>
    <t>Belmiro Braga</t>
  </si>
  <si>
    <t>Belo Horizonte</t>
  </si>
  <si>
    <t>Belo Oriente</t>
  </si>
  <si>
    <t>Belo Vale</t>
  </si>
  <si>
    <t>Berilo</t>
  </si>
  <si>
    <t>Berizal</t>
  </si>
  <si>
    <t>Bias Fortes</t>
  </si>
  <si>
    <t>Bicas</t>
  </si>
  <si>
    <t>Biquinhas</t>
  </si>
  <si>
    <t>Bom Despacho</t>
  </si>
  <si>
    <t>Bom Repouso</t>
  </si>
  <si>
    <t>Bom Sucesso</t>
  </si>
  <si>
    <t>Bonfim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</si>
  <si>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</si>
  <si>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</si>
  <si>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</si>
  <si>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</si>
  <si>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</si>
  <si>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</si>
  <si>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</si>
  <si>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</si>
  <si>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</si>
  <si>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</si>
  <si>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</si>
  <si>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</si>
  <si>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</si>
  <si>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</si>
  <si>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</si>
  <si>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</si>
  <si>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</si>
  <si>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</si>
  <si>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</si>
  <si>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</si>
  <si>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</si>
  <si>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</si>
  <si>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</si>
  <si>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</si>
  <si>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</si>
  <si>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</si>
  <si>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</si>
  <si>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</si>
  <si>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</si>
  <si>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</si>
  <si>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</si>
  <si>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</si>
  <si>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</si>
  <si>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</si>
  <si>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</si>
  <si>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</si>
  <si>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</si>
  <si>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</si>
  <si>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</si>
  <si>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</si>
  <si>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</si>
  <si>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</si>
  <si>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</si>
  <si>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</si>
  <si>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</si>
  <si>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Centralina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</si>
  <si>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</si>
  <si>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</si>
  <si>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</si>
  <si>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</si>
  <si>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</si>
  <si>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</si>
  <si>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</si>
  <si>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</si>
  <si>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</si>
  <si>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</si>
  <si>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</si>
  <si>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</si>
  <si>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</si>
  <si>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</si>
  <si>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</si>
  <si>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</si>
  <si>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</si>
  <si>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</si>
  <si>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</si>
  <si>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</si>
  <si>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</si>
  <si>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</si>
  <si>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</si>
  <si>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</si>
  <si>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</si>
  <si>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Cuparaque</t>
  </si>
  <si>
    <t>Curvelo</t>
  </si>
  <si>
    <t>Datas</t>
  </si>
  <si>
    <t>Delfim Moreira</t>
  </si>
  <si>
    <t>Delta</t>
  </si>
  <si>
    <t>Descoberto</t>
  </si>
  <si>
    <t>Diamantina</t>
  </si>
  <si>
    <t>Divino</t>
  </si>
  <si>
    <t>Divisa Alegre</t>
  </si>
  <si>
    <t>Divisa Nova</t>
  </si>
  <si>
    <t>Dom Bosco</t>
  </si>
  <si>
    <t>Dom Cavati</t>
  </si>
  <si>
    <t>Dom Joaquim</t>
  </si>
  <si>
    <t>Douradoquara</t>
  </si>
  <si>
    <t>Engenheiro Caldas</t>
  </si>
  <si>
    <t>Engenheiro Navarro</t>
  </si>
  <si>
    <t>Entre Folhas</t>
  </si>
  <si>
    <t>Esmeraldas</t>
  </si>
  <si>
    <t>Espera Feliz</t>
  </si>
  <si>
    <t>Espinosa</t>
  </si>
  <si>
    <t>Estiva</t>
  </si>
  <si>
    <t>Estrela Dalva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</si>
  <si>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</si>
  <si>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</si>
  <si>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</si>
  <si>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</si>
  <si>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</si>
  <si>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</si>
  <si>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</si>
  <si>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</si>
  <si>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</si>
  <si>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</si>
  <si>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Francisco Dumont</t>
  </si>
  <si>
    <t>Frei Gaspar</t>
  </si>
  <si>
    <t>Frei Lagonegro</t>
  </si>
  <si>
    <t>Fronteira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</si>
  <si>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</si>
  <si>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</si>
  <si>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</si>
  <si>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</si>
  <si>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</si>
  <si>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</si>
  <si>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</si>
  <si>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</si>
  <si>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</si>
  <si>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</si>
  <si>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</si>
  <si>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</si>
  <si>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</si>
  <si>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</si>
  <si>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</si>
  <si>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</si>
  <si>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</si>
  <si>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</si>
  <si>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</si>
  <si>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</si>
  <si>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</si>
  <si>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</si>
  <si>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</si>
  <si>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</si>
  <si>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</si>
  <si>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</si>
  <si>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</si>
  <si>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</si>
  <si>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</si>
  <si>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</si>
  <si>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</si>
  <si>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</si>
  <si>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</si>
  <si>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</si>
  <si>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</si>
  <si>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</si>
  <si>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</si>
  <si>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</si>
  <si>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</si>
  <si>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</si>
  <si>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</si>
  <si>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</si>
  <si>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</si>
  <si>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</si>
  <si>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</si>
  <si>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</si>
  <si>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</si>
  <si>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</si>
  <si>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</si>
  <si>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</si>
  <si>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</si>
  <si>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</si>
  <si>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</si>
  <si>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</si>
  <si>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</si>
  <si>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</si>
  <si>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</si>
  <si>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Jequeri</t>
  </si>
  <si>
    <t>Jequitinhonha</t>
  </si>
  <si>
    <t>Juatuba</t>
  </si>
  <si>
    <t>Juramento</t>
  </si>
  <si>
    <t>Juruaia</t>
  </si>
  <si>
    <t>Ladainha</t>
  </si>
  <si>
    <t>Lagamar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</si>
  <si>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</si>
  <si>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</si>
  <si>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</si>
  <si>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</si>
  <si>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</si>
  <si>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</si>
  <si>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</si>
  <si>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</si>
  <si>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</si>
  <si>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</si>
  <si>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</si>
  <si>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</si>
  <si>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</si>
  <si>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</si>
  <si>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Lontra</t>
  </si>
  <si>
    <t>Luisburgo</t>
  </si>
  <si>
    <t>Luz</t>
  </si>
  <si>
    <t>Machacalis</t>
  </si>
  <si>
    <t>Machado</t>
  </si>
  <si>
    <t>Malacacheta</t>
  </si>
  <si>
    <t>Mamonas</t>
  </si>
  <si>
    <t>Manga</t>
  </si>
  <si>
    <t>Manhumirim</t>
  </si>
  <si>
    <t>Mantena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</si>
  <si>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</si>
  <si>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</si>
  <si>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</si>
  <si>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</si>
  <si>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</si>
  <si>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</si>
  <si>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</si>
  <si>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</si>
  <si>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</si>
  <si>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</si>
  <si>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</si>
  <si>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</si>
  <si>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</si>
  <si>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</si>
  <si>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</si>
  <si>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</si>
  <si>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</si>
  <si>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</si>
  <si>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</si>
  <si>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</si>
  <si>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</si>
  <si>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</si>
  <si>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</si>
  <si>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</si>
  <si>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Azul</t>
  </si>
  <si>
    <t>Monte Belo</t>
  </si>
  <si>
    <t>Monte Carmelo</t>
  </si>
  <si>
    <t>Monte Formoso</t>
  </si>
  <si>
    <t>Montes Claros</t>
  </si>
  <si>
    <t>Montezuma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</si>
  <si>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</si>
  <si>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</si>
  <si>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</si>
  <si>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</si>
  <si>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</si>
  <si>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</si>
  <si>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</si>
  <si>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</si>
  <si>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</si>
  <si>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</si>
  <si>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</si>
  <si>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</si>
  <si>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</si>
  <si>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</si>
  <si>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</si>
  <si>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</si>
  <si>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</si>
  <si>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</si>
  <si>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</si>
  <si>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</si>
  <si>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</si>
  <si>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</si>
  <si>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</si>
  <si>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Padre Carvalho</t>
  </si>
  <si>
    <t>Paineiras</t>
  </si>
  <si>
    <t>Pains</t>
  </si>
  <si>
    <t>Pai Pedro</t>
  </si>
  <si>
    <t>Paiva</t>
  </si>
  <si>
    <t>Palma</t>
  </si>
  <si>
    <t>Papagaios</t>
  </si>
  <si>
    <t>Paracatu</t>
  </si>
  <si>
    <t>Paraopeba</t>
  </si>
  <si>
    <t>Passa Quatro</t>
  </si>
  <si>
    <t>Passa Tempo</t>
  </si>
  <si>
    <t>Passos</t>
  </si>
  <si>
    <t>Patis</t>
  </si>
  <si>
    <t>Paulistas</t>
  </si>
  <si>
    <t>Pedra Azul</t>
  </si>
  <si>
    <t>Pedra Bonita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</si>
  <si>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</si>
  <si>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</si>
  <si>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</si>
  <si>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</si>
  <si>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</si>
  <si>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</si>
  <si>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</si>
  <si>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</si>
  <si>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</si>
  <si>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</si>
  <si>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</si>
  <si>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</si>
  <si>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</si>
  <si>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</si>
  <si>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</si>
  <si>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</si>
  <si>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</si>
  <si>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</si>
  <si>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</si>
  <si>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</si>
  <si>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</si>
  <si>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</si>
  <si>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</si>
  <si>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</si>
  <si>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</si>
  <si>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</si>
  <si>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</si>
  <si>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</si>
  <si>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</si>
  <si>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</si>
  <si>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</si>
  <si>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</si>
  <si>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</si>
  <si>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</si>
  <si>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</si>
  <si>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</si>
  <si>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</si>
  <si>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</si>
  <si>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</si>
  <si>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</si>
  <si>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</si>
  <si>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</si>
  <si>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</si>
  <si>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Rio Acima</t>
  </si>
  <si>
    <t>Rio Casca</t>
  </si>
  <si>
    <t>Rio Doce</t>
  </si>
  <si>
    <t>Rio Espera</t>
  </si>
  <si>
    <t>Rio Manso</t>
  </si>
  <si>
    <t>Rio Novo</t>
  </si>
  <si>
    <t>Rio Piracicaba</t>
  </si>
  <si>
    <t>Rio Pomba</t>
  </si>
  <si>
    <t>Rio Preto</t>
  </si>
  <si>
    <t>Rio Vermelho</t>
  </si>
  <si>
    <t>Rodeiro</t>
  </si>
  <si>
    <t>Romaria</t>
  </si>
  <si>
    <t>Rubelita</t>
  </si>
  <si>
    <t>Rubim</t>
  </si>
  <si>
    <t>Sacramento</t>
  </si>
  <si>
    <t>Salinas</t>
  </si>
  <si>
    <t>Santos Dumont</t>
  </si>
  <si>
    <t>Sarzedo</t>
  </si>
  <si>
    <t>Setubinha</t>
  </si>
  <si>
    <t>Sericita</t>
  </si>
  <si>
    <t>Seritinga</t>
  </si>
  <si>
    <t>Serrania</t>
  </si>
  <si>
    <t>Serranos</t>
  </si>
  <si>
    <t>Serro</t>
  </si>
  <si>
    <t>Sete Lagoas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</si>
  <si>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</si>
  <si>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</si>
  <si>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</si>
  <si>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</si>
  <si>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</si>
  <si>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</si>
  <si>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</si>
  <si>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</si>
  <si>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</si>
  <si>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</si>
  <si>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</si>
  <si>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</si>
  <si>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</si>
  <si>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</si>
  <si>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</si>
  <si>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</si>
  <si>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</si>
  <si>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</si>
  <si>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</si>
  <si>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</si>
  <si>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</si>
  <si>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</si>
  <si>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</si>
  <si>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</si>
  <si>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</si>
  <si>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</si>
  <si>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Mathias Lobato</t>
  </si>
  <si>
    <t>Volta Grande</t>
  </si>
  <si>
    <t>Wenceslau Braz</t>
  </si>
  <si>
    <t>Bom Jesus da Penha</t>
  </si>
  <si>
    <t>Borda da Mata</t>
  </si>
  <si>
    <t>Cachoeira da Prata</t>
  </si>
  <si>
    <t>Carmo da Cachoeira</t>
  </si>
  <si>
    <t>Carmo da Mata</t>
  </si>
  <si>
    <t>Cruzeiro da Fortaleza</t>
  </si>
  <si>
    <t>Lagoa da Prata</t>
  </si>
  <si>
    <t>Salto da Divisa</t>
  </si>
  <si>
    <t>Santana da Vargem</t>
  </si>
  <si>
    <t>Serra da Saudade</t>
  </si>
  <si>
    <t>Virgem da Lapa</t>
  </si>
  <si>
    <t>Divino das Laranjeiras</t>
  </si>
  <si>
    <t>Alvorada de Minas</t>
  </si>
  <si>
    <t>Augusto de Lima</t>
  </si>
  <si>
    <t>Bela Vista de Minas</t>
  </si>
  <si>
    <t>Bocaina de Minas</t>
  </si>
  <si>
    <t>Bom Jardim de Minas</t>
  </si>
  <si>
    <t>Bonito de Minas</t>
  </si>
  <si>
    <t>Cachoeira de Minas</t>
  </si>
  <si>
    <t>Carmo de Minas</t>
  </si>
  <si>
    <t>Central de Minas</t>
  </si>
  <si>
    <t>Curral de Dentro</t>
  </si>
  <si>
    <t>Desterro de Entre Rios</t>
  </si>
  <si>
    <t>Diogo de Vasconcelos</t>
  </si>
  <si>
    <t>Dores de Campos</t>
  </si>
  <si>
    <t>Entre Rios de Minas</t>
  </si>
  <si>
    <t>Fortaleza de Minas</t>
  </si>
  <si>
    <t>Fortuna de Minas</t>
  </si>
  <si>
    <t>Fruta de Leite</t>
  </si>
  <si>
    <t>Itamarati de Minas</t>
  </si>
  <si>
    <t>Jenipapo de Minas</t>
  </si>
  <si>
    <t>Juiz de Fora</t>
  </si>
  <si>
    <t>Madre de Deus de Minas</t>
  </si>
  <si>
    <t>Mar de Espanha</t>
  </si>
  <si>
    <t>Monte Alegre de Minas</t>
  </si>
  <si>
    <t>Monte Santo de Minas</t>
  </si>
  <si>
    <t>Morada Nova de Minas</t>
  </si>
  <si>
    <t>Novo Oriente de Minas</t>
  </si>
  <si>
    <t>Ouro Verde de Minas</t>
  </si>
  <si>
    <t>Patos de Minas</t>
  </si>
  <si>
    <t>Piedade de Caratinga</t>
  </si>
  <si>
    <t>Piedade de Ponte Nova</t>
  </si>
  <si>
    <t>Rio Pardo de Minas</t>
  </si>
  <si>
    <t>Rochedo de Minas</t>
  </si>
  <si>
    <t>Santana de Cataguases</t>
  </si>
  <si>
    <t>Santana de Pirapama</t>
  </si>
  <si>
    <t>Senhora de Oliveira</t>
  </si>
  <si>
    <t>Serra Azul de Minas</t>
  </si>
  <si>
    <t>Soledade de Minas</t>
  </si>
  <si>
    <t>Uruana de Minas</t>
  </si>
  <si>
    <t>Amparo do Serra</t>
  </si>
  <si>
    <t>Bandeira do Sul</t>
  </si>
  <si>
    <t>Bom Jesus do Amparo</t>
  </si>
  <si>
    <t>Bom Jesus do Galho</t>
  </si>
  <si>
    <t>Campo do Meio</t>
  </si>
  <si>
    <t>Carmo do Cajuru</t>
  </si>
  <si>
    <t>Carmo do Rio Claro</t>
  </si>
  <si>
    <t>Chapada do Norte</t>
  </si>
  <si>
    <t>Congonhas do Norte</t>
  </si>
  <si>
    <t>Desterro do Melo</t>
  </si>
  <si>
    <t>Dores do Turvo</t>
  </si>
  <si>
    <t>Estrela do Sul</t>
  </si>
  <si>
    <t>Leme do Prado</t>
  </si>
  <si>
    <t>Limeira do Oeste</t>
  </si>
  <si>
    <t>Morro do Pilar</t>
  </si>
  <si>
    <t>Pedra do Anta</t>
  </si>
  <si>
    <t>Piedade do Rio Grande</t>
  </si>
  <si>
    <t>Rio do Prado</t>
  </si>
  <si>
    <t>Santana do Deserto</t>
  </si>
  <si>
    <t>Santana do Riacho</t>
  </si>
  <si>
    <t>Senhora do Porto</t>
  </si>
  <si>
    <t>Serra do Salitre</t>
  </si>
  <si>
    <t>Visconde do Rio Branco</t>
  </si>
  <si>
    <t>Abadia dos Dourados</t>
  </si>
  <si>
    <t>Fronteira dos Vales</t>
  </si>
  <si>
    <t>Lagoa dos Patos</t>
  </si>
  <si>
    <t>Piedade dos Gerais</t>
  </si>
  <si>
    <t>Ponto dos Volantes</t>
  </si>
  <si>
    <t>Riacho dos Machados</t>
  </si>
  <si>
    <t>Santana dos Montes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</si>
  <si>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</si>
  <si>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</si>
  <si>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</si>
  <si>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</si>
  <si>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</si>
  <si>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</si>
  <si>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Geraldo</t>
  </si>
  <si>
    <t>São Geraldo da Piedade</t>
  </si>
  <si>
    <t>São Geraldo do Baixio</t>
  </si>
  <si>
    <t>São Gotardo</t>
  </si>
  <si>
    <t>São Joaquim de Bicas</t>
  </si>
  <si>
    <t>São Miguel do Anta</t>
  </si>
  <si>
    <t>São Pedro dos Ferros</t>
  </si>
  <si>
    <t>São Roque de Minas</t>
  </si>
  <si>
    <t>São Tiago</t>
  </si>
  <si>
    <t>São Vicente de Minas</t>
  </si>
  <si>
    <t>Santa Cruz de Minas</t>
  </si>
  <si>
    <t>Santa Cruz de Salinas</t>
  </si>
  <si>
    <t>Santa Cruz do Escalvado</t>
  </si>
  <si>
    <t>Santa Helena de Minas</t>
  </si>
  <si>
    <t>Santa Juliana</t>
  </si>
  <si>
    <t>Santa Luzia</t>
  </si>
  <si>
    <t>Santa Margarida</t>
  </si>
  <si>
    <t>Santa Maria do Salto</t>
  </si>
  <si>
    <t>Santa Rita de Caldas</t>
  </si>
  <si>
    <t>Santa Rita de Minas</t>
  </si>
  <si>
    <t>Santa Rita de Ibitipoca</t>
  </si>
  <si>
    <t>Santa Rita do Itueto</t>
  </si>
  <si>
    <t>Santa Rosa da Serra</t>
  </si>
  <si>
    <t>Abaeté</t>
  </si>
  <si>
    <t>Açucena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</si>
  <si>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</si>
  <si>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</si>
  <si>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</si>
  <si>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</si>
  <si>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</si>
  <si>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</si>
  <si>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</si>
  <si>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Alto Caparaó</t>
  </si>
  <si>
    <t>Alvinópolis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</si>
  <si>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</si>
  <si>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</si>
  <si>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</si>
  <si>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</si>
  <si>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</si>
  <si>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</si>
  <si>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</si>
  <si>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Araçuaí</t>
  </si>
  <si>
    <t>Araporã</t>
  </si>
  <si>
    <t>Arapuá</t>
  </si>
  <si>
    <t>Araújos</t>
  </si>
  <si>
    <t>Araxá</t>
  </si>
  <si>
    <t>Ataléia</t>
  </si>
  <si>
    <t>Bambuí</t>
  </si>
  <si>
    <t>Barão de Cocais</t>
  </si>
  <si>
    <t>Barão de Monte Alto</t>
  </si>
  <si>
    <t>Bertópolis</t>
  </si>
  <si>
    <t>Betim</t>
  </si>
  <si>
    <t>Boa Esperança</t>
  </si>
  <si>
    <t>Bocaiúva</t>
  </si>
  <si>
    <t>Bonfinópolis de Minas</t>
  </si>
  <si>
    <t>Brasilândia de Minas</t>
  </si>
  <si>
    <t>Brasília de Minas</t>
  </si>
  <si>
    <t>Brás Pires</t>
  </si>
  <si>
    <t>Braúnas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</si>
  <si>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</si>
  <si>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</si>
  <si>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</si>
  <si>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</si>
  <si>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</si>
  <si>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</si>
  <si>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</si>
  <si>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</si>
  <si>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</si>
  <si>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</si>
  <si>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</si>
  <si>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Capitão Andrade</t>
  </si>
  <si>
    <t>Capitão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</si>
  <si>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</si>
  <si>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</si>
  <si>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</si>
  <si>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</si>
  <si>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</si>
  <si>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</si>
  <si>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</si>
  <si>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</si>
  <si>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</si>
  <si>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</si>
  <si>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</si>
  <si>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</si>
  <si>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</si>
  <si>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</si>
  <si>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</si>
  <si>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Chapada Gaúcha</t>
  </si>
  <si>
    <t>Cipotânea</t>
  </si>
  <si>
    <t>Claro dos Poções</t>
  </si>
  <si>
    <t>Cláudio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</si>
  <si>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</si>
  <si>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</si>
  <si>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</si>
  <si>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</si>
  <si>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</si>
  <si>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</si>
  <si>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</si>
  <si>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</si>
  <si>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</si>
  <si>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Consolação</t>
  </si>
  <si>
    <t>Coração de Jesus</t>
  </si>
  <si>
    <t>Cordislândia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</si>
  <si>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</si>
  <si>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</si>
  <si>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</si>
  <si>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</si>
  <si>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</si>
  <si>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</si>
  <si>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</si>
  <si>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</si>
  <si>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</si>
  <si>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</si>
  <si>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</si>
  <si>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</si>
  <si>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</si>
  <si>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</si>
  <si>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Divisópolis</t>
  </si>
  <si>
    <t>Dom Silvério</t>
  </si>
  <si>
    <t>Dom Viçoso</t>
  </si>
  <si>
    <t>Dona Eusébia</t>
  </si>
  <si>
    <t>Dores de Guanhães</t>
  </si>
  <si>
    <t>Dores do Indaiá</t>
  </si>
  <si>
    <t>Doresópolis</t>
  </si>
  <si>
    <t>Durandé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</si>
  <si>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</si>
  <si>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</si>
  <si>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</si>
  <si>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</si>
  <si>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</si>
  <si>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</si>
  <si>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</si>
  <si>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</si>
  <si>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</si>
  <si>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</si>
  <si>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</si>
  <si>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Franciscópolis</t>
  </si>
  <si>
    <t>Frei Inocêncio</t>
  </si>
  <si>
    <t>Funilândia</t>
  </si>
  <si>
    <t>Galiléia</t>
  </si>
  <si>
    <t>Glaucilândia</t>
  </si>
  <si>
    <t>Goianá</t>
  </si>
  <si>
    <t>Gonçalves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</si>
  <si>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</si>
  <si>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</si>
  <si>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</si>
  <si>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</si>
  <si>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</si>
  <si>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</si>
  <si>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</si>
  <si>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Gurinhatã</t>
  </si>
  <si>
    <t>Ibiá</t>
  </si>
  <si>
    <t>Ibiaí</t>
  </si>
  <si>
    <t>Ibirité</t>
  </si>
  <si>
    <t>Ibitiúra de Minas</t>
  </si>
  <si>
    <t>Icaraí de Minas</t>
  </si>
  <si>
    <t>Igarapé</t>
  </si>
  <si>
    <t>Ilicínea</t>
  </si>
  <si>
    <t>Imbé de Minas</t>
  </si>
  <si>
    <t>Indianópolis</t>
  </si>
  <si>
    <t>Ingaí</t>
  </si>
  <si>
    <t>Inhaúma</t>
  </si>
  <si>
    <t>Ipiaçu</t>
  </si>
  <si>
    <t>Ipuiúna</t>
  </si>
  <si>
    <t>Iraí de Minas</t>
  </si>
  <si>
    <t>Itabirinha</t>
  </si>
  <si>
    <t>Itaipé</t>
  </si>
  <si>
    <t>Itajubá</t>
  </si>
  <si>
    <t>Itambé do Mato Dentro</t>
  </si>
  <si>
    <t>Itatiaiuçu</t>
  </si>
  <si>
    <t>Itaú de Minas</t>
  </si>
  <si>
    <t>Itaúna</t>
  </si>
  <si>
    <t>Jacuí</t>
  </si>
  <si>
    <t>Jaguaraçu</t>
  </si>
  <si>
    <t>Jaíba</t>
  </si>
  <si>
    <t>Janaúba</t>
  </si>
  <si>
    <t>Januária</t>
  </si>
  <si>
    <t>Japaraíba</t>
  </si>
  <si>
    <t>Jequitaí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</si>
  <si>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</si>
  <si>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</si>
  <si>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</si>
  <si>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</si>
  <si>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</si>
  <si>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</si>
  <si>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</si>
  <si>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</si>
  <si>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</si>
  <si>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</si>
  <si>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</si>
  <si>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</si>
  <si>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Juvenília</t>
  </si>
  <si>
    <t>Luislândia</t>
  </si>
  <si>
    <t>Luminárias</t>
  </si>
  <si>
    <t>Manhuaçu</t>
  </si>
  <si>
    <t>Maria da Fé</t>
  </si>
  <si>
    <t>Mário Campos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</si>
  <si>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</si>
  <si>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</si>
  <si>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</si>
  <si>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</si>
  <si>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</si>
  <si>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</si>
  <si>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</si>
  <si>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Miravânia</t>
  </si>
  <si>
    <t>Montalvânia</t>
  </si>
  <si>
    <t>Monte Sião</t>
  </si>
  <si>
    <t>Morro da Garça</t>
  </si>
  <si>
    <t>Muriaé</t>
  </si>
  <si>
    <t>Natalândia</t>
  </si>
  <si>
    <t>Natércia</t>
  </si>
  <si>
    <t>Nova Belém</t>
  </si>
  <si>
    <t>Nova Módica</t>
  </si>
  <si>
    <t>Olhos-D'Água</t>
  </si>
  <si>
    <t>Olímpio Noronha</t>
  </si>
  <si>
    <t>Onça de Pitangui</t>
  </si>
  <si>
    <t>Oratórios</t>
  </si>
  <si>
    <t>Orizânia</t>
  </si>
  <si>
    <t>Padre Paraíso</t>
  </si>
  <si>
    <t>Palmópolis</t>
  </si>
  <si>
    <t>Pará de Minas</t>
  </si>
  <si>
    <t>Paraguaçu</t>
  </si>
  <si>
    <t>Paraisópolis</t>
  </si>
  <si>
    <t>Passabém</t>
  </si>
  <si>
    <t>Passa-Vinte</t>
  </si>
  <si>
    <t>Patrocínio</t>
  </si>
  <si>
    <t>Patrocínio do Muriaé</t>
  </si>
  <si>
    <t>Paula Cândido</t>
  </si>
  <si>
    <t>Pavão</t>
  </si>
  <si>
    <t>Peçanha</t>
  </si>
  <si>
    <t>Pedra do Indaiá</t>
  </si>
  <si>
    <t>Pedras de Maria da Cruz</t>
  </si>
  <si>
    <t>Pedrinópolis</t>
  </si>
  <si>
    <t>Perdigão</t>
  </si>
  <si>
    <t>Perdões</t>
  </si>
  <si>
    <t>Pingo-D'Água</t>
  </si>
  <si>
    <t>Pintópolis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</si>
  <si>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</si>
  <si>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</si>
  <si>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</si>
  <si>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</si>
  <si>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</si>
  <si>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</si>
  <si>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</si>
  <si>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Olegário</t>
  </si>
  <si>
    <t>Alto Jequitibá</t>
  </si>
  <si>
    <t>Prudente de Morais</t>
  </si>
  <si>
    <t>Ribeirão das Neves</t>
  </si>
  <si>
    <t>Ribeirão Vermelho</t>
  </si>
  <si>
    <t>Rio Paranaíba</t>
  </si>
  <si>
    <t>Ritápolis</t>
  </si>
  <si>
    <t>Rosário da Limeira</t>
  </si>
  <si>
    <t>Sabará</t>
  </si>
  <si>
    <t>Sabinópolis</t>
  </si>
  <si>
    <t>Santa Bárbara</t>
  </si>
  <si>
    <t>Santa Bárbara do Leste</t>
  </si>
  <si>
    <t>Santa Bárbara do Monte Verde</t>
  </si>
  <si>
    <t>Santa Bárbara do Tugúrio</t>
  </si>
  <si>
    <t>Santa Efigênia de Minas</t>
  </si>
  <si>
    <t>Santa Fé de Minas</t>
  </si>
  <si>
    <t>Santa Maria de Itabira</t>
  </si>
  <si>
    <t>Santa Maria do Suaçuí</t>
  </si>
  <si>
    <t>Santana do Garambéu</t>
  </si>
  <si>
    <t>Santana do Jacaré</t>
  </si>
  <si>
    <t>Santana do Manhuaçu</t>
  </si>
  <si>
    <t>Santana do Paraíso</t>
  </si>
  <si>
    <t>Santa Rita de Jacutinga</t>
  </si>
  <si>
    <t>Santa Rita do Sapucaí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</si>
  <si>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</si>
  <si>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</si>
  <si>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</si>
  <si>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</si>
  <si>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</si>
  <si>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</si>
  <si>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</si>
  <si>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</si>
  <si>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</si>
  <si>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</si>
  <si>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Brás do Suaçuí</t>
  </si>
  <si>
    <t>São Félix de Minas</t>
  </si>
  <si>
    <t>São Francisco do Glória</t>
  </si>
  <si>
    <t>São Gonçalo do Abaeté</t>
  </si>
  <si>
    <t>São Gonçalo do Pará</t>
  </si>
  <si>
    <t>São Gonçalo do Rio Abaixo</t>
  </si>
  <si>
    <t>São Gonçalo do Sapucaí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</si>
  <si>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</si>
  <si>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</si>
  <si>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</si>
  <si>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</si>
  <si>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</si>
  <si>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</si>
  <si>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</si>
  <si>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</si>
  <si>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</si>
  <si>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</si>
  <si>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</si>
  <si>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</si>
  <si>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</si>
  <si>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</si>
  <si>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</si>
  <si>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</si>
  <si>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</si>
  <si>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</si>
  <si>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</si>
  <si>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</si>
  <si>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</si>
  <si>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</si>
  <si>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</si>
  <si>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Pedro da União</t>
  </si>
  <si>
    <t>São Pedro do Suaçuí</t>
  </si>
  <si>
    <t>São Romão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</si>
  <si>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</si>
  <si>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</si>
  <si>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</si>
  <si>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</si>
  <si>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</si>
  <si>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</si>
  <si>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</si>
  <si>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</si>
  <si>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Tomás de Aquino</t>
  </si>
  <si>
    <t>São Thomé das Letras</t>
  </si>
  <si>
    <t>Sapucaí-Mirim</t>
  </si>
  <si>
    <t>Sardoá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</si>
  <si>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</si>
  <si>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</si>
  <si>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</si>
  <si>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</si>
  <si>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</si>
  <si>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</si>
  <si>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</si>
  <si>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</si>
  <si>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</si>
  <si>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</si>
  <si>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</si>
  <si>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</si>
  <si>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</si>
  <si>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</si>
  <si>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</si>
  <si>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</si>
  <si>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</si>
  <si>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</si>
  <si>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</si>
  <si>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</si>
  <si>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</si>
  <si>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</si>
  <si>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</si>
  <si>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</si>
  <si>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</si>
  <si>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</si>
  <si>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</si>
  <si>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</si>
  <si>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</si>
  <si>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</si>
  <si>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</si>
  <si>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</si>
  <si>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</si>
  <si>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Verdelândia</t>
  </si>
  <si>
    <t>Veríssimo</t>
  </si>
  <si>
    <t>Viçosa</t>
  </si>
  <si>
    <t>Virgínia</t>
  </si>
  <si>
    <t>Virginópolis</t>
  </si>
  <si>
    <t>Virgolândia</t>
  </si>
  <si>
    <t>Fonte:</t>
  </si>
  <si>
    <t>Diretoria de Estatísticas e Informações da Fundação João Pinheiro (DIREI/FJP)</t>
  </si>
  <si>
    <t xml:space="preserve"> </t>
  </si>
  <si>
    <t>ICMS E IPI/EXPORTAÇÃO AOS MUNICÍPIOS - ANO 2021</t>
  </si>
  <si>
    <t>Dados constitutivos e índice provisório</t>
  </si>
  <si>
    <t>Programa de Saúde da Família</t>
  </si>
  <si>
    <t>Dados relativos a:</t>
  </si>
  <si>
    <t>Índice válido para:</t>
  </si>
  <si>
    <t xml:space="preserve"> - - - | Recurso administrativo |- - - </t>
  </si>
  <si>
    <t>Dados:</t>
  </si>
  <si>
    <t>Total</t>
  </si>
  <si>
    <t>FORMULÁRIO DE RECURSO ADMINISTRATIVO</t>
  </si>
  <si>
    <t xml:space="preserve">Índice provisório </t>
  </si>
  <si>
    <t>2 - Seu nome completo:</t>
  </si>
  <si>
    <t>3 - Sua vinculação com o município:</t>
  </si>
  <si>
    <t>Município</t>
  </si>
  <si>
    <t>Protocolo deste recurso:</t>
  </si>
  <si>
    <t>4 - Telefone para contato:</t>
  </si>
  <si>
    <t>5 - Endereço de e-mail:</t>
  </si>
  <si>
    <t>6 - Justificativa/Razões para a solicitação do recurso:</t>
  </si>
  <si>
    <r>
      <t xml:space="preserve">Para recorrer, preencha os campos </t>
    </r>
    <r>
      <rPr>
        <b/>
        <sz val="11"/>
        <color theme="9" tint="-0.249977111117893"/>
        <rFont val="Calibri"/>
        <family val="2"/>
        <scheme val="minor"/>
      </rPr>
      <t>verdes</t>
    </r>
    <r>
      <rPr>
        <sz val="11"/>
        <color theme="1" tint="0.249977111117893"/>
        <rFont val="Calibri"/>
        <family val="2"/>
        <scheme val="minor"/>
      </rPr>
      <t xml:space="preserve"> abaixo, salve este formulário em PDF e envie para a FJP</t>
    </r>
  </si>
  <si>
    <t>Código IBGE</t>
  </si>
  <si>
    <t>7 - Anexos:</t>
  </si>
  <si>
    <t>8 - Cidade e data do recurso:</t>
  </si>
  <si>
    <t>Informe aqui quais outros documentos serão anexados ao recurso, se for o caso.</t>
  </si>
  <si>
    <t>Município: Todos</t>
  </si>
  <si>
    <t>1 - Nome ou código do município:</t>
  </si>
  <si>
    <t xml:space="preserve">Transferências + Impostos </t>
  </si>
  <si>
    <t xml:space="preserve"> Valor legal mínimo (25%) </t>
  </si>
  <si>
    <t>Índice Básico (% atendim.)</t>
  </si>
  <si>
    <t>Alunos atendidos Rede Municipal</t>
  </si>
  <si>
    <t>Capacidade Mínima Atendimento</t>
  </si>
  <si>
    <t>Custo por aluno:</t>
  </si>
  <si>
    <t>-</t>
  </si>
  <si>
    <t>IBGE2</t>
  </si>
  <si>
    <t>Dados Educacenso de 2019. SEE-MG/SE/SOIE/Diretoria de Informações Educacionais.</t>
  </si>
  <si>
    <t>leirobin@fjp.mg.gov.br</t>
  </si>
  <si>
    <t>Alameda das Acácias, 70 Bairro São Luiz (BH/MG)</t>
  </si>
  <si>
    <t>Max Melquíades Silva | Pesquisador em Ciência e Tecnologia</t>
  </si>
  <si>
    <t>(31) 3448-9427</t>
  </si>
  <si>
    <t>Fundação João Pinheiro | Diretoria de Estatística e Informações</t>
  </si>
  <si>
    <t>Critério: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</si>
</sst>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0000000"/>
    <numFmt numFmtId="166" formatCode="&quot;R$&quot;\ #,##0.00"/>
    <numFmt numFmtId="167" formatCode="#,##0.00000000"/>
    <numFmt numFmtId="168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499984740745262"/>
      <name val="Arial"/>
      <family val="2"/>
    </font>
    <font>
      <b/>
      <sz val="12"/>
      <color theme="7" tint="-0.499984740745262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73763"/>
      <name val="Calibri"/>
      <family val="2"/>
      <scheme val="minor"/>
    </font>
    <font>
      <b/>
      <sz val="11"/>
      <color rgb="FF0070C0"/>
      <name val="Tahoma"/>
      <family val="2"/>
    </font>
    <font>
      <sz val="11"/>
      <color theme="4" tint="-0.499984740745262"/>
      <name val="Calibri"/>
      <family val="2"/>
      <scheme val="minor"/>
    </font>
    <font>
      <b/>
      <sz val="10"/>
      <color rgb="FF073763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234F76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3F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49998474074526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rgb="FFA6A6A6"/>
      </right>
      <top/>
      <bottom/>
      <diagonal/>
    </border>
    <border>
      <left/>
      <right/>
      <top style="medium">
        <color theme="4" tint="-0.24994659260841701"/>
      </top>
      <bottom style="medium">
        <color theme="4" tint="0.7999816888943144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4" fontId="0" fillId="2" borderId="0" xfId="0" applyNumberFormat="1" applyFill="1"/>
    <xf numFmtId="4" fontId="3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0" fillId="0" borderId="1" xfId="0" applyFont="1" applyFill="1" applyBorder="1"/>
    <xf numFmtId="164" fontId="8" fillId="2" borderId="0" xfId="1" applyFont="1" applyFill="1" applyAlignment="1">
      <alignment horizontal="right" vertical="center"/>
    </xf>
    <xf numFmtId="0" fontId="9" fillId="2" borderId="0" xfId="1" applyNumberFormat="1" applyFont="1" applyFill="1" applyAlignment="1">
      <alignment horizontal="left" vertical="center"/>
    </xf>
    <xf numFmtId="0" fontId="1" fillId="2" borderId="0" xfId="0" applyFont="1" applyFill="1"/>
    <xf numFmtId="0" fontId="0" fillId="2" borderId="0" xfId="0" applyFill="1" applyBorder="1"/>
    <xf numFmtId="164" fontId="2" fillId="2" borderId="0" xfId="1" applyNumberFormat="1" applyFont="1" applyFill="1" applyBorder="1" applyAlignment="1">
      <alignment vertical="center" wrapText="1"/>
    </xf>
    <xf numFmtId="0" fontId="0" fillId="3" borderId="0" xfId="0" applyFill="1"/>
    <xf numFmtId="0" fontId="10" fillId="3" borderId="0" xfId="0" applyFont="1" applyFill="1"/>
    <xf numFmtId="0" fontId="12" fillId="2" borderId="0" xfId="0" applyFont="1" applyFill="1" applyAlignment="1">
      <alignment horizontal="center"/>
    </xf>
    <xf numFmtId="164" fontId="0" fillId="0" borderId="4" xfId="1" applyNumberFormat="1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Alignment="1"/>
    <xf numFmtId="0" fontId="9" fillId="2" borderId="0" xfId="1" applyNumberFormat="1" applyFont="1" applyFill="1" applyAlignment="1">
      <alignment vertical="center" wrapText="1"/>
    </xf>
    <xf numFmtId="0" fontId="12" fillId="2" borderId="0" xfId="0" applyFont="1" applyFill="1" applyAlignment="1"/>
    <xf numFmtId="4" fontId="0" fillId="0" borderId="4" xfId="1" applyNumberFormat="1" applyFont="1" applyFill="1" applyBorder="1" applyAlignment="1">
      <alignment horizontal="center"/>
    </xf>
    <xf numFmtId="3" fontId="0" fillId="0" borderId="4" xfId="1" applyNumberFormat="1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21" fillId="2" borderId="0" xfId="0" applyFont="1" applyFill="1" applyAlignment="1"/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0" fillId="3" borderId="7" xfId="0" applyFill="1" applyBorder="1"/>
    <xf numFmtId="0" fontId="24" fillId="0" borderId="0" xfId="0" applyFont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6" borderId="0" xfId="0" applyFont="1" applyFill="1" applyBorder="1" applyAlignment="1">
      <alignment horizontal="right" vertical="center"/>
    </xf>
    <xf numFmtId="0" fontId="30" fillId="2" borderId="0" xfId="0" applyFont="1" applyFill="1" applyAlignment="1"/>
    <xf numFmtId="0" fontId="32" fillId="2" borderId="0" xfId="0" applyFont="1" applyFill="1" applyAlignment="1"/>
    <xf numFmtId="0" fontId="28" fillId="2" borderId="0" xfId="0" applyFont="1" applyFill="1" applyAlignment="1">
      <alignment vertical="center" wrapText="1"/>
    </xf>
    <xf numFmtId="164" fontId="34" fillId="0" borderId="0" xfId="1" applyNumberFormat="1" applyFont="1" applyFill="1" applyBorder="1"/>
    <xf numFmtId="1" fontId="34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35" fillId="0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1" fontId="25" fillId="5" borderId="0" xfId="0" applyNumberFormat="1" applyFont="1" applyFill="1" applyAlignment="1">
      <alignment horizontal="left" vertical="center"/>
    </xf>
    <xf numFmtId="0" fontId="7" fillId="8" borderId="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vertical="center"/>
    </xf>
    <xf numFmtId="164" fontId="39" fillId="2" borderId="13" xfId="1" applyNumberFormat="1" applyFont="1" applyFill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4" fontId="7" fillId="9" borderId="1" xfId="1" applyNumberFormat="1" applyFont="1" applyFill="1" applyBorder="1" applyAlignment="1">
      <alignment horizontal="center"/>
    </xf>
    <xf numFmtId="0" fontId="40" fillId="2" borderId="0" xfId="0" applyFont="1" applyFill="1" applyAlignment="1"/>
    <xf numFmtId="166" fontId="0" fillId="0" borderId="4" xfId="1" applyNumberFormat="1" applyFont="1" applyFill="1" applyBorder="1" applyAlignment="1">
      <alignment horizontal="center"/>
    </xf>
    <xf numFmtId="166" fontId="7" fillId="9" borderId="1" xfId="1" applyNumberFormat="1" applyFont="1" applyFill="1" applyBorder="1" applyAlignment="1">
      <alignment horizontal="center"/>
    </xf>
    <xf numFmtId="167" fontId="7" fillId="9" borderId="1" xfId="1" applyNumberFormat="1" applyFont="1" applyFill="1" applyBorder="1" applyAlignment="1">
      <alignment horizontal="center"/>
    </xf>
    <xf numFmtId="0" fontId="0" fillId="2" borderId="0" xfId="0" applyFont="1" applyFill="1" applyBorder="1"/>
    <xf numFmtId="0" fontId="39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2" fillId="2" borderId="0" xfId="0" applyFont="1" applyFill="1" applyBorder="1" applyAlignment="1"/>
    <xf numFmtId="0" fontId="1" fillId="2" borderId="0" xfId="0" applyFont="1" applyFill="1" applyBorder="1"/>
    <xf numFmtId="165" fontId="0" fillId="2" borderId="0" xfId="0" applyNumberFormat="1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vertical="center" wrapText="1"/>
    </xf>
    <xf numFmtId="0" fontId="19" fillId="2" borderId="0" xfId="0" applyFont="1" applyFill="1"/>
    <xf numFmtId="0" fontId="34" fillId="2" borderId="0" xfId="0" applyFont="1" applyFill="1"/>
    <xf numFmtId="0" fontId="34" fillId="2" borderId="0" xfId="3" applyFont="1" applyFill="1"/>
    <xf numFmtId="0" fontId="0" fillId="2" borderId="15" xfId="0" applyFill="1" applyBorder="1"/>
    <xf numFmtId="0" fontId="16" fillId="0" borderId="14" xfId="0" applyFont="1" applyFill="1" applyBorder="1" applyAlignment="1">
      <alignment horizontal="right" vertical="center" wrapText="1"/>
    </xf>
    <xf numFmtId="0" fontId="44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9" fillId="2" borderId="0" xfId="1" applyNumberFormat="1" applyFont="1" applyFill="1" applyAlignment="1">
      <alignment horizontal="left" vertical="center" wrapText="1"/>
    </xf>
    <xf numFmtId="164" fontId="7" fillId="9" borderId="3" xfId="1" applyNumberFormat="1" applyFont="1" applyFill="1" applyBorder="1" applyAlignment="1">
      <alignment horizontal="center"/>
    </xf>
    <xf numFmtId="164" fontId="7" fillId="9" borderId="6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19" fillId="2" borderId="0" xfId="0" applyNumberFormat="1" applyFont="1" applyFill="1" applyAlignment="1">
      <alignment horizontal="center"/>
    </xf>
    <xf numFmtId="166" fontId="43" fillId="11" borderId="11" xfId="0" applyNumberFormat="1" applyFont="1" applyFill="1" applyBorder="1" applyAlignment="1">
      <alignment horizontal="center" vertical="center"/>
    </xf>
    <xf numFmtId="166" fontId="43" fillId="11" borderId="12" xfId="0" applyNumberFormat="1" applyFont="1" applyFill="1" applyBorder="1" applyAlignment="1">
      <alignment horizontal="center" vertical="center"/>
    </xf>
    <xf numFmtId="0" fontId="42" fillId="10" borderId="9" xfId="0" applyFont="1" applyFill="1" applyBorder="1" applyAlignment="1">
      <alignment horizontal="center" vertical="center"/>
    </xf>
    <xf numFmtId="0" fontId="42" fillId="10" borderId="1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right" vertical="center" wrapText="1"/>
    </xf>
    <xf numFmtId="0" fontId="16" fillId="3" borderId="0" xfId="0" applyFont="1" applyFill="1" applyAlignment="1">
      <alignment horizontal="right" vertical="center"/>
    </xf>
    <xf numFmtId="0" fontId="16" fillId="3" borderId="5" xfId="0" applyFont="1" applyFill="1" applyBorder="1" applyAlignment="1">
      <alignment horizontal="right" vertical="center" wrapText="1"/>
    </xf>
    <xf numFmtId="3" fontId="26" fillId="7" borderId="0" xfId="0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center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3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Alignment="1">
      <alignment horizontal="center"/>
    </xf>
    <xf numFmtId="166" fontId="26" fillId="7" borderId="0" xfId="0" applyNumberFormat="1" applyFont="1" applyFill="1" applyBorder="1" applyAlignment="1">
      <alignment horizontal="left" vertical="center"/>
    </xf>
    <xf numFmtId="168" fontId="26" fillId="7" borderId="0" xfId="0" applyNumberFormat="1" applyFont="1" applyFill="1" applyBorder="1" applyAlignment="1">
      <alignment horizontal="left" vertical="center"/>
    </xf>
    <xf numFmtId="0" fontId="26" fillId="7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Alignment="1">
      <alignment horizontal="left" vertical="center" wrapText="1"/>
    </xf>
    <xf numFmtId="0" fontId="36" fillId="4" borderId="0" xfId="0" applyFont="1" applyFill="1" applyBorder="1" applyAlignment="1" applyProtection="1">
      <alignment horizontal="left" vertical="center" shrinkToFit="1"/>
      <protection locked="0"/>
    </xf>
    <xf numFmtId="1" fontId="25" fillId="5" borderId="0" xfId="0" applyNumberFormat="1" applyFont="1" applyFill="1" applyAlignment="1">
      <alignment horizontal="left" vertical="center"/>
    </xf>
    <xf numFmtId="0" fontId="36" fillId="4" borderId="0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horizontal="left" vertical="center" wrapText="1"/>
      <protection locked="0"/>
    </xf>
  </cellXfs>
  <cellStyles count="4">
    <cellStyle name="Hiperlink" xfId="3" builtinId="8"/>
    <cellStyle name="Normal" xfId="0" builtinId="0"/>
    <cellStyle name="Normal_VAF" xfId="2"/>
    <cellStyle name="Vírgula" xfId="1" builtinId="3"/>
  </cellStyles>
  <dxfs count="1">
    <dxf>
      <font>
        <color rgb="FFC00000"/>
      </font>
    </dxf>
  </dxfs>
  <tableStyles count="0" defaultTableStyle="TableStyleMedium2" defaultPivotStyle="PivotStyleLight16"/>
  <colors>
    <mruColors>
      <color rgb="FFE9F3FD"/>
      <color rgb="FFD7B34D"/>
      <color rgb="FFF8F6D6"/>
      <color rgb="FFF8F8F8"/>
      <color rgb="FFE5D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openxmlformats.org/officeDocument/2006/relationships/hyperlink" Target="#'icms-solid&#225;rio'!A12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hyperlink" Target="#Recurso!A1"/><Relationship Id="rId10" Type="http://schemas.openxmlformats.org/officeDocument/2006/relationships/image" Target="../media/image7.png"/><Relationship Id="rId4" Type="http://schemas.openxmlformats.org/officeDocument/2006/relationships/hyperlink" Target="#'icms-solid&#225;rio'!A875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hyperlink" Target="#'icms-solid&#225;rio'!A12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248640</xdr:colOff>
      <xdr:row>4</xdr:row>
      <xdr:rowOff>134471</xdr:rowOff>
    </xdr:to>
    <xdr:pic>
      <xdr:nvPicPr>
        <xdr:cNvPr id="4" name="Imagem 3" descr="C:\Users\m06685507\Pictures\logo da fjp nov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112059"/>
          <a:ext cx="1470081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210552</xdr:colOff>
      <xdr:row>862</xdr:row>
      <xdr:rowOff>25362</xdr:rowOff>
    </xdr:from>
    <xdr:to>
      <xdr:col>11</xdr:col>
      <xdr:colOff>53670</xdr:colOff>
      <xdr:row>864</xdr:row>
      <xdr:rowOff>148626</xdr:rowOff>
    </xdr:to>
    <xdr:sp macro="" textlink="">
      <xdr:nvSpPr>
        <xdr:cNvPr id="3" name="Retângulo de cantos arredondados 2">
          <a:hlinkClick xmlns:r="http://schemas.openxmlformats.org/officeDocument/2006/relationships" r:id="rId2" tooltip="Ir para o começo da lista"/>
        </xdr:cNvPr>
        <xdr:cNvSpPr/>
      </xdr:nvSpPr>
      <xdr:spPr>
        <a:xfrm>
          <a:off x="13154526" y="164035836"/>
          <a:ext cx="946012" cy="50426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topo!</a:t>
          </a:r>
        </a:p>
      </xdr:txBody>
    </xdr:sp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130612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39" y="196846"/>
          <a:ext cx="2610970" cy="344845"/>
        </a:xfrm>
        <a:prstGeom prst="rect">
          <a:avLst/>
        </a:prstGeom>
      </xdr:spPr>
    </xdr:pic>
    <xdr:clientData/>
  </xdr:twoCellAnchor>
  <xdr:twoCellAnchor>
    <xdr:from>
      <xdr:col>10</xdr:col>
      <xdr:colOff>163764</xdr:colOff>
      <xdr:row>5</xdr:row>
      <xdr:rowOff>158750</xdr:rowOff>
    </xdr:from>
    <xdr:to>
      <xdr:col>10</xdr:col>
      <xdr:colOff>1090117</xdr:colOff>
      <xdr:row>9</xdr:row>
      <xdr:rowOff>12139</xdr:rowOff>
    </xdr:to>
    <xdr:sp macro="" textlink="">
      <xdr:nvSpPr>
        <xdr:cNvPr id="8" name="Retângulo de cantos arredondados 7">
          <a:hlinkClick xmlns:r="http://schemas.openxmlformats.org/officeDocument/2006/relationships" r:id="rId4" tooltip="Ir para o final da lista"/>
        </xdr:cNvPr>
        <xdr:cNvSpPr/>
      </xdr:nvSpPr>
      <xdr:spPr>
        <a:xfrm>
          <a:off x="13107738" y="960855"/>
          <a:ext cx="926353" cy="5151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9</xdr:col>
      <xdr:colOff>471237</xdr:colOff>
      <xdr:row>16</xdr:row>
      <xdr:rowOff>150395</xdr:rowOff>
    </xdr:from>
    <xdr:to>
      <xdr:col>11</xdr:col>
      <xdr:colOff>0</xdr:colOff>
      <xdr:row>21</xdr:row>
      <xdr:rowOff>60158</xdr:rowOff>
    </xdr:to>
    <xdr:sp macro="" textlink="">
      <xdr:nvSpPr>
        <xdr:cNvPr id="11" name="Retângulo de cantos arredondados 10">
          <a:hlinkClick xmlns:r="http://schemas.openxmlformats.org/officeDocument/2006/relationships" r:id="rId5"/>
        </xdr:cNvPr>
        <xdr:cNvSpPr/>
      </xdr:nvSpPr>
      <xdr:spPr>
        <a:xfrm>
          <a:off x="12462711" y="2997869"/>
          <a:ext cx="1584157" cy="862263"/>
        </a:xfrm>
        <a:prstGeom prst="roundRect">
          <a:avLst/>
        </a:prstGeom>
        <a:solidFill>
          <a:srgbClr val="F8F6D6"/>
        </a:solidFill>
        <a:ln>
          <a:solidFill>
            <a:srgbClr val="E5DF65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</a:rPr>
            <a:t>Identifiquei</a:t>
          </a:r>
          <a:r>
            <a:rPr lang="pt-BR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algum problema e quero recorrer do índice provisório</a:t>
          </a:r>
          <a:endParaRPr lang="pt-BR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260688</xdr:colOff>
      <xdr:row>18</xdr:row>
      <xdr:rowOff>2635</xdr:rowOff>
    </xdr:from>
    <xdr:to>
      <xdr:col>9</xdr:col>
      <xdr:colOff>664100</xdr:colOff>
      <xdr:row>19</xdr:row>
      <xdr:rowOff>148312</xdr:rowOff>
    </xdr:to>
    <xdr:pic>
      <xdr:nvPicPr>
        <xdr:cNvPr id="12" name="Imagem 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19759">
          <a:off x="12252162" y="3231109"/>
          <a:ext cx="403412" cy="336177"/>
        </a:xfrm>
        <a:prstGeom prst="rect">
          <a:avLst/>
        </a:prstGeom>
      </xdr:spPr>
    </xdr:pic>
    <xdr:clientData/>
  </xdr:twoCellAnchor>
  <xdr:twoCellAnchor editAs="absolute">
    <xdr:from>
      <xdr:col>3</xdr:col>
      <xdr:colOff>1298952</xdr:colOff>
      <xdr:row>873</xdr:row>
      <xdr:rowOff>42683</xdr:rowOff>
    </xdr:from>
    <xdr:to>
      <xdr:col>3</xdr:col>
      <xdr:colOff>1493376</xdr:colOff>
      <xdr:row>874</xdr:row>
      <xdr:rowOff>8187</xdr:rowOff>
    </xdr:to>
    <xdr:pic>
      <xdr:nvPicPr>
        <xdr:cNvPr id="16" name="Imagem 15"/>
        <xdr:cNvPicPr/>
      </xdr:nvPicPr>
      <xdr:blipFill rotWithShape="1"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8110" y="166198788"/>
          <a:ext cx="194424" cy="206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3</xdr:col>
      <xdr:colOff>1315041</xdr:colOff>
      <xdr:row>872</xdr:row>
      <xdr:rowOff>43610</xdr:rowOff>
    </xdr:from>
    <xdr:to>
      <xdr:col>3</xdr:col>
      <xdr:colOff>1477287</xdr:colOff>
      <xdr:row>872</xdr:row>
      <xdr:rowOff>223449</xdr:rowOff>
    </xdr:to>
    <xdr:pic>
      <xdr:nvPicPr>
        <xdr:cNvPr id="17" name="Imagem 16"/>
        <xdr:cNvPicPr/>
      </xdr:nvPicPr>
      <xdr:blipFill rotWithShape="1"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7" t="5527" r="33809" b="84874"/>
        <a:stretch/>
      </xdr:blipFill>
      <xdr:spPr bwMode="auto">
        <a:xfrm>
          <a:off x="4804199" y="165959084"/>
          <a:ext cx="162246" cy="1798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3</xdr:col>
      <xdr:colOff>1314672</xdr:colOff>
      <xdr:row>870</xdr:row>
      <xdr:rowOff>40101</xdr:rowOff>
    </xdr:from>
    <xdr:to>
      <xdr:col>3</xdr:col>
      <xdr:colOff>1477656</xdr:colOff>
      <xdr:row>870</xdr:row>
      <xdr:rowOff>220946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830" y="165474312"/>
          <a:ext cx="162984" cy="180845"/>
        </a:xfrm>
        <a:prstGeom prst="rect">
          <a:avLst/>
        </a:prstGeom>
      </xdr:spPr>
    </xdr:pic>
    <xdr:clientData/>
  </xdr:twoCellAnchor>
  <xdr:twoCellAnchor editAs="absolute">
    <xdr:from>
      <xdr:col>3</xdr:col>
      <xdr:colOff>1277102</xdr:colOff>
      <xdr:row>874</xdr:row>
      <xdr:rowOff>51699</xdr:rowOff>
    </xdr:from>
    <xdr:to>
      <xdr:col>3</xdr:col>
      <xdr:colOff>1515227</xdr:colOff>
      <xdr:row>875</xdr:row>
      <xdr:rowOff>49193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6260" y="166448436"/>
          <a:ext cx="238125" cy="238125"/>
        </a:xfrm>
        <a:prstGeom prst="rect">
          <a:avLst/>
        </a:prstGeom>
      </xdr:spPr>
    </xdr:pic>
    <xdr:clientData/>
  </xdr:twoCellAnchor>
  <xdr:twoCellAnchor editAs="absolute">
    <xdr:from>
      <xdr:col>3</xdr:col>
      <xdr:colOff>1253289</xdr:colOff>
      <xdr:row>871</xdr:row>
      <xdr:rowOff>48800</xdr:rowOff>
    </xdr:from>
    <xdr:to>
      <xdr:col>3</xdr:col>
      <xdr:colOff>1539039</xdr:colOff>
      <xdr:row>872</xdr:row>
      <xdr:rowOff>29524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447" y="165723642"/>
          <a:ext cx="285750" cy="221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8283</xdr:rowOff>
    </xdr:from>
    <xdr:to>
      <xdr:col>7</xdr:col>
      <xdr:colOff>99392</xdr:colOff>
      <xdr:row>32</xdr:row>
      <xdr:rowOff>16565</xdr:rowOff>
    </xdr:to>
    <xdr:sp macro="" textlink="">
      <xdr:nvSpPr>
        <xdr:cNvPr id="11" name="Retângulo de cantos arredondados 10"/>
        <xdr:cNvSpPr/>
      </xdr:nvSpPr>
      <xdr:spPr>
        <a:xfrm>
          <a:off x="621196" y="2898913"/>
          <a:ext cx="6087718" cy="2136913"/>
        </a:xfrm>
        <a:prstGeom prst="roundRect">
          <a:avLst>
            <a:gd name="adj" fmla="val 3876"/>
          </a:avLst>
        </a:prstGeom>
        <a:noFill/>
        <a:ln w="127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56030</xdr:colOff>
      <xdr:row>1</xdr:row>
      <xdr:rowOff>44824</xdr:rowOff>
    </xdr:from>
    <xdr:to>
      <xdr:col>2</xdr:col>
      <xdr:colOff>1147673</xdr:colOff>
      <xdr:row>4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866982</xdr:colOff>
      <xdr:row>1</xdr:row>
      <xdr:rowOff>166767</xdr:rowOff>
    </xdr:from>
    <xdr:to>
      <xdr:col>5</xdr:col>
      <xdr:colOff>871676</xdr:colOff>
      <xdr:row>3</xdr:row>
      <xdr:rowOff>130612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332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2</xdr:col>
      <xdr:colOff>944217</xdr:colOff>
      <xdr:row>13</xdr:row>
      <xdr:rowOff>107677</xdr:rowOff>
    </xdr:from>
    <xdr:to>
      <xdr:col>6</xdr:col>
      <xdr:colOff>455544</xdr:colOff>
      <xdr:row>15</xdr:row>
      <xdr:rowOff>41415</xdr:rowOff>
    </xdr:to>
    <xdr:sp macro="" textlink="">
      <xdr:nvSpPr>
        <xdr:cNvPr id="12" name="CaixaDeTexto 11"/>
        <xdr:cNvSpPr txBox="1"/>
      </xdr:nvSpPr>
      <xdr:spPr>
        <a:xfrm>
          <a:off x="1648239" y="2774677"/>
          <a:ext cx="4215848" cy="2236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accent1">
                  <a:lumMod val="75000"/>
                </a:schemeClr>
              </a:solidFill>
            </a:rPr>
            <a:t>|      Dados do município reclamado - Preenchimento automático      |</a:t>
          </a:r>
        </a:p>
      </xdr:txBody>
    </xdr:sp>
    <xdr:clientData/>
  </xdr:twoCellAnchor>
  <xdr:twoCellAnchor>
    <xdr:from>
      <xdr:col>1</xdr:col>
      <xdr:colOff>76207</xdr:colOff>
      <xdr:row>51</xdr:row>
      <xdr:rowOff>24836</xdr:rowOff>
    </xdr:from>
    <xdr:to>
      <xdr:col>6</xdr:col>
      <xdr:colOff>1085850</xdr:colOff>
      <xdr:row>54</xdr:row>
      <xdr:rowOff>41406</xdr:rowOff>
    </xdr:to>
    <xdr:sp macro="" textlink="">
      <xdr:nvSpPr>
        <xdr:cNvPr id="13" name="Retângulo de cantos arredondados 12"/>
        <xdr:cNvSpPr/>
      </xdr:nvSpPr>
      <xdr:spPr>
        <a:xfrm>
          <a:off x="371482" y="9216461"/>
          <a:ext cx="6115043" cy="730945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/>
            <a:t>Após</a:t>
          </a:r>
          <a:r>
            <a:rPr lang="pt-BR" sz="1200" b="1" baseline="0"/>
            <a:t> preencher todos os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campos em verde </a:t>
          </a:r>
          <a:r>
            <a:rPr lang="pt-BR" sz="1200" b="1" baseline="0"/>
            <a:t> acima, salve esta página como PDF, envie para o e-mail leirobin@fjp.mg.gov.br junto com outros anexos, se houver,e aguarde análise em até 5 dias úteis.</a:t>
          </a:r>
          <a:endParaRPr lang="pt-BR" sz="1200" b="1"/>
        </a:p>
      </xdr:txBody>
    </xdr:sp>
    <xdr:clientData/>
  </xdr:twoCellAnchor>
  <xdr:twoCellAnchor editAs="oneCell">
    <xdr:from>
      <xdr:col>0</xdr:col>
      <xdr:colOff>63065</xdr:colOff>
      <xdr:row>51</xdr:row>
      <xdr:rowOff>223621</xdr:rowOff>
    </xdr:from>
    <xdr:to>
      <xdr:col>2</xdr:col>
      <xdr:colOff>85477</xdr:colOff>
      <xdr:row>53</xdr:row>
      <xdr:rowOff>79406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19759">
          <a:off x="63065" y="9415246"/>
          <a:ext cx="403412" cy="332035"/>
        </a:xfrm>
        <a:prstGeom prst="rect">
          <a:avLst/>
        </a:prstGeom>
      </xdr:spPr>
    </xdr:pic>
    <xdr:clientData/>
  </xdr:twoCellAnchor>
  <xdr:twoCellAnchor editAs="absolute">
    <xdr:from>
      <xdr:col>8</xdr:col>
      <xdr:colOff>99392</xdr:colOff>
      <xdr:row>1</xdr:row>
      <xdr:rowOff>124239</xdr:rowOff>
    </xdr:from>
    <xdr:to>
      <xdr:col>8</xdr:col>
      <xdr:colOff>1385267</xdr:colOff>
      <xdr:row>4</xdr:row>
      <xdr:rowOff>57003</xdr:rowOff>
    </xdr:to>
    <xdr:sp macro="" textlink="">
      <xdr:nvSpPr>
        <xdr:cNvPr id="15" name="Retângulo de cantos arredondados 14">
          <a:hlinkClick xmlns:r="http://schemas.openxmlformats.org/officeDocument/2006/relationships" r:id="rId4"/>
        </xdr:cNvPr>
        <xdr:cNvSpPr/>
      </xdr:nvSpPr>
      <xdr:spPr>
        <a:xfrm>
          <a:off x="6800022" y="149087"/>
          <a:ext cx="1285875" cy="50426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/>
            <a:t>Voltar à página inicial</a:t>
          </a:r>
        </a:p>
      </xdr:txBody>
    </xdr:sp>
    <xdr:clientData fPrintsWithSheet="0"/>
  </xdr:twoCellAnchor>
  <xdr:twoCellAnchor editAs="absolute">
    <xdr:from>
      <xdr:col>2</xdr:col>
      <xdr:colOff>1836363</xdr:colOff>
      <xdr:row>63</xdr:row>
      <xdr:rowOff>58728</xdr:rowOff>
    </xdr:from>
    <xdr:to>
      <xdr:col>3</xdr:col>
      <xdr:colOff>40062</xdr:colOff>
      <xdr:row>64</xdr:row>
      <xdr:rowOff>17214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17363" y="11850678"/>
          <a:ext cx="194424" cy="206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2</xdr:col>
      <xdr:colOff>1852452</xdr:colOff>
      <xdr:row>62</xdr:row>
      <xdr:rowOff>66674</xdr:rowOff>
    </xdr:from>
    <xdr:to>
      <xdr:col>3</xdr:col>
      <xdr:colOff>23973</xdr:colOff>
      <xdr:row>62</xdr:row>
      <xdr:rowOff>246513</xdr:rowOff>
    </xdr:to>
    <xdr:pic>
      <xdr:nvPicPr>
        <xdr:cNvPr id="16" name="Imagem 15"/>
        <xdr:cNvPicPr/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7" t="5527" r="33809" b="84874"/>
        <a:stretch/>
      </xdr:blipFill>
      <xdr:spPr bwMode="auto">
        <a:xfrm>
          <a:off x="2233452" y="11610974"/>
          <a:ext cx="162246" cy="1798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2</xdr:col>
      <xdr:colOff>1852083</xdr:colOff>
      <xdr:row>60</xdr:row>
      <xdr:rowOff>57150</xdr:rowOff>
    </xdr:from>
    <xdr:to>
      <xdr:col>3</xdr:col>
      <xdr:colOff>24342</xdr:colOff>
      <xdr:row>60</xdr:row>
      <xdr:rowOff>237995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83" y="11106150"/>
          <a:ext cx="162984" cy="180845"/>
        </a:xfrm>
        <a:prstGeom prst="rect">
          <a:avLst/>
        </a:prstGeom>
      </xdr:spPr>
    </xdr:pic>
    <xdr:clientData/>
  </xdr:twoCellAnchor>
  <xdr:twoCellAnchor editAs="absolute">
    <xdr:from>
      <xdr:col>2</xdr:col>
      <xdr:colOff>1814513</xdr:colOff>
      <xdr:row>64</xdr:row>
      <xdr:rowOff>50700</xdr:rowOff>
    </xdr:from>
    <xdr:to>
      <xdr:col>3</xdr:col>
      <xdr:colOff>61913</xdr:colOff>
      <xdr:row>65</xdr:row>
      <xdr:rowOff>41175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13" y="12090300"/>
          <a:ext cx="238125" cy="238125"/>
        </a:xfrm>
        <a:prstGeom prst="rect">
          <a:avLst/>
        </a:prstGeom>
      </xdr:spPr>
    </xdr:pic>
    <xdr:clientData/>
  </xdr:twoCellAnchor>
  <xdr:twoCellAnchor editAs="absolute">
    <xdr:from>
      <xdr:col>2</xdr:col>
      <xdr:colOff>1790700</xdr:colOff>
      <xdr:row>61</xdr:row>
      <xdr:rowOff>78882</xdr:rowOff>
    </xdr:from>
    <xdr:to>
      <xdr:col>4</xdr:col>
      <xdr:colOff>0</xdr:colOff>
      <xdr:row>62</xdr:row>
      <xdr:rowOff>52588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9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1375532"/>
          <a:ext cx="285750" cy="22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3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0B5394"/>
      </a:hlink>
      <a:folHlink>
        <a:srgbClr val="0070C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robin@fjp.mg.gov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irobin@fjp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5"/>
  <sheetViews>
    <sheetView tabSelected="1" zoomScale="95" zoomScaleNormal="95" zoomScaleSheetLayoutView="85" zoomScalePageLayoutView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J11" sqref="J11"/>
    </sheetView>
  </sheetViews>
  <sheetFormatPr defaultRowHeight="15" x14ac:dyDescent="0.25"/>
  <cols>
    <col min="1" max="1" width="12.7109375" style="1" customWidth="1"/>
    <col min="2" max="2" width="6.42578125" style="1" customWidth="1"/>
    <col min="3" max="3" width="33.140625" style="1" bestFit="1" customWidth="1"/>
    <col min="4" max="4" width="25.28515625" style="1" bestFit="1" customWidth="1"/>
    <col min="5" max="5" width="24.42578125" style="1" bestFit="1" customWidth="1"/>
    <col min="6" max="6" width="31.42578125" style="1" bestFit="1" customWidth="1"/>
    <col min="7" max="7" width="31.5703125" style="1" bestFit="1" customWidth="1"/>
    <col min="8" max="8" width="24.7109375" style="1" bestFit="1" customWidth="1"/>
    <col min="9" max="9" width="25.85546875" style="1" bestFit="1" customWidth="1"/>
    <col min="10" max="10" width="14.28515625" style="1" customWidth="1"/>
    <col min="11" max="11" width="16.5703125" style="1" customWidth="1"/>
    <col min="12" max="12" width="1.5703125" style="1" customWidth="1"/>
    <col min="13" max="13" width="15.28515625" style="13" customWidth="1"/>
    <col min="14" max="14" width="15.28515625" style="1" customWidth="1"/>
    <col min="15" max="15" width="15.28515625" style="1" bestFit="1" customWidth="1"/>
    <col min="16" max="16" width="4" style="1" customWidth="1"/>
    <col min="17" max="17" width="29.7109375" style="4" customWidth="1"/>
    <col min="18" max="18" width="9.140625" style="4" customWidth="1"/>
    <col min="19" max="19" width="9.140625" style="1"/>
    <col min="20" max="21" width="9.140625" style="1" hidden="1" customWidth="1"/>
    <col min="22" max="16384" width="9.140625" style="1"/>
  </cols>
  <sheetData>
    <row r="1" spans="1:21" ht="2.25" customHeight="1" x14ac:dyDescent="0.25"/>
    <row r="2" spans="1:21" x14ac:dyDescent="0.25">
      <c r="A2" s="15"/>
      <c r="B2" s="15"/>
      <c r="C2" s="15"/>
      <c r="D2" s="15"/>
      <c r="E2" s="15"/>
      <c r="F2" s="16"/>
      <c r="G2" s="16"/>
      <c r="H2" s="16"/>
      <c r="I2" s="15"/>
      <c r="J2" s="16"/>
      <c r="K2" s="15"/>
      <c r="L2" s="15"/>
      <c r="M2" s="69"/>
      <c r="N2" s="4"/>
      <c r="Q2" s="1"/>
      <c r="R2" s="1"/>
    </row>
    <row r="3" spans="1:21" ht="15" customHeight="1" x14ac:dyDescent="0.25">
      <c r="A3" s="15"/>
      <c r="B3" s="15"/>
      <c r="C3" s="15"/>
      <c r="D3" s="15"/>
      <c r="E3" s="95" t="s">
        <v>920</v>
      </c>
      <c r="F3" s="92" t="s">
        <v>3</v>
      </c>
      <c r="G3" s="94" t="s">
        <v>885</v>
      </c>
      <c r="H3" s="92">
        <v>2019</v>
      </c>
      <c r="I3" s="96" t="s">
        <v>886</v>
      </c>
      <c r="J3" s="92">
        <v>2021</v>
      </c>
      <c r="K3" s="15"/>
      <c r="L3" s="15"/>
      <c r="M3" s="69"/>
      <c r="Q3" s="1"/>
      <c r="R3" s="1"/>
    </row>
    <row r="4" spans="1:21" ht="15" customHeight="1" x14ac:dyDescent="0.25">
      <c r="A4" s="15"/>
      <c r="B4" s="15"/>
      <c r="C4" s="15"/>
      <c r="D4" s="15"/>
      <c r="E4" s="95"/>
      <c r="F4" s="93"/>
      <c r="G4" s="94"/>
      <c r="H4" s="93"/>
      <c r="I4" s="96"/>
      <c r="J4" s="93"/>
      <c r="K4" s="15"/>
      <c r="L4" s="15"/>
      <c r="M4" s="69"/>
      <c r="Q4" s="1"/>
      <c r="R4" s="1"/>
    </row>
    <row r="5" spans="1:21" ht="15.75" thickBot="1" x14ac:dyDescent="0.3">
      <c r="A5" s="19"/>
      <c r="B5" s="19"/>
      <c r="C5" s="19"/>
      <c r="D5" s="19"/>
      <c r="E5" s="19"/>
      <c r="F5" s="20"/>
      <c r="G5" s="20"/>
      <c r="H5" s="20"/>
      <c r="I5" s="21"/>
      <c r="J5" s="20"/>
      <c r="K5" s="19"/>
      <c r="L5" s="19"/>
      <c r="M5" s="69"/>
      <c r="N5" s="4"/>
      <c r="Q5" s="1"/>
      <c r="R5" s="1"/>
    </row>
    <row r="6" spans="1:21" s="56" customFormat="1" ht="15" customHeight="1" x14ac:dyDescent="0.25">
      <c r="A6" s="60" t="s">
        <v>904</v>
      </c>
      <c r="B6" s="60"/>
      <c r="C6" s="60" t="str">
        <f>F3</f>
        <v>Educação</v>
      </c>
      <c r="D6" s="61">
        <f>H3</f>
        <v>2019</v>
      </c>
      <c r="E6" s="61">
        <f>J3</f>
        <v>2021</v>
      </c>
      <c r="F6" s="61"/>
      <c r="G6" s="61"/>
      <c r="H6" s="61"/>
      <c r="I6" s="60"/>
      <c r="J6" s="60"/>
      <c r="K6" s="60"/>
      <c r="L6" s="60"/>
      <c r="M6" s="70"/>
    </row>
    <row r="7" spans="1:21" ht="15" hidden="1" customHeight="1" x14ac:dyDescent="0.25"/>
    <row r="8" spans="1:21" ht="18" x14ac:dyDescent="0.25">
      <c r="A8" s="82" t="s">
        <v>882</v>
      </c>
      <c r="B8" s="82"/>
      <c r="C8" s="82"/>
      <c r="D8" s="82"/>
      <c r="E8" s="82"/>
      <c r="F8" s="82"/>
      <c r="G8" s="82"/>
      <c r="H8" s="81" t="s">
        <v>911</v>
      </c>
      <c r="I8" s="90">
        <v>6633.64</v>
      </c>
      <c r="J8" s="31"/>
      <c r="K8" s="31"/>
      <c r="L8" s="31"/>
      <c r="M8" s="71"/>
      <c r="N8" s="22"/>
      <c r="O8" s="22"/>
    </row>
    <row r="9" spans="1:21" ht="18.75" customHeight="1" x14ac:dyDescent="0.25">
      <c r="A9" s="83" t="s">
        <v>883</v>
      </c>
      <c r="B9" s="83"/>
      <c r="C9" s="83"/>
      <c r="D9" s="83"/>
      <c r="E9" s="83"/>
      <c r="F9" s="83"/>
      <c r="G9" s="83"/>
      <c r="H9" s="81"/>
      <c r="I9" s="91"/>
      <c r="J9" s="65"/>
      <c r="K9" s="65"/>
      <c r="L9" s="65"/>
      <c r="M9" s="72"/>
      <c r="N9" s="23"/>
      <c r="O9" s="23"/>
    </row>
    <row r="10" spans="1:21" ht="18.75" customHeight="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25"/>
      <c r="M10" s="73"/>
      <c r="N10" s="25"/>
      <c r="O10" s="25"/>
    </row>
    <row r="11" spans="1:21" s="12" customFormat="1" x14ac:dyDescent="0.25">
      <c r="A11" s="59" t="s">
        <v>1</v>
      </c>
      <c r="B11" s="59" t="s">
        <v>913</v>
      </c>
      <c r="C11" s="59" t="s">
        <v>0</v>
      </c>
      <c r="D11" s="59" t="s">
        <v>906</v>
      </c>
      <c r="E11" s="59" t="s">
        <v>907</v>
      </c>
      <c r="F11" s="59" t="s">
        <v>910</v>
      </c>
      <c r="G11" s="59" t="s">
        <v>909</v>
      </c>
      <c r="H11" s="59" t="s">
        <v>908</v>
      </c>
      <c r="I11" s="59" t="str">
        <f>"ÍNDICE PROVISÓRIO "&amp;UPPER(J3)</f>
        <v>ÍNDICE PROVISÓRIO 2021</v>
      </c>
      <c r="J11" s="4" t="s">
        <v>881</v>
      </c>
      <c r="M11" s="74"/>
      <c r="T11" s="7" t="s">
        <v>24</v>
      </c>
      <c r="U11" s="7" t="s">
        <v>25</v>
      </c>
    </row>
    <row r="12" spans="1:21" s="2" customFormat="1" x14ac:dyDescent="0.25">
      <c r="A12" s="62">
        <v>310010</v>
      </c>
      <c r="B12" s="63">
        <v>10</v>
      </c>
      <c r="C12" s="18" t="s">
        <v>504</v>
      </c>
      <c r="D12" s="66">
        <v>13513196.57</v>
      </c>
      <c r="E12" s="66">
        <v>3378299.14</v>
      </c>
      <c r="F12" s="27">
        <v>509</v>
      </c>
      <c r="G12" s="27">
        <v>458</v>
      </c>
      <c r="H12" s="26">
        <v>89.93</v>
      </c>
      <c r="I12" s="28" t="s">
        <v>912</v>
      </c>
      <c r="M12" s="75"/>
      <c r="T12" s="6" t="s">
        <v>5</v>
      </c>
      <c r="U12" s="8">
        <v>1</v>
      </c>
    </row>
    <row r="13" spans="1:21" s="2" customFormat="1" x14ac:dyDescent="0.25">
      <c r="A13" s="62">
        <v>310020</v>
      </c>
      <c r="B13" s="63">
        <v>20</v>
      </c>
      <c r="C13" s="18" t="s">
        <v>540</v>
      </c>
      <c r="D13" s="66">
        <v>30091460.539999999</v>
      </c>
      <c r="E13" s="66">
        <v>7522865.1399999997</v>
      </c>
      <c r="F13" s="27">
        <v>1134</v>
      </c>
      <c r="G13" s="27">
        <v>1363</v>
      </c>
      <c r="H13" s="26">
        <v>120.18</v>
      </c>
      <c r="I13" s="28">
        <v>0.14089216988925607</v>
      </c>
      <c r="M13" s="75"/>
      <c r="T13" s="6" t="s">
        <v>13</v>
      </c>
      <c r="U13" s="8">
        <v>2</v>
      </c>
    </row>
    <row r="14" spans="1:21" s="2" customFormat="1" x14ac:dyDescent="0.25">
      <c r="A14" s="62">
        <v>310030</v>
      </c>
      <c r="B14" s="63">
        <v>30</v>
      </c>
      <c r="C14" s="18" t="s">
        <v>26</v>
      </c>
      <c r="D14" s="66">
        <v>0</v>
      </c>
      <c r="E14" s="66">
        <v>0</v>
      </c>
      <c r="F14" s="27">
        <v>0</v>
      </c>
      <c r="G14" s="27">
        <v>603</v>
      </c>
      <c r="H14" s="26">
        <v>0</v>
      </c>
      <c r="I14" s="28" t="s">
        <v>912</v>
      </c>
      <c r="M14" s="75"/>
      <c r="T14" s="6" t="s">
        <v>14</v>
      </c>
      <c r="U14" s="8">
        <v>3</v>
      </c>
    </row>
    <row r="15" spans="1:21" s="2" customFormat="1" x14ac:dyDescent="0.25">
      <c r="A15" s="62">
        <v>310040</v>
      </c>
      <c r="B15" s="63">
        <v>40</v>
      </c>
      <c r="C15" s="18" t="s">
        <v>27</v>
      </c>
      <c r="D15" s="66">
        <v>10108134.82</v>
      </c>
      <c r="E15" s="66">
        <v>2527033.71</v>
      </c>
      <c r="F15" s="27">
        <v>380</v>
      </c>
      <c r="G15" s="27">
        <v>374</v>
      </c>
      <c r="H15" s="26">
        <v>98.17</v>
      </c>
      <c r="I15" s="28">
        <v>0.11508927276139064</v>
      </c>
      <c r="K15" s="2" t="s">
        <v>881</v>
      </c>
      <c r="M15" s="75"/>
      <c r="T15" s="6" t="s">
        <v>15</v>
      </c>
      <c r="U15" s="8">
        <v>4</v>
      </c>
    </row>
    <row r="16" spans="1:21" s="2" customFormat="1" x14ac:dyDescent="0.25">
      <c r="A16" s="62">
        <v>310050</v>
      </c>
      <c r="B16" s="63">
        <v>50</v>
      </c>
      <c r="C16" s="18" t="s">
        <v>541</v>
      </c>
      <c r="D16" s="66">
        <v>12060391.58</v>
      </c>
      <c r="E16" s="66">
        <v>3015097.9</v>
      </c>
      <c r="F16" s="27">
        <v>454</v>
      </c>
      <c r="G16" s="27">
        <v>482</v>
      </c>
      <c r="H16" s="26">
        <v>106.04</v>
      </c>
      <c r="I16" s="28">
        <v>0.12431395936380607</v>
      </c>
      <c r="J16" s="88" t="s">
        <v>887</v>
      </c>
      <c r="K16" s="89"/>
      <c r="L16" s="89"/>
      <c r="M16" s="75"/>
      <c r="T16" s="6" t="s">
        <v>16</v>
      </c>
      <c r="U16" s="8">
        <v>5</v>
      </c>
    </row>
    <row r="17" spans="1:21" s="2" customFormat="1" x14ac:dyDescent="0.25">
      <c r="A17" s="62">
        <v>310060</v>
      </c>
      <c r="B17" s="63">
        <v>60</v>
      </c>
      <c r="C17" s="18" t="s">
        <v>542</v>
      </c>
      <c r="D17" s="66">
        <v>17424142.82</v>
      </c>
      <c r="E17" s="66">
        <v>4356035.71</v>
      </c>
      <c r="F17" s="27">
        <v>656</v>
      </c>
      <c r="G17" s="27">
        <v>544</v>
      </c>
      <c r="H17" s="26">
        <v>82.84</v>
      </c>
      <c r="I17" s="28" t="s">
        <v>912</v>
      </c>
      <c r="M17" s="75"/>
      <c r="T17" s="6" t="s">
        <v>17</v>
      </c>
      <c r="U17" s="8">
        <v>6</v>
      </c>
    </row>
    <row r="18" spans="1:21" s="2" customFormat="1" x14ac:dyDescent="0.25">
      <c r="A18" s="62">
        <v>310070</v>
      </c>
      <c r="B18" s="63">
        <v>70</v>
      </c>
      <c r="C18" s="18" t="s">
        <v>543</v>
      </c>
      <c r="D18" s="66">
        <v>15080773.789999999</v>
      </c>
      <c r="E18" s="66">
        <v>3770193.45</v>
      </c>
      <c r="F18" s="27">
        <v>568</v>
      </c>
      <c r="G18" s="27">
        <v>205</v>
      </c>
      <c r="H18" s="26">
        <v>36.06</v>
      </c>
      <c r="I18" s="28" t="s">
        <v>912</v>
      </c>
      <c r="M18" s="75"/>
      <c r="T18" s="6" t="s">
        <v>18</v>
      </c>
      <c r="U18" s="8">
        <v>7</v>
      </c>
    </row>
    <row r="19" spans="1:21" s="2" customFormat="1" x14ac:dyDescent="0.25">
      <c r="A19" s="62">
        <v>310080</v>
      </c>
      <c r="B19" s="63">
        <v>80</v>
      </c>
      <c r="C19" s="18" t="s">
        <v>28</v>
      </c>
      <c r="D19" s="66">
        <v>10842464.02</v>
      </c>
      <c r="E19" s="66">
        <v>2710616.01</v>
      </c>
      <c r="F19" s="27">
        <v>408</v>
      </c>
      <c r="G19" s="27">
        <v>476</v>
      </c>
      <c r="H19" s="26">
        <v>116.49</v>
      </c>
      <c r="I19" s="28">
        <v>0.13655676896177485</v>
      </c>
      <c r="M19" s="75"/>
      <c r="T19" s="6" t="s">
        <v>19</v>
      </c>
      <c r="U19" s="8">
        <v>8</v>
      </c>
    </row>
    <row r="20" spans="1:21" s="2" customFormat="1" x14ac:dyDescent="0.25">
      <c r="A20" s="62">
        <v>310090</v>
      </c>
      <c r="B20" s="63">
        <v>90</v>
      </c>
      <c r="C20" s="18" t="s">
        <v>544</v>
      </c>
      <c r="D20" s="66">
        <v>22336660.98</v>
      </c>
      <c r="E20" s="66">
        <v>5584165.25</v>
      </c>
      <c r="F20" s="27">
        <v>841</v>
      </c>
      <c r="G20" s="27">
        <v>793</v>
      </c>
      <c r="H20" s="26">
        <v>94.2</v>
      </c>
      <c r="I20" s="28">
        <v>0.11043054209248115</v>
      </c>
      <c r="M20" s="75"/>
      <c r="T20" s="6" t="s">
        <v>20</v>
      </c>
      <c r="U20" s="8">
        <v>9</v>
      </c>
    </row>
    <row r="21" spans="1:21" s="2" customFormat="1" x14ac:dyDescent="0.25">
      <c r="A21" s="62">
        <v>310100</v>
      </c>
      <c r="B21" s="63">
        <v>100</v>
      </c>
      <c r="C21" s="18" t="s">
        <v>545</v>
      </c>
      <c r="D21" s="66">
        <v>15040289.880000001</v>
      </c>
      <c r="E21" s="66">
        <v>3760072.47</v>
      </c>
      <c r="F21" s="27">
        <v>566</v>
      </c>
      <c r="G21" s="27">
        <v>666</v>
      </c>
      <c r="H21" s="26">
        <v>117.49</v>
      </c>
      <c r="I21" s="28">
        <v>0.13773753037368638</v>
      </c>
      <c r="M21" s="75"/>
      <c r="T21" s="6" t="s">
        <v>21</v>
      </c>
      <c r="U21" s="8">
        <v>10</v>
      </c>
    </row>
    <row r="22" spans="1:21" s="2" customFormat="1" x14ac:dyDescent="0.25">
      <c r="A22" s="62">
        <v>310110</v>
      </c>
      <c r="B22" s="63">
        <v>110</v>
      </c>
      <c r="C22" s="18" t="s">
        <v>546</v>
      </c>
      <c r="D22" s="66">
        <v>35118846.5</v>
      </c>
      <c r="E22" s="66">
        <v>8779711.6300000008</v>
      </c>
      <c r="F22" s="27">
        <v>1323</v>
      </c>
      <c r="G22" s="27">
        <v>1754</v>
      </c>
      <c r="H22" s="26">
        <v>132.52000000000001</v>
      </c>
      <c r="I22" s="28">
        <v>0.1553544206190452</v>
      </c>
      <c r="M22" s="75"/>
      <c r="T22" s="6" t="s">
        <v>22</v>
      </c>
      <c r="U22" s="8">
        <v>11</v>
      </c>
    </row>
    <row r="23" spans="1:21" s="2" customFormat="1" x14ac:dyDescent="0.25">
      <c r="A23" s="62">
        <v>310120</v>
      </c>
      <c r="B23" s="63">
        <v>120</v>
      </c>
      <c r="C23" s="18" t="s">
        <v>29</v>
      </c>
      <c r="D23" s="66">
        <v>12203719.789999999</v>
      </c>
      <c r="E23" s="66">
        <v>3050929.95</v>
      </c>
      <c r="F23" s="27">
        <v>459</v>
      </c>
      <c r="G23" s="27">
        <v>443</v>
      </c>
      <c r="H23" s="26">
        <v>96.32</v>
      </c>
      <c r="I23" s="28">
        <v>0.11291347371048825</v>
      </c>
      <c r="M23" s="75"/>
      <c r="T23" s="6" t="s">
        <v>23</v>
      </c>
      <c r="U23" s="8">
        <v>12</v>
      </c>
    </row>
    <row r="24" spans="1:21" s="2" customFormat="1" x14ac:dyDescent="0.25">
      <c r="A24" s="62">
        <v>310130</v>
      </c>
      <c r="B24" s="63">
        <v>130</v>
      </c>
      <c r="C24" s="18" t="s">
        <v>30</v>
      </c>
      <c r="D24" s="66">
        <v>10058628.84</v>
      </c>
      <c r="E24" s="66">
        <v>2514657.21</v>
      </c>
      <c r="F24" s="27">
        <v>379</v>
      </c>
      <c r="G24" s="27">
        <v>350</v>
      </c>
      <c r="H24" s="26">
        <v>92.32</v>
      </c>
      <c r="I24" s="28">
        <v>0.10823395556158544</v>
      </c>
      <c r="M24" s="75"/>
      <c r="T24" s="5" t="s">
        <v>5</v>
      </c>
      <c r="U24" s="5"/>
    </row>
    <row r="25" spans="1:21" s="2" customFormat="1" x14ac:dyDescent="0.25">
      <c r="A25" s="62">
        <v>310140</v>
      </c>
      <c r="B25" s="63">
        <v>140</v>
      </c>
      <c r="C25" s="18" t="s">
        <v>31</v>
      </c>
      <c r="D25" s="66">
        <v>11422065.689999999</v>
      </c>
      <c r="E25" s="66">
        <v>2855516.42</v>
      </c>
      <c r="F25" s="27">
        <v>430</v>
      </c>
      <c r="G25" s="27">
        <v>452</v>
      </c>
      <c r="H25" s="26">
        <v>105</v>
      </c>
      <c r="I25" s="28">
        <v>0.12309149621312045</v>
      </c>
      <c r="M25" s="75"/>
      <c r="T25" s="3" t="s">
        <v>13</v>
      </c>
      <c r="U25" s="5"/>
    </row>
    <row r="26" spans="1:21" s="2" customFormat="1" x14ac:dyDescent="0.25">
      <c r="A26" s="62">
        <v>310150</v>
      </c>
      <c r="B26" s="63">
        <v>150</v>
      </c>
      <c r="C26" s="18" t="s">
        <v>547</v>
      </c>
      <c r="D26" s="66">
        <v>44183618.649999999</v>
      </c>
      <c r="E26" s="66">
        <v>11045904.66</v>
      </c>
      <c r="F26" s="27">
        <v>1665</v>
      </c>
      <c r="G26" s="27">
        <v>2316</v>
      </c>
      <c r="H26" s="26">
        <v>139.08000000000001</v>
      </c>
      <c r="I26" s="28">
        <v>0.16304652330765776</v>
      </c>
      <c r="M26" s="75"/>
      <c r="T26" s="9" t="s">
        <v>3</v>
      </c>
      <c r="U26" s="5"/>
    </row>
    <row r="27" spans="1:21" s="2" customFormat="1" x14ac:dyDescent="0.25">
      <c r="A27" s="62">
        <v>310160</v>
      </c>
      <c r="B27" s="63">
        <v>160</v>
      </c>
      <c r="C27" s="18" t="s">
        <v>32</v>
      </c>
      <c r="D27" s="66">
        <v>117715556.92</v>
      </c>
      <c r="E27" s="66">
        <v>29428889.23</v>
      </c>
      <c r="F27" s="27">
        <v>4436</v>
      </c>
      <c r="G27" s="27">
        <v>4494</v>
      </c>
      <c r="H27" s="26">
        <v>101.3</v>
      </c>
      <c r="I27" s="28">
        <v>0.11874996105253013</v>
      </c>
      <c r="M27" s="75"/>
      <c r="T27" s="9" t="s">
        <v>6</v>
      </c>
      <c r="U27" s="5"/>
    </row>
    <row r="28" spans="1:21" s="2" customFormat="1" x14ac:dyDescent="0.25">
      <c r="A28" s="62">
        <v>310163</v>
      </c>
      <c r="B28" s="63">
        <v>163</v>
      </c>
      <c r="C28" s="18" t="s">
        <v>33</v>
      </c>
      <c r="D28" s="66">
        <v>11842650.17</v>
      </c>
      <c r="E28" s="66">
        <v>2960662.54</v>
      </c>
      <c r="F28" s="27">
        <v>446</v>
      </c>
      <c r="G28" s="27">
        <v>549</v>
      </c>
      <c r="H28" s="26">
        <v>123</v>
      </c>
      <c r="I28" s="28">
        <v>0.14419749417012553</v>
      </c>
      <c r="M28" s="75"/>
      <c r="T28" s="9" t="s">
        <v>7</v>
      </c>
      <c r="U28" s="5"/>
    </row>
    <row r="29" spans="1:21" s="2" customFormat="1" x14ac:dyDescent="0.25">
      <c r="A29" s="62">
        <v>310170</v>
      </c>
      <c r="B29" s="63">
        <v>170</v>
      </c>
      <c r="C29" s="18" t="s">
        <v>34</v>
      </c>
      <c r="D29" s="66">
        <v>39557405.369999997</v>
      </c>
      <c r="E29" s="66">
        <v>9889351.3399999999</v>
      </c>
      <c r="F29" s="27">
        <v>1490</v>
      </c>
      <c r="G29" s="27">
        <v>4521</v>
      </c>
      <c r="H29" s="26">
        <v>303.26</v>
      </c>
      <c r="I29" s="28">
        <v>0.35550112434919418</v>
      </c>
      <c r="M29" s="75"/>
      <c r="T29" s="9" t="s">
        <v>8</v>
      </c>
      <c r="U29" s="5"/>
    </row>
    <row r="30" spans="1:21" s="2" customFormat="1" x14ac:dyDescent="0.25">
      <c r="A30" s="62">
        <v>310180</v>
      </c>
      <c r="B30" s="63">
        <v>180</v>
      </c>
      <c r="C30" s="18" t="s">
        <v>35</v>
      </c>
      <c r="D30" s="66">
        <v>11428109.369999999</v>
      </c>
      <c r="E30" s="66">
        <v>2857027.34</v>
      </c>
      <c r="F30" s="27">
        <v>430</v>
      </c>
      <c r="G30" s="27">
        <v>864</v>
      </c>
      <c r="H30" s="26">
        <v>200.6</v>
      </c>
      <c r="I30" s="28">
        <v>0.23516550813676265</v>
      </c>
      <c r="M30" s="75"/>
      <c r="T30" s="9" t="s">
        <v>2</v>
      </c>
      <c r="U30" s="5"/>
    </row>
    <row r="31" spans="1:21" s="2" customFormat="1" x14ac:dyDescent="0.25">
      <c r="A31" s="62">
        <v>310190</v>
      </c>
      <c r="B31" s="63">
        <v>190</v>
      </c>
      <c r="C31" s="18" t="s">
        <v>548</v>
      </c>
      <c r="D31" s="66">
        <v>28769199.870000001</v>
      </c>
      <c r="E31" s="66">
        <v>7192299.9699999997</v>
      </c>
      <c r="F31" s="27">
        <v>1084</v>
      </c>
      <c r="G31" s="27">
        <v>1125</v>
      </c>
      <c r="H31" s="26">
        <v>103.76</v>
      </c>
      <c r="I31" s="28">
        <v>0.12163512573698063</v>
      </c>
      <c r="M31" s="75"/>
      <c r="T31" s="9" t="s">
        <v>4</v>
      </c>
      <c r="U31" s="5"/>
    </row>
    <row r="32" spans="1:21" s="2" customFormat="1" x14ac:dyDescent="0.25">
      <c r="A32" s="62">
        <v>310200</v>
      </c>
      <c r="B32" s="63">
        <v>200</v>
      </c>
      <c r="C32" s="18" t="s">
        <v>36</v>
      </c>
      <c r="D32" s="66">
        <v>20815832.390000001</v>
      </c>
      <c r="E32" s="66">
        <v>5203958.0999999996</v>
      </c>
      <c r="F32" s="27">
        <v>784</v>
      </c>
      <c r="G32" s="27">
        <v>1226</v>
      </c>
      <c r="H32" s="26">
        <v>156.28</v>
      </c>
      <c r="I32" s="28">
        <v>0.18320231503276496</v>
      </c>
      <c r="M32" s="75"/>
      <c r="T32" s="9" t="s">
        <v>9</v>
      </c>
      <c r="U32" s="5"/>
    </row>
    <row r="33" spans="1:21" s="2" customFormat="1" x14ac:dyDescent="0.25">
      <c r="A33" s="62">
        <v>310205</v>
      </c>
      <c r="B33" s="63">
        <v>205</v>
      </c>
      <c r="C33" s="18" t="s">
        <v>549</v>
      </c>
      <c r="D33" s="66">
        <v>11288015.15</v>
      </c>
      <c r="E33" s="66">
        <v>2822003.79</v>
      </c>
      <c r="F33" s="27">
        <v>425</v>
      </c>
      <c r="G33" s="27">
        <v>597</v>
      </c>
      <c r="H33" s="26">
        <v>140.33000000000001</v>
      </c>
      <c r="I33" s="28">
        <v>0.16450951307459119</v>
      </c>
      <c r="M33" s="75"/>
      <c r="T33" s="9" t="s">
        <v>10</v>
      </c>
      <c r="U33" s="5"/>
    </row>
    <row r="34" spans="1:21" s="2" customFormat="1" x14ac:dyDescent="0.25">
      <c r="A34" s="62">
        <v>310210</v>
      </c>
      <c r="B34" s="63">
        <v>210</v>
      </c>
      <c r="C34" s="18" t="s">
        <v>37</v>
      </c>
      <c r="D34" s="66">
        <v>15071265.34</v>
      </c>
      <c r="E34" s="66">
        <v>3767816.34</v>
      </c>
      <c r="F34" s="27">
        <v>567</v>
      </c>
      <c r="G34" s="27">
        <v>682</v>
      </c>
      <c r="H34" s="26">
        <v>120.07</v>
      </c>
      <c r="I34" s="28">
        <v>0.14075665194687936</v>
      </c>
      <c r="M34" s="75"/>
      <c r="T34" s="9" t="s">
        <v>11</v>
      </c>
      <c r="U34" s="5"/>
    </row>
    <row r="35" spans="1:21" s="2" customFormat="1" x14ac:dyDescent="0.25">
      <c r="A35" s="62">
        <v>310220</v>
      </c>
      <c r="B35" s="63">
        <v>220</v>
      </c>
      <c r="C35" s="18" t="s">
        <v>38</v>
      </c>
      <c r="D35" s="66">
        <v>9989198.8399999999</v>
      </c>
      <c r="E35" s="66">
        <v>2497299.71</v>
      </c>
      <c r="F35" s="27">
        <v>376</v>
      </c>
      <c r="G35" s="27">
        <v>310</v>
      </c>
      <c r="H35" s="26">
        <v>82.34</v>
      </c>
      <c r="I35" s="28" t="s">
        <v>912</v>
      </c>
      <c r="M35" s="75"/>
      <c r="T35" s="9" t="s">
        <v>884</v>
      </c>
      <c r="U35" s="5"/>
    </row>
    <row r="36" spans="1:21" s="2" customFormat="1" x14ac:dyDescent="0.25">
      <c r="A36" s="62">
        <v>310230</v>
      </c>
      <c r="B36" s="63">
        <v>230</v>
      </c>
      <c r="C36" s="18" t="s">
        <v>550</v>
      </c>
      <c r="D36" s="66">
        <v>21442161.530000001</v>
      </c>
      <c r="E36" s="66">
        <v>5360540.38</v>
      </c>
      <c r="F36" s="27">
        <v>808</v>
      </c>
      <c r="G36" s="27">
        <v>576</v>
      </c>
      <c r="H36" s="26">
        <v>71.27</v>
      </c>
      <c r="I36" s="28" t="s">
        <v>912</v>
      </c>
      <c r="M36" s="75"/>
      <c r="T36" s="9" t="s">
        <v>12</v>
      </c>
      <c r="U36" s="5"/>
    </row>
    <row r="37" spans="1:21" s="2" customFormat="1" x14ac:dyDescent="0.25">
      <c r="A37" s="62">
        <v>310240</v>
      </c>
      <c r="B37" s="63">
        <v>240</v>
      </c>
      <c r="C37" s="18" t="s">
        <v>443</v>
      </c>
      <c r="D37" s="66">
        <v>23546797.77</v>
      </c>
      <c r="E37" s="66">
        <v>5886699.4400000004</v>
      </c>
      <c r="F37" s="27">
        <v>887</v>
      </c>
      <c r="G37" s="27">
        <v>230</v>
      </c>
      <c r="H37" s="26">
        <v>25.91</v>
      </c>
      <c r="I37" s="28" t="s">
        <v>912</v>
      </c>
      <c r="J37" s="5"/>
      <c r="M37" s="75"/>
    </row>
    <row r="38" spans="1:21" s="2" customFormat="1" x14ac:dyDescent="0.25">
      <c r="A38" s="62">
        <v>310250</v>
      </c>
      <c r="B38" s="63">
        <v>250</v>
      </c>
      <c r="C38" s="18" t="s">
        <v>481</v>
      </c>
      <c r="D38" s="66">
        <v>10449658.859999999</v>
      </c>
      <c r="E38" s="66">
        <v>2612414.7200000002</v>
      </c>
      <c r="F38" s="27">
        <v>393</v>
      </c>
      <c r="G38" s="27">
        <v>511</v>
      </c>
      <c r="H38" s="26">
        <v>129.75</v>
      </c>
      <c r="I38" s="28">
        <v>0.15210835053455524</v>
      </c>
      <c r="J38" s="5"/>
      <c r="M38" s="75"/>
    </row>
    <row r="39" spans="1:21" s="2" customFormat="1" x14ac:dyDescent="0.25">
      <c r="A39" s="62">
        <v>310260</v>
      </c>
      <c r="B39" s="63">
        <v>260</v>
      </c>
      <c r="C39" s="18" t="s">
        <v>39</v>
      </c>
      <c r="D39" s="66">
        <v>58804342.659999996</v>
      </c>
      <c r="E39" s="66">
        <v>14701085.67</v>
      </c>
      <c r="F39" s="27">
        <v>2216</v>
      </c>
      <c r="G39" s="27">
        <v>2390</v>
      </c>
      <c r="H39" s="26">
        <v>107.84</v>
      </c>
      <c r="I39" s="28">
        <v>0.12642203323000586</v>
      </c>
      <c r="J39" s="5"/>
      <c r="M39" s="75"/>
    </row>
    <row r="40" spans="1:21" s="2" customFormat="1" x14ac:dyDescent="0.25">
      <c r="A40" s="62">
        <v>310270</v>
      </c>
      <c r="B40" s="63">
        <v>270</v>
      </c>
      <c r="C40" s="18" t="s">
        <v>551</v>
      </c>
      <c r="D40" s="66">
        <v>11128582.5</v>
      </c>
      <c r="E40" s="66">
        <v>2782145.63</v>
      </c>
      <c r="F40" s="27">
        <v>419</v>
      </c>
      <c r="G40" s="27">
        <v>826</v>
      </c>
      <c r="H40" s="26">
        <v>196.94</v>
      </c>
      <c r="I40" s="28">
        <v>0.2308737021120649</v>
      </c>
      <c r="J40" s="5"/>
      <c r="M40" s="75"/>
    </row>
    <row r="41" spans="1:21" s="2" customFormat="1" x14ac:dyDescent="0.25">
      <c r="A41" s="62">
        <v>310280</v>
      </c>
      <c r="B41" s="63">
        <v>280</v>
      </c>
      <c r="C41" s="18" t="s">
        <v>552</v>
      </c>
      <c r="D41" s="66">
        <v>18644926.100000001</v>
      </c>
      <c r="E41" s="66">
        <v>4661231.53</v>
      </c>
      <c r="F41" s="27">
        <v>702</v>
      </c>
      <c r="G41" s="27">
        <v>1198</v>
      </c>
      <c r="H41" s="26">
        <v>170.49</v>
      </c>
      <c r="I41" s="28">
        <v>0.19986208839045447</v>
      </c>
      <c r="J41" s="5"/>
      <c r="M41" s="75"/>
    </row>
    <row r="42" spans="1:21" s="2" customFormat="1" x14ac:dyDescent="0.25">
      <c r="A42" s="62">
        <v>310285</v>
      </c>
      <c r="B42" s="63">
        <v>285</v>
      </c>
      <c r="C42" s="18" t="s">
        <v>553</v>
      </c>
      <c r="D42" s="66">
        <v>11519367.210000001</v>
      </c>
      <c r="E42" s="66">
        <v>2879841.8</v>
      </c>
      <c r="F42" s="27">
        <v>434</v>
      </c>
      <c r="G42" s="27">
        <v>603</v>
      </c>
      <c r="H42" s="26">
        <v>138.88999999999999</v>
      </c>
      <c r="I42" s="28">
        <v>0.16282570182406056</v>
      </c>
      <c r="J42" s="5"/>
      <c r="M42" s="75"/>
    </row>
    <row r="43" spans="1:21" s="2" customFormat="1" x14ac:dyDescent="0.25">
      <c r="A43" s="62">
        <v>310290</v>
      </c>
      <c r="B43" s="63">
        <v>290</v>
      </c>
      <c r="C43" s="18" t="s">
        <v>554</v>
      </c>
      <c r="D43" s="66">
        <v>16165131.800000001</v>
      </c>
      <c r="E43" s="66">
        <v>4041282.95</v>
      </c>
      <c r="F43" s="27">
        <v>609</v>
      </c>
      <c r="G43" s="27">
        <v>641</v>
      </c>
      <c r="H43" s="26">
        <v>105.21</v>
      </c>
      <c r="I43" s="28">
        <v>0.12334258583288076</v>
      </c>
      <c r="J43" s="5"/>
      <c r="M43" s="75"/>
    </row>
    <row r="44" spans="1:21" s="2" customFormat="1" x14ac:dyDescent="0.25">
      <c r="A44" s="62">
        <v>310300</v>
      </c>
      <c r="B44" s="63">
        <v>300</v>
      </c>
      <c r="C44" s="18" t="s">
        <v>555</v>
      </c>
      <c r="D44" s="66">
        <v>26879834.48</v>
      </c>
      <c r="E44" s="66">
        <v>6719958.6200000001</v>
      </c>
      <c r="F44" s="27">
        <v>1013</v>
      </c>
      <c r="G44" s="27">
        <v>512</v>
      </c>
      <c r="H44" s="26">
        <v>50.54</v>
      </c>
      <c r="I44" s="28" t="s">
        <v>912</v>
      </c>
      <c r="J44" s="5"/>
      <c r="M44" s="75"/>
    </row>
    <row r="45" spans="1:21" s="2" customFormat="1" x14ac:dyDescent="0.25">
      <c r="A45" s="62">
        <v>310310</v>
      </c>
      <c r="B45" s="63">
        <v>310</v>
      </c>
      <c r="C45" s="18" t="s">
        <v>556</v>
      </c>
      <c r="D45" s="66">
        <v>9640260.2799999993</v>
      </c>
      <c r="E45" s="66">
        <v>2410065.0699999998</v>
      </c>
      <c r="F45" s="27">
        <v>363</v>
      </c>
      <c r="G45" s="27">
        <v>117</v>
      </c>
      <c r="H45" s="26">
        <v>32.200000000000003</v>
      </c>
      <c r="I45" s="28" t="s">
        <v>912</v>
      </c>
      <c r="J45" s="5"/>
      <c r="M45" s="75"/>
    </row>
    <row r="46" spans="1:21" s="2" customFormat="1" x14ac:dyDescent="0.25">
      <c r="A46" s="62">
        <v>310320</v>
      </c>
      <c r="B46" s="63">
        <v>320</v>
      </c>
      <c r="C46" s="18" t="s">
        <v>557</v>
      </c>
      <c r="D46" s="66">
        <v>10123580.4</v>
      </c>
      <c r="E46" s="66">
        <v>2530895.1</v>
      </c>
      <c r="F46" s="27">
        <v>381</v>
      </c>
      <c r="G46" s="27">
        <v>326</v>
      </c>
      <c r="H46" s="26">
        <v>85.44</v>
      </c>
      <c r="I46" s="28" t="s">
        <v>912</v>
      </c>
      <c r="J46" s="5"/>
      <c r="M46" s="75"/>
    </row>
    <row r="47" spans="1:21" s="2" customFormat="1" x14ac:dyDescent="0.25">
      <c r="A47" s="62">
        <v>310330</v>
      </c>
      <c r="B47" s="63">
        <v>330</v>
      </c>
      <c r="C47" s="18" t="s">
        <v>40</v>
      </c>
      <c r="D47" s="66">
        <v>9465132.5099999998</v>
      </c>
      <c r="E47" s="66">
        <v>2366283.13</v>
      </c>
      <c r="F47" s="27">
        <v>356</v>
      </c>
      <c r="G47" s="27">
        <v>129</v>
      </c>
      <c r="H47" s="26">
        <v>36.159999999999997</v>
      </c>
      <c r="I47" s="28" t="s">
        <v>912</v>
      </c>
      <c r="J47" s="5"/>
      <c r="M47" s="75"/>
    </row>
    <row r="48" spans="1:21" s="2" customFormat="1" x14ac:dyDescent="0.25">
      <c r="A48" s="62">
        <v>310340</v>
      </c>
      <c r="B48" s="63">
        <v>340</v>
      </c>
      <c r="C48" s="18" t="s">
        <v>558</v>
      </c>
      <c r="D48" s="66">
        <v>37124653.859999999</v>
      </c>
      <c r="E48" s="66">
        <v>9281163.4700000007</v>
      </c>
      <c r="F48" s="27">
        <v>1399</v>
      </c>
      <c r="G48" s="27">
        <v>1616</v>
      </c>
      <c r="H48" s="26">
        <v>115.5</v>
      </c>
      <c r="I48" s="28">
        <v>0.13539830036480788</v>
      </c>
      <c r="J48" s="5"/>
      <c r="M48" s="75"/>
    </row>
    <row r="49" spans="1:13" s="2" customFormat="1" x14ac:dyDescent="0.25">
      <c r="A49" s="62">
        <v>310350</v>
      </c>
      <c r="B49" s="63">
        <v>350</v>
      </c>
      <c r="C49" s="18" t="s">
        <v>41</v>
      </c>
      <c r="D49" s="66">
        <v>217123226.25</v>
      </c>
      <c r="E49" s="66">
        <v>54280806.560000002</v>
      </c>
      <c r="F49" s="27">
        <v>8182</v>
      </c>
      <c r="G49" s="27">
        <v>6274</v>
      </c>
      <c r="H49" s="26">
        <v>76.67</v>
      </c>
      <c r="I49" s="28" t="s">
        <v>912</v>
      </c>
      <c r="J49" s="5"/>
      <c r="M49" s="75"/>
    </row>
    <row r="50" spans="1:13" s="2" customFormat="1" x14ac:dyDescent="0.25">
      <c r="A50" s="62">
        <v>310360</v>
      </c>
      <c r="B50" s="63">
        <v>360</v>
      </c>
      <c r="C50" s="18" t="s">
        <v>42</v>
      </c>
      <c r="D50" s="66">
        <v>10140881.789999999</v>
      </c>
      <c r="E50" s="66">
        <v>2535220.4500000002</v>
      </c>
      <c r="F50" s="27">
        <v>382</v>
      </c>
      <c r="G50" s="27">
        <v>415</v>
      </c>
      <c r="H50" s="26">
        <v>108.58</v>
      </c>
      <c r="I50" s="28">
        <v>0.12729362253299736</v>
      </c>
      <c r="J50" s="5"/>
      <c r="M50" s="75"/>
    </row>
    <row r="51" spans="1:13" s="2" customFormat="1" x14ac:dyDescent="0.25">
      <c r="A51" s="62">
        <v>310370</v>
      </c>
      <c r="B51" s="63">
        <v>370</v>
      </c>
      <c r="C51" s="18" t="s">
        <v>43</v>
      </c>
      <c r="D51" s="66">
        <v>11986991.77</v>
      </c>
      <c r="E51" s="66">
        <v>2996747.94</v>
      </c>
      <c r="F51" s="27">
        <v>451</v>
      </c>
      <c r="G51" s="27">
        <v>423</v>
      </c>
      <c r="H51" s="26">
        <v>93.63</v>
      </c>
      <c r="I51" s="28">
        <v>0.1097651384781885</v>
      </c>
      <c r="J51" s="5"/>
      <c r="M51" s="75"/>
    </row>
    <row r="52" spans="1:13" s="2" customFormat="1" x14ac:dyDescent="0.25">
      <c r="A52" s="62">
        <v>310375</v>
      </c>
      <c r="B52" s="63">
        <v>375</v>
      </c>
      <c r="C52" s="18" t="s">
        <v>559</v>
      </c>
      <c r="D52" s="66">
        <v>47630527.039999999</v>
      </c>
      <c r="E52" s="66">
        <v>11907631.76</v>
      </c>
      <c r="F52" s="27">
        <v>1795</v>
      </c>
      <c r="G52" s="27">
        <v>1196</v>
      </c>
      <c r="H52" s="26">
        <v>66.62</v>
      </c>
      <c r="I52" s="28" t="s">
        <v>912</v>
      </c>
      <c r="J52" s="5"/>
      <c r="M52" s="75"/>
    </row>
    <row r="53" spans="1:13" s="2" customFormat="1" x14ac:dyDescent="0.25">
      <c r="A53" s="62">
        <v>310380</v>
      </c>
      <c r="B53" s="63">
        <v>380</v>
      </c>
      <c r="C53" s="18" t="s">
        <v>560</v>
      </c>
      <c r="D53" s="66">
        <v>11402058.23</v>
      </c>
      <c r="E53" s="66">
        <v>2850514.56</v>
      </c>
      <c r="F53" s="27">
        <v>429</v>
      </c>
      <c r="G53" s="27">
        <v>193</v>
      </c>
      <c r="H53" s="26">
        <v>44.91</v>
      </c>
      <c r="I53" s="28" t="s">
        <v>912</v>
      </c>
      <c r="J53" s="5"/>
      <c r="M53" s="75"/>
    </row>
    <row r="54" spans="1:13" s="2" customFormat="1" x14ac:dyDescent="0.25">
      <c r="A54" s="62">
        <v>310390</v>
      </c>
      <c r="B54" s="63">
        <v>390</v>
      </c>
      <c r="C54" s="18" t="s">
        <v>561</v>
      </c>
      <c r="D54" s="66">
        <v>13640484.08</v>
      </c>
      <c r="E54" s="66">
        <v>3410121.02</v>
      </c>
      <c r="F54" s="27">
        <v>514</v>
      </c>
      <c r="G54" s="27">
        <v>775</v>
      </c>
      <c r="H54" s="26">
        <v>150.75</v>
      </c>
      <c r="I54" s="28">
        <v>0.17672833621757617</v>
      </c>
      <c r="J54" s="5"/>
      <c r="M54" s="75"/>
    </row>
    <row r="55" spans="1:13" s="2" customFormat="1" x14ac:dyDescent="0.25">
      <c r="A55" s="62">
        <v>310400</v>
      </c>
      <c r="B55" s="63">
        <v>400</v>
      </c>
      <c r="C55" s="18" t="s">
        <v>562</v>
      </c>
      <c r="D55" s="66">
        <v>257915717.00999999</v>
      </c>
      <c r="E55" s="66">
        <v>64478929.25</v>
      </c>
      <c r="F55" s="27">
        <v>9719</v>
      </c>
      <c r="G55" s="27">
        <v>6495</v>
      </c>
      <c r="H55" s="26">
        <v>66.819999999999993</v>
      </c>
      <c r="I55" s="28" t="s">
        <v>912</v>
      </c>
      <c r="J55" s="5"/>
      <c r="M55" s="75"/>
    </row>
    <row r="56" spans="1:13" s="2" customFormat="1" x14ac:dyDescent="0.25">
      <c r="A56" s="62">
        <v>310410</v>
      </c>
      <c r="B56" s="63">
        <v>410</v>
      </c>
      <c r="C56" s="18" t="s">
        <v>44</v>
      </c>
      <c r="D56" s="66">
        <v>19437820.010000002</v>
      </c>
      <c r="E56" s="66">
        <v>4859455</v>
      </c>
      <c r="F56" s="27">
        <v>732</v>
      </c>
      <c r="G56" s="27">
        <v>997</v>
      </c>
      <c r="H56" s="26">
        <v>136.1</v>
      </c>
      <c r="I56" s="28">
        <v>0.15954451252543439</v>
      </c>
      <c r="J56" s="5"/>
      <c r="M56" s="75"/>
    </row>
    <row r="57" spans="1:13" s="2" customFormat="1" x14ac:dyDescent="0.25">
      <c r="A57" s="62">
        <v>310420</v>
      </c>
      <c r="B57" s="63">
        <v>420</v>
      </c>
      <c r="C57" s="18" t="s">
        <v>45</v>
      </c>
      <c r="D57" s="66">
        <v>72072443.730000004</v>
      </c>
      <c r="E57" s="66">
        <v>18018110.93</v>
      </c>
      <c r="F57" s="27">
        <v>2716</v>
      </c>
      <c r="G57" s="27">
        <v>2840</v>
      </c>
      <c r="H57" s="26">
        <v>104.55</v>
      </c>
      <c r="I57" s="28">
        <v>0.1225697673349459</v>
      </c>
      <c r="J57" s="5"/>
      <c r="M57" s="75"/>
    </row>
    <row r="58" spans="1:13" s="2" customFormat="1" x14ac:dyDescent="0.25">
      <c r="A58" s="62">
        <v>310430</v>
      </c>
      <c r="B58" s="63">
        <v>430</v>
      </c>
      <c r="C58" s="18" t="s">
        <v>46</v>
      </c>
      <c r="D58" s="66">
        <v>20960999.879999999</v>
      </c>
      <c r="E58" s="66">
        <v>5240249.97</v>
      </c>
      <c r="F58" s="27">
        <v>789</v>
      </c>
      <c r="G58" s="27">
        <v>1243</v>
      </c>
      <c r="H58" s="26">
        <v>157.35</v>
      </c>
      <c r="I58" s="28">
        <v>0.18445626163389317</v>
      </c>
      <c r="J58" s="5"/>
      <c r="M58" s="75"/>
    </row>
    <row r="59" spans="1:13" s="2" customFormat="1" x14ac:dyDescent="0.25">
      <c r="A59" s="62">
        <v>310440</v>
      </c>
      <c r="B59" s="63">
        <v>440</v>
      </c>
      <c r="C59" s="18" t="s">
        <v>47</v>
      </c>
      <c r="D59" s="66">
        <v>10428119.33</v>
      </c>
      <c r="E59" s="66">
        <v>2607029.83</v>
      </c>
      <c r="F59" s="27">
        <v>393</v>
      </c>
      <c r="G59" s="27">
        <v>370</v>
      </c>
      <c r="H59" s="26">
        <v>94.14</v>
      </c>
      <c r="I59" s="28">
        <v>0.11036465277832755</v>
      </c>
      <c r="J59" s="5"/>
      <c r="M59" s="75"/>
    </row>
    <row r="60" spans="1:13" s="2" customFormat="1" x14ac:dyDescent="0.25">
      <c r="A60" s="62">
        <v>310445</v>
      </c>
      <c r="B60" s="63">
        <v>445</v>
      </c>
      <c r="C60" s="18" t="s">
        <v>48</v>
      </c>
      <c r="D60" s="66">
        <v>10306006.390000001</v>
      </c>
      <c r="E60" s="66">
        <v>2576501.6</v>
      </c>
      <c r="F60" s="27">
        <v>388</v>
      </c>
      <c r="G60" s="27">
        <v>373</v>
      </c>
      <c r="H60" s="26">
        <v>96.03</v>
      </c>
      <c r="I60" s="28">
        <v>0.11257778351741557</v>
      </c>
      <c r="J60" s="5"/>
      <c r="M60" s="75"/>
    </row>
    <row r="61" spans="1:13" s="2" customFormat="1" x14ac:dyDescent="0.25">
      <c r="A61" s="62">
        <v>310450</v>
      </c>
      <c r="B61" s="63">
        <v>450</v>
      </c>
      <c r="C61" s="18" t="s">
        <v>49</v>
      </c>
      <c r="D61" s="66">
        <v>28656029.43</v>
      </c>
      <c r="E61" s="66">
        <v>7164007.3600000003</v>
      </c>
      <c r="F61" s="27">
        <v>1079</v>
      </c>
      <c r="G61" s="27">
        <v>1338</v>
      </c>
      <c r="H61" s="26">
        <v>123.89</v>
      </c>
      <c r="I61" s="28">
        <v>0.14523602975596567</v>
      </c>
      <c r="J61" s="5"/>
      <c r="M61" s="75"/>
    </row>
    <row r="62" spans="1:13" s="2" customFormat="1" x14ac:dyDescent="0.25">
      <c r="A62" s="62">
        <v>310460</v>
      </c>
      <c r="B62" s="63">
        <v>460</v>
      </c>
      <c r="C62" s="18" t="s">
        <v>50</v>
      </c>
      <c r="D62" s="66">
        <v>20714354.84</v>
      </c>
      <c r="E62" s="66">
        <v>5178588.71</v>
      </c>
      <c r="F62" s="27">
        <v>780</v>
      </c>
      <c r="G62" s="27">
        <v>879</v>
      </c>
      <c r="H62" s="26">
        <v>112.59</v>
      </c>
      <c r="I62" s="28">
        <v>0.13199325321681504</v>
      </c>
      <c r="J62" s="5"/>
      <c r="M62" s="75"/>
    </row>
    <row r="63" spans="1:13" s="2" customFormat="1" x14ac:dyDescent="0.25">
      <c r="A63" s="62">
        <v>310470</v>
      </c>
      <c r="B63" s="63">
        <v>470</v>
      </c>
      <c r="C63" s="18" t="s">
        <v>563</v>
      </c>
      <c r="D63" s="66">
        <v>17827860.390000001</v>
      </c>
      <c r="E63" s="66">
        <v>4456965.0999999996</v>
      </c>
      <c r="F63" s="27">
        <v>671</v>
      </c>
      <c r="G63" s="27">
        <v>729</v>
      </c>
      <c r="H63" s="26">
        <v>108.5</v>
      </c>
      <c r="I63" s="28">
        <v>0.1271928132826137</v>
      </c>
      <c r="J63" s="5"/>
      <c r="M63" s="75"/>
    </row>
    <row r="64" spans="1:13" s="2" customFormat="1" x14ac:dyDescent="0.25">
      <c r="A64" s="62">
        <v>310480</v>
      </c>
      <c r="B64" s="63">
        <v>480</v>
      </c>
      <c r="C64" s="18" t="s">
        <v>444</v>
      </c>
      <c r="D64" s="66">
        <v>12576034.65</v>
      </c>
      <c r="E64" s="66">
        <v>3144008.66</v>
      </c>
      <c r="F64" s="27">
        <v>473</v>
      </c>
      <c r="G64" s="27">
        <v>639</v>
      </c>
      <c r="H64" s="26">
        <v>134.82</v>
      </c>
      <c r="I64" s="28">
        <v>0.15804887260950684</v>
      </c>
      <c r="J64" s="5"/>
      <c r="M64" s="75"/>
    </row>
    <row r="65" spans="1:13" s="2" customFormat="1" x14ac:dyDescent="0.25">
      <c r="A65" s="62">
        <v>310490</v>
      </c>
      <c r="B65" s="63">
        <v>490</v>
      </c>
      <c r="C65" s="18" t="s">
        <v>51</v>
      </c>
      <c r="D65" s="66">
        <v>25358138.170000002</v>
      </c>
      <c r="E65" s="66">
        <v>6339534.54</v>
      </c>
      <c r="F65" s="27">
        <v>955</v>
      </c>
      <c r="G65" s="27">
        <v>1243</v>
      </c>
      <c r="H65" s="26">
        <v>130.06</v>
      </c>
      <c r="I65" s="28">
        <v>0.15247127577163458</v>
      </c>
      <c r="J65" s="5"/>
      <c r="M65" s="75"/>
    </row>
    <row r="66" spans="1:13" s="2" customFormat="1" x14ac:dyDescent="0.25">
      <c r="A66" s="62">
        <v>310500</v>
      </c>
      <c r="B66" s="63">
        <v>500</v>
      </c>
      <c r="C66" s="18" t="s">
        <v>52</v>
      </c>
      <c r="D66" s="66">
        <v>11757947</v>
      </c>
      <c r="E66" s="66">
        <v>2939486.75</v>
      </c>
      <c r="F66" s="27">
        <v>443</v>
      </c>
      <c r="G66" s="27">
        <v>671</v>
      </c>
      <c r="H66" s="26">
        <v>151.41999999999999</v>
      </c>
      <c r="I66" s="28">
        <v>0.17751100848663384</v>
      </c>
      <c r="J66" s="5"/>
      <c r="M66" s="75"/>
    </row>
    <row r="67" spans="1:13" s="2" customFormat="1" x14ac:dyDescent="0.25">
      <c r="A67" s="62">
        <v>310510</v>
      </c>
      <c r="B67" s="63">
        <v>510</v>
      </c>
      <c r="C67" s="18" t="s">
        <v>564</v>
      </c>
      <c r="D67" s="66">
        <v>38609802.32</v>
      </c>
      <c r="E67" s="66">
        <v>9652450.5800000001</v>
      </c>
      <c r="F67" s="27">
        <v>1455</v>
      </c>
      <c r="G67" s="27">
        <v>1251</v>
      </c>
      <c r="H67" s="26">
        <v>85.97</v>
      </c>
      <c r="I67" s="28" t="s">
        <v>912</v>
      </c>
      <c r="J67" s="5"/>
      <c r="M67" s="75"/>
    </row>
    <row r="68" spans="1:13" s="2" customFormat="1" x14ac:dyDescent="0.25">
      <c r="A68" s="62">
        <v>310520</v>
      </c>
      <c r="B68" s="63">
        <v>520</v>
      </c>
      <c r="C68" s="18" t="s">
        <v>53</v>
      </c>
      <c r="D68" s="66">
        <v>10580951.34</v>
      </c>
      <c r="E68" s="66">
        <v>2645237.84</v>
      </c>
      <c r="F68" s="27">
        <v>398</v>
      </c>
      <c r="G68" s="27">
        <v>367</v>
      </c>
      <c r="H68" s="26">
        <v>92.03</v>
      </c>
      <c r="I68" s="28">
        <v>0.1078886146423115</v>
      </c>
      <c r="J68" s="5"/>
      <c r="M68" s="75"/>
    </row>
    <row r="69" spans="1:13" s="2" customFormat="1" x14ac:dyDescent="0.25">
      <c r="A69" s="62">
        <v>310530</v>
      </c>
      <c r="B69" s="63">
        <v>530</v>
      </c>
      <c r="C69" s="18" t="s">
        <v>482</v>
      </c>
      <c r="D69" s="66">
        <v>11383282.76</v>
      </c>
      <c r="E69" s="66">
        <v>2845820.69</v>
      </c>
      <c r="F69" s="27">
        <v>428</v>
      </c>
      <c r="G69" s="27">
        <v>553</v>
      </c>
      <c r="H69" s="26">
        <v>128.9</v>
      </c>
      <c r="I69" s="28">
        <v>0.15110953769094335</v>
      </c>
      <c r="J69" s="5"/>
      <c r="M69" s="75"/>
    </row>
    <row r="70" spans="1:13" s="2" customFormat="1" x14ac:dyDescent="0.25">
      <c r="A70" s="62">
        <v>310540</v>
      </c>
      <c r="B70" s="63">
        <v>540</v>
      </c>
      <c r="C70" s="18" t="s">
        <v>565</v>
      </c>
      <c r="D70" s="66">
        <v>65439038.630000003</v>
      </c>
      <c r="E70" s="66">
        <v>16359759.66</v>
      </c>
      <c r="F70" s="27">
        <v>2466</v>
      </c>
      <c r="G70" s="27">
        <v>3393</v>
      </c>
      <c r="H70" s="26">
        <v>137.58000000000001</v>
      </c>
      <c r="I70" s="28">
        <v>0.16128026137715232</v>
      </c>
      <c r="J70" s="5"/>
      <c r="M70" s="75"/>
    </row>
    <row r="71" spans="1:13" s="2" customFormat="1" x14ac:dyDescent="0.25">
      <c r="A71" s="62">
        <v>310550</v>
      </c>
      <c r="B71" s="63">
        <v>550</v>
      </c>
      <c r="C71" s="18" t="s">
        <v>566</v>
      </c>
      <c r="D71" s="66">
        <v>10225188.859999999</v>
      </c>
      <c r="E71" s="66">
        <v>2556297.2200000002</v>
      </c>
      <c r="F71" s="27">
        <v>385</v>
      </c>
      <c r="G71" s="27">
        <v>482</v>
      </c>
      <c r="H71" s="26">
        <v>125.07</v>
      </c>
      <c r="I71" s="28">
        <v>0.14662565643679554</v>
      </c>
      <c r="J71" s="5"/>
      <c r="M71" s="75"/>
    </row>
    <row r="72" spans="1:13" s="2" customFormat="1" x14ac:dyDescent="0.25">
      <c r="A72" s="62">
        <v>310560</v>
      </c>
      <c r="B72" s="63">
        <v>560</v>
      </c>
      <c r="C72" s="18" t="s">
        <v>54</v>
      </c>
      <c r="D72" s="66">
        <v>145107975.13999999</v>
      </c>
      <c r="E72" s="66">
        <v>36276993.789999999</v>
      </c>
      <c r="F72" s="27">
        <v>5468</v>
      </c>
      <c r="G72" s="27">
        <v>5922</v>
      </c>
      <c r="H72" s="26">
        <v>108.29</v>
      </c>
      <c r="I72" s="28">
        <v>0.12694376959103215</v>
      </c>
      <c r="J72" s="5"/>
      <c r="M72" s="75"/>
    </row>
    <row r="73" spans="1:13" s="2" customFormat="1" x14ac:dyDescent="0.25">
      <c r="A73" s="62">
        <v>310570</v>
      </c>
      <c r="B73" s="63">
        <v>570</v>
      </c>
      <c r="C73" s="18" t="s">
        <v>55</v>
      </c>
      <c r="D73" s="66">
        <v>13632597.960000001</v>
      </c>
      <c r="E73" s="66">
        <v>3408149.49</v>
      </c>
      <c r="F73" s="27">
        <v>513</v>
      </c>
      <c r="G73" s="27">
        <v>235</v>
      </c>
      <c r="H73" s="26">
        <v>45.74</v>
      </c>
      <c r="I73" s="28" t="s">
        <v>912</v>
      </c>
      <c r="J73" s="5"/>
      <c r="M73" s="75"/>
    </row>
    <row r="74" spans="1:13" s="2" customFormat="1" x14ac:dyDescent="0.25">
      <c r="A74" s="62">
        <v>310590</v>
      </c>
      <c r="B74" s="63">
        <v>590</v>
      </c>
      <c r="C74" s="18" t="s">
        <v>56</v>
      </c>
      <c r="D74" s="66">
        <v>26567466.390000001</v>
      </c>
      <c r="E74" s="66">
        <v>6641866.5999999996</v>
      </c>
      <c r="F74" s="27">
        <v>1001</v>
      </c>
      <c r="G74" s="27">
        <v>1424</v>
      </c>
      <c r="H74" s="26">
        <v>142.22</v>
      </c>
      <c r="I74" s="28">
        <v>0.16672246352073075</v>
      </c>
      <c r="J74" s="5"/>
      <c r="M74" s="75"/>
    </row>
    <row r="75" spans="1:13" s="2" customFormat="1" x14ac:dyDescent="0.25">
      <c r="A75" s="62">
        <v>310600</v>
      </c>
      <c r="B75" s="63">
        <v>600</v>
      </c>
      <c r="C75" s="18" t="s">
        <v>445</v>
      </c>
      <c r="D75" s="66">
        <v>20015019.079999998</v>
      </c>
      <c r="E75" s="66">
        <v>5003754.7699999996</v>
      </c>
      <c r="F75" s="27">
        <v>754</v>
      </c>
      <c r="G75" s="27">
        <v>647</v>
      </c>
      <c r="H75" s="26">
        <v>85.77</v>
      </c>
      <c r="I75" s="28" t="s">
        <v>912</v>
      </c>
      <c r="J75" s="5"/>
      <c r="M75" s="75"/>
    </row>
    <row r="76" spans="1:13" s="2" customFormat="1" x14ac:dyDescent="0.25">
      <c r="A76" s="62">
        <v>310610</v>
      </c>
      <c r="B76" s="63">
        <v>610</v>
      </c>
      <c r="C76" s="18" t="s">
        <v>57</v>
      </c>
      <c r="D76" s="66">
        <v>11385085.689999999</v>
      </c>
      <c r="E76" s="66">
        <v>2846271.42</v>
      </c>
      <c r="F76" s="27">
        <v>429</v>
      </c>
      <c r="G76" s="27">
        <v>229</v>
      </c>
      <c r="H76" s="26">
        <v>53.37</v>
      </c>
      <c r="I76" s="28" t="s">
        <v>912</v>
      </c>
      <c r="J76" s="5"/>
      <c r="M76" s="75"/>
    </row>
    <row r="77" spans="1:13" s="2" customFormat="1" x14ac:dyDescent="0.25">
      <c r="A77" s="62">
        <v>310620</v>
      </c>
      <c r="B77" s="63">
        <v>620</v>
      </c>
      <c r="C77" s="18" t="s">
        <v>58</v>
      </c>
      <c r="D77" s="66">
        <v>5609934508.54</v>
      </c>
      <c r="E77" s="66">
        <v>1402483627.1400001</v>
      </c>
      <c r="F77" s="27">
        <v>211419</v>
      </c>
      <c r="G77" s="27">
        <v>153416</v>
      </c>
      <c r="H77" s="26">
        <v>72.56</v>
      </c>
      <c r="I77" s="28" t="s">
        <v>912</v>
      </c>
      <c r="J77" s="5"/>
      <c r="M77" s="75"/>
    </row>
    <row r="78" spans="1:13" s="2" customFormat="1" x14ac:dyDescent="0.25">
      <c r="A78" s="62">
        <v>310630</v>
      </c>
      <c r="B78" s="63">
        <v>630</v>
      </c>
      <c r="C78" s="18" t="s">
        <v>59</v>
      </c>
      <c r="D78" s="66">
        <v>62436962.990000002</v>
      </c>
      <c r="E78" s="66">
        <v>15609240.75</v>
      </c>
      <c r="F78" s="27">
        <v>2353</v>
      </c>
      <c r="G78" s="27">
        <v>3245</v>
      </c>
      <c r="H78" s="26">
        <v>137.9</v>
      </c>
      <c r="I78" s="28">
        <v>0.16166172189601885</v>
      </c>
      <c r="J78" s="5"/>
      <c r="M78" s="75"/>
    </row>
    <row r="79" spans="1:13" s="2" customFormat="1" x14ac:dyDescent="0.25">
      <c r="A79" s="62">
        <v>310640</v>
      </c>
      <c r="B79" s="63">
        <v>640</v>
      </c>
      <c r="C79" s="18" t="s">
        <v>60</v>
      </c>
      <c r="D79" s="66">
        <v>24548672.100000001</v>
      </c>
      <c r="E79" s="66">
        <v>6137168.0300000003</v>
      </c>
      <c r="F79" s="27">
        <v>925</v>
      </c>
      <c r="G79" s="27">
        <v>695</v>
      </c>
      <c r="H79" s="26">
        <v>75.12</v>
      </c>
      <c r="I79" s="28" t="s">
        <v>912</v>
      </c>
      <c r="J79" s="5"/>
      <c r="M79" s="75"/>
    </row>
    <row r="80" spans="1:13" s="2" customFormat="1" x14ac:dyDescent="0.25">
      <c r="A80" s="62">
        <v>310650</v>
      </c>
      <c r="B80" s="63">
        <v>650</v>
      </c>
      <c r="C80" s="18" t="s">
        <v>61</v>
      </c>
      <c r="D80" s="66">
        <v>13726095.539999999</v>
      </c>
      <c r="E80" s="66">
        <v>3431523.89</v>
      </c>
      <c r="F80" s="27">
        <v>517</v>
      </c>
      <c r="G80" s="27">
        <v>394</v>
      </c>
      <c r="H80" s="26">
        <v>76.16</v>
      </c>
      <c r="I80" s="28" t="s">
        <v>912</v>
      </c>
      <c r="J80" s="5"/>
      <c r="M80" s="75"/>
    </row>
    <row r="81" spans="1:13" s="2" customFormat="1" x14ac:dyDescent="0.25">
      <c r="A81" s="62">
        <v>310660</v>
      </c>
      <c r="B81" s="63">
        <v>660</v>
      </c>
      <c r="C81" s="18" t="s">
        <v>567</v>
      </c>
      <c r="D81" s="66">
        <v>10214928.439999999</v>
      </c>
      <c r="E81" s="66">
        <v>2553732.11</v>
      </c>
      <c r="F81" s="27">
        <v>384</v>
      </c>
      <c r="G81" s="27">
        <v>319</v>
      </c>
      <c r="H81" s="26">
        <v>82.86</v>
      </c>
      <c r="I81" s="28" t="s">
        <v>912</v>
      </c>
      <c r="J81" s="5"/>
      <c r="M81" s="75"/>
    </row>
    <row r="82" spans="1:13" s="2" customFormat="1" x14ac:dyDescent="0.25">
      <c r="A82" s="62">
        <v>310665</v>
      </c>
      <c r="B82" s="63">
        <v>665</v>
      </c>
      <c r="C82" s="18" t="s">
        <v>62</v>
      </c>
      <c r="D82" s="66">
        <v>9976110.8900000006</v>
      </c>
      <c r="E82" s="66">
        <v>2494027.7200000002</v>
      </c>
      <c r="F82" s="27">
        <v>375</v>
      </c>
      <c r="G82" s="27">
        <v>372</v>
      </c>
      <c r="H82" s="26">
        <v>98.94</v>
      </c>
      <c r="I82" s="28">
        <v>0.11598876956721085</v>
      </c>
      <c r="J82" s="5"/>
      <c r="M82" s="75"/>
    </row>
    <row r="83" spans="1:13" s="2" customFormat="1" x14ac:dyDescent="0.25">
      <c r="A83" s="62">
        <v>310670</v>
      </c>
      <c r="B83" s="63">
        <v>670</v>
      </c>
      <c r="C83" s="18" t="s">
        <v>568</v>
      </c>
      <c r="D83" s="66">
        <v>935863420.84000003</v>
      </c>
      <c r="E83" s="66">
        <v>233965855.21000001</v>
      </c>
      <c r="F83" s="27">
        <v>35269</v>
      </c>
      <c r="G83" s="27">
        <v>45919</v>
      </c>
      <c r="H83" s="26">
        <v>130.19</v>
      </c>
      <c r="I83" s="28">
        <v>0.15262097311296052</v>
      </c>
      <c r="J83" s="5"/>
      <c r="M83" s="75"/>
    </row>
    <row r="84" spans="1:13" s="2" customFormat="1" x14ac:dyDescent="0.25">
      <c r="A84" s="62">
        <v>310680</v>
      </c>
      <c r="B84" s="63">
        <v>680</v>
      </c>
      <c r="C84" s="18" t="s">
        <v>63</v>
      </c>
      <c r="D84" s="66">
        <v>9772521.6999999993</v>
      </c>
      <c r="E84" s="66">
        <v>2443130.4300000002</v>
      </c>
      <c r="F84" s="27">
        <v>368</v>
      </c>
      <c r="G84" s="27">
        <v>241</v>
      </c>
      <c r="H84" s="26">
        <v>65.430000000000007</v>
      </c>
      <c r="I84" s="28" t="s">
        <v>912</v>
      </c>
      <c r="J84" s="5"/>
      <c r="M84" s="75"/>
    </row>
    <row r="85" spans="1:13" s="2" customFormat="1" x14ac:dyDescent="0.25">
      <c r="A85" s="62">
        <v>310690</v>
      </c>
      <c r="B85" s="63">
        <v>690</v>
      </c>
      <c r="C85" s="18" t="s">
        <v>64</v>
      </c>
      <c r="D85" s="66">
        <v>21435154.440000001</v>
      </c>
      <c r="E85" s="66">
        <v>5358788.6100000003</v>
      </c>
      <c r="F85" s="27">
        <v>807</v>
      </c>
      <c r="G85" s="27">
        <v>1296</v>
      </c>
      <c r="H85" s="26">
        <v>160.43</v>
      </c>
      <c r="I85" s="28">
        <v>0.18806702474861303</v>
      </c>
      <c r="J85" s="5"/>
      <c r="M85" s="75"/>
    </row>
    <row r="86" spans="1:13" s="2" customFormat="1" x14ac:dyDescent="0.25">
      <c r="A86" s="62">
        <v>310700</v>
      </c>
      <c r="B86" s="63">
        <v>700</v>
      </c>
      <c r="C86" s="18" t="s">
        <v>65</v>
      </c>
      <c r="D86" s="66">
        <v>10122913.380000001</v>
      </c>
      <c r="E86" s="66">
        <v>2530728.35</v>
      </c>
      <c r="F86" s="27">
        <v>381</v>
      </c>
      <c r="G86" s="27">
        <v>256</v>
      </c>
      <c r="H86" s="26">
        <v>67.099999999999994</v>
      </c>
      <c r="I86" s="28" t="s">
        <v>912</v>
      </c>
      <c r="J86" s="5"/>
      <c r="M86" s="75"/>
    </row>
    <row r="87" spans="1:13" s="2" customFormat="1" x14ac:dyDescent="0.25">
      <c r="A87" s="62">
        <v>310710</v>
      </c>
      <c r="B87" s="63">
        <v>710</v>
      </c>
      <c r="C87" s="18" t="s">
        <v>569</v>
      </c>
      <c r="D87" s="66">
        <v>57199860.240000002</v>
      </c>
      <c r="E87" s="66">
        <v>14299965.060000001</v>
      </c>
      <c r="F87" s="27">
        <v>2155</v>
      </c>
      <c r="G87" s="27">
        <v>2479</v>
      </c>
      <c r="H87" s="26">
        <v>114.99</v>
      </c>
      <c r="I87" s="28">
        <v>0.13480805057661069</v>
      </c>
      <c r="J87" s="5"/>
      <c r="M87" s="75"/>
    </row>
    <row r="88" spans="1:13" s="2" customFormat="1" x14ac:dyDescent="0.25">
      <c r="A88" s="62">
        <v>310720</v>
      </c>
      <c r="B88" s="63">
        <v>720</v>
      </c>
      <c r="C88" s="18" t="s">
        <v>446</v>
      </c>
      <c r="D88" s="66">
        <v>11017098.67</v>
      </c>
      <c r="E88" s="66">
        <v>2754274.67</v>
      </c>
      <c r="F88" s="27">
        <v>415</v>
      </c>
      <c r="G88" s="27">
        <v>446</v>
      </c>
      <c r="H88" s="26">
        <v>107.41</v>
      </c>
      <c r="I88" s="28">
        <v>0.12592208008194558</v>
      </c>
      <c r="J88" s="5"/>
      <c r="M88" s="75"/>
    </row>
    <row r="89" spans="1:13" s="2" customFormat="1" x14ac:dyDescent="0.25">
      <c r="A89" s="62">
        <v>310730</v>
      </c>
      <c r="B89" s="63">
        <v>730</v>
      </c>
      <c r="C89" s="18" t="s">
        <v>570</v>
      </c>
      <c r="D89" s="66">
        <v>50180462.130000003</v>
      </c>
      <c r="E89" s="66">
        <v>12545115.529999999</v>
      </c>
      <c r="F89" s="27">
        <v>1891</v>
      </c>
      <c r="G89" s="27">
        <v>2202</v>
      </c>
      <c r="H89" s="26">
        <v>116.43</v>
      </c>
      <c r="I89" s="28">
        <v>0.13649505802233347</v>
      </c>
      <c r="J89" s="5"/>
      <c r="M89" s="75"/>
    </row>
    <row r="90" spans="1:13" s="2" customFormat="1" x14ac:dyDescent="0.25">
      <c r="A90" s="62">
        <v>310740</v>
      </c>
      <c r="B90" s="63">
        <v>740</v>
      </c>
      <c r="C90" s="18" t="s">
        <v>66</v>
      </c>
      <c r="D90" s="66">
        <v>68793535.349999994</v>
      </c>
      <c r="E90" s="66">
        <v>17198383.84</v>
      </c>
      <c r="F90" s="27">
        <v>2592</v>
      </c>
      <c r="G90" s="27">
        <v>2676</v>
      </c>
      <c r="H90" s="26">
        <v>103.21</v>
      </c>
      <c r="I90" s="28">
        <v>0.12099648380647754</v>
      </c>
      <c r="J90" s="5"/>
      <c r="M90" s="75"/>
    </row>
    <row r="91" spans="1:13" s="2" customFormat="1" x14ac:dyDescent="0.25">
      <c r="A91" s="62">
        <v>310750</v>
      </c>
      <c r="B91" s="63">
        <v>750</v>
      </c>
      <c r="C91" s="18" t="s">
        <v>447</v>
      </c>
      <c r="D91" s="66">
        <v>12742147.779999999</v>
      </c>
      <c r="E91" s="66">
        <v>3185536.95</v>
      </c>
      <c r="F91" s="27">
        <v>480</v>
      </c>
      <c r="G91" s="27">
        <v>625</v>
      </c>
      <c r="H91" s="26">
        <v>130.15</v>
      </c>
      <c r="I91" s="28">
        <v>0.15257087929138988</v>
      </c>
      <c r="J91" s="5"/>
      <c r="M91" s="75"/>
    </row>
    <row r="92" spans="1:13" s="2" customFormat="1" x14ac:dyDescent="0.25">
      <c r="A92" s="62">
        <v>310760</v>
      </c>
      <c r="B92" s="63">
        <v>760</v>
      </c>
      <c r="C92" s="18" t="s">
        <v>431</v>
      </c>
      <c r="D92" s="66">
        <v>12471512.789999999</v>
      </c>
      <c r="E92" s="66">
        <v>3117878.2</v>
      </c>
      <c r="F92" s="27">
        <v>470</v>
      </c>
      <c r="G92" s="27">
        <v>410</v>
      </c>
      <c r="H92" s="26">
        <v>87.23</v>
      </c>
      <c r="I92" s="28" t="s">
        <v>912</v>
      </c>
      <c r="J92" s="5"/>
      <c r="M92" s="75"/>
    </row>
    <row r="93" spans="1:13" s="2" customFormat="1" x14ac:dyDescent="0.25">
      <c r="A93" s="62">
        <v>310770</v>
      </c>
      <c r="B93" s="63">
        <v>770</v>
      </c>
      <c r="C93" s="18" t="s">
        <v>483</v>
      </c>
      <c r="D93" s="66">
        <v>12075973.630000001</v>
      </c>
      <c r="E93" s="66">
        <v>3018993.41</v>
      </c>
      <c r="F93" s="27">
        <v>455</v>
      </c>
      <c r="G93" s="27">
        <v>496</v>
      </c>
      <c r="H93" s="26">
        <v>108.98</v>
      </c>
      <c r="I93" s="28">
        <v>0.12775967251452755</v>
      </c>
      <c r="J93" s="5"/>
      <c r="M93" s="75"/>
    </row>
    <row r="94" spans="1:13" s="2" customFormat="1" x14ac:dyDescent="0.25">
      <c r="A94" s="62">
        <v>310780</v>
      </c>
      <c r="B94" s="63">
        <v>780</v>
      </c>
      <c r="C94" s="18" t="s">
        <v>484</v>
      </c>
      <c r="D94" s="66">
        <v>17610677.039999999</v>
      </c>
      <c r="E94" s="66">
        <v>4402669.26</v>
      </c>
      <c r="F94" s="27">
        <v>663</v>
      </c>
      <c r="G94" s="27">
        <v>929</v>
      </c>
      <c r="H94" s="26">
        <v>139.97</v>
      </c>
      <c r="I94" s="28">
        <v>0.16408690775056725</v>
      </c>
      <c r="J94" s="5"/>
      <c r="M94" s="75"/>
    </row>
    <row r="95" spans="1:13" s="2" customFormat="1" x14ac:dyDescent="0.25">
      <c r="A95" s="62">
        <v>310790</v>
      </c>
      <c r="B95" s="63">
        <v>790</v>
      </c>
      <c r="C95" s="18" t="s">
        <v>67</v>
      </c>
      <c r="D95" s="66">
        <v>17258288.460000001</v>
      </c>
      <c r="E95" s="66">
        <v>4314572.12</v>
      </c>
      <c r="F95" s="27">
        <v>650</v>
      </c>
      <c r="G95" s="27">
        <v>957</v>
      </c>
      <c r="H95" s="26">
        <v>147.13</v>
      </c>
      <c r="I95" s="28">
        <v>0.17248386830114651</v>
      </c>
      <c r="J95" s="5"/>
      <c r="M95" s="75"/>
    </row>
    <row r="96" spans="1:13" s="2" customFormat="1" x14ac:dyDescent="0.25">
      <c r="A96" s="62">
        <v>310800</v>
      </c>
      <c r="B96" s="63">
        <v>800</v>
      </c>
      <c r="C96" s="18" t="s">
        <v>68</v>
      </c>
      <c r="D96" s="66">
        <v>26724521.870000001</v>
      </c>
      <c r="E96" s="66">
        <v>6681130.4699999997</v>
      </c>
      <c r="F96" s="27">
        <v>1007</v>
      </c>
      <c r="G96" s="27">
        <v>1250</v>
      </c>
      <c r="H96" s="26">
        <v>124.11</v>
      </c>
      <c r="I96" s="28">
        <v>0.14549040018843426</v>
      </c>
      <c r="J96" s="5"/>
      <c r="M96" s="75"/>
    </row>
    <row r="97" spans="1:13" s="2" customFormat="1" x14ac:dyDescent="0.25">
      <c r="A97" s="62">
        <v>310810</v>
      </c>
      <c r="B97" s="63">
        <v>810</v>
      </c>
      <c r="C97" s="18" t="s">
        <v>69</v>
      </c>
      <c r="D97" s="66">
        <v>12789524.060000001</v>
      </c>
      <c r="E97" s="66">
        <v>3197381.02</v>
      </c>
      <c r="F97" s="27">
        <v>481</v>
      </c>
      <c r="G97" s="27">
        <v>476</v>
      </c>
      <c r="H97" s="26">
        <v>98.75</v>
      </c>
      <c r="I97" s="28">
        <v>0.11576754906667706</v>
      </c>
      <c r="J97" s="5"/>
      <c r="M97" s="75"/>
    </row>
    <row r="98" spans="1:13" s="2" customFormat="1" x14ac:dyDescent="0.25">
      <c r="A98" s="62">
        <v>310820</v>
      </c>
      <c r="B98" s="63">
        <v>820</v>
      </c>
      <c r="C98" s="18" t="s">
        <v>571</v>
      </c>
      <c r="D98" s="66">
        <v>17137651.739999998</v>
      </c>
      <c r="E98" s="66">
        <v>4284412.9400000004</v>
      </c>
      <c r="F98" s="27">
        <v>645</v>
      </c>
      <c r="G98" s="27">
        <v>629</v>
      </c>
      <c r="H98" s="26">
        <v>97.38</v>
      </c>
      <c r="I98" s="28">
        <v>0.11416516317170221</v>
      </c>
      <c r="J98" s="5"/>
      <c r="M98" s="75"/>
    </row>
    <row r="99" spans="1:13" s="2" customFormat="1" x14ac:dyDescent="0.25">
      <c r="A99" s="62">
        <v>310825</v>
      </c>
      <c r="B99" s="63">
        <v>825</v>
      </c>
      <c r="C99" s="18" t="s">
        <v>448</v>
      </c>
      <c r="D99" s="66">
        <v>14024176.699999999</v>
      </c>
      <c r="E99" s="66">
        <v>3506044.18</v>
      </c>
      <c r="F99" s="27">
        <v>528</v>
      </c>
      <c r="G99" s="27">
        <v>703</v>
      </c>
      <c r="H99" s="26">
        <v>133.01</v>
      </c>
      <c r="I99" s="28">
        <v>0.15592373141406507</v>
      </c>
      <c r="J99" s="5"/>
      <c r="M99" s="75"/>
    </row>
    <row r="100" spans="1:13" s="2" customFormat="1" x14ac:dyDescent="0.25">
      <c r="A100" s="62">
        <v>310830</v>
      </c>
      <c r="B100" s="63">
        <v>830</v>
      </c>
      <c r="C100" s="18" t="s">
        <v>432</v>
      </c>
      <c r="D100" s="66">
        <v>26029756.719999999</v>
      </c>
      <c r="E100" s="66">
        <v>6507439.1799999997</v>
      </c>
      <c r="F100" s="27">
        <v>980</v>
      </c>
      <c r="G100" s="27">
        <v>1534</v>
      </c>
      <c r="H100" s="26">
        <v>156.37</v>
      </c>
      <c r="I100" s="28">
        <v>0.18331141927151945</v>
      </c>
      <c r="J100" s="5"/>
      <c r="M100" s="75"/>
    </row>
    <row r="101" spans="1:13" s="2" customFormat="1" x14ac:dyDescent="0.25">
      <c r="A101" s="62">
        <v>310840</v>
      </c>
      <c r="B101" s="63">
        <v>840</v>
      </c>
      <c r="C101" s="18" t="s">
        <v>70</v>
      </c>
      <c r="D101" s="66">
        <v>22388479.91</v>
      </c>
      <c r="E101" s="66">
        <v>5597119.9800000004</v>
      </c>
      <c r="F101" s="27">
        <v>843</v>
      </c>
      <c r="G101" s="27">
        <v>1201</v>
      </c>
      <c r="H101" s="26">
        <v>142.34</v>
      </c>
      <c r="I101" s="28">
        <v>0.16686016516374549</v>
      </c>
      <c r="J101" s="5"/>
      <c r="M101" s="75"/>
    </row>
    <row r="102" spans="1:13" s="2" customFormat="1" x14ac:dyDescent="0.25">
      <c r="A102" s="62">
        <v>310850</v>
      </c>
      <c r="B102" s="63">
        <v>850</v>
      </c>
      <c r="C102" s="18" t="s">
        <v>71</v>
      </c>
      <c r="D102" s="66">
        <v>10165357.51</v>
      </c>
      <c r="E102" s="66">
        <v>2541339.38</v>
      </c>
      <c r="F102" s="27">
        <v>383</v>
      </c>
      <c r="G102" s="27">
        <v>331</v>
      </c>
      <c r="H102" s="26">
        <v>86.4</v>
      </c>
      <c r="I102" s="28" t="s">
        <v>912</v>
      </c>
      <c r="J102" s="5"/>
      <c r="M102" s="75"/>
    </row>
    <row r="103" spans="1:13" s="2" customFormat="1" x14ac:dyDescent="0.25">
      <c r="A103" s="62">
        <v>310855</v>
      </c>
      <c r="B103" s="63">
        <v>855</v>
      </c>
      <c r="C103" s="18" t="s">
        <v>572</v>
      </c>
      <c r="D103" s="66">
        <v>22245277.57</v>
      </c>
      <c r="E103" s="66">
        <v>5561319.3899999997</v>
      </c>
      <c r="F103" s="27">
        <v>838</v>
      </c>
      <c r="G103" s="27">
        <v>1387</v>
      </c>
      <c r="H103" s="26">
        <v>165.44</v>
      </c>
      <c r="I103" s="28">
        <v>0.19394246062205342</v>
      </c>
      <c r="J103" s="5"/>
      <c r="M103" s="75"/>
    </row>
    <row r="104" spans="1:13" s="2" customFormat="1" x14ac:dyDescent="0.25">
      <c r="A104" s="62">
        <v>310860</v>
      </c>
      <c r="B104" s="63">
        <v>860</v>
      </c>
      <c r="C104" s="18" t="s">
        <v>573</v>
      </c>
      <c r="D104" s="66">
        <v>31033194.629999999</v>
      </c>
      <c r="E104" s="66">
        <v>7758298.6600000001</v>
      </c>
      <c r="F104" s="27">
        <v>1169</v>
      </c>
      <c r="G104" s="27">
        <v>1298</v>
      </c>
      <c r="H104" s="26">
        <v>110.98</v>
      </c>
      <c r="I104" s="28">
        <v>0.13010155180303329</v>
      </c>
      <c r="J104" s="5"/>
      <c r="M104" s="75"/>
    </row>
    <row r="105" spans="1:13" s="2" customFormat="1" x14ac:dyDescent="0.25">
      <c r="A105" s="62">
        <v>310870</v>
      </c>
      <c r="B105" s="63">
        <v>870</v>
      </c>
      <c r="C105" s="18" t="s">
        <v>574</v>
      </c>
      <c r="D105" s="66">
        <v>10111647.27</v>
      </c>
      <c r="E105" s="66">
        <v>2527911.8199999998</v>
      </c>
      <c r="F105" s="27">
        <v>381</v>
      </c>
      <c r="G105" s="27">
        <v>325</v>
      </c>
      <c r="H105" s="26">
        <v>85.28</v>
      </c>
      <c r="I105" s="28" t="s">
        <v>912</v>
      </c>
      <c r="J105" s="5"/>
      <c r="M105" s="75"/>
    </row>
    <row r="106" spans="1:13" s="2" customFormat="1" x14ac:dyDescent="0.25">
      <c r="A106" s="62">
        <v>310880</v>
      </c>
      <c r="B106" s="63">
        <v>880</v>
      </c>
      <c r="C106" s="18" t="s">
        <v>575</v>
      </c>
      <c r="D106" s="66">
        <v>11933312.32</v>
      </c>
      <c r="E106" s="66">
        <v>2983328.08</v>
      </c>
      <c r="F106" s="27">
        <v>449</v>
      </c>
      <c r="G106" s="27">
        <v>375</v>
      </c>
      <c r="H106" s="26">
        <v>83.38</v>
      </c>
      <c r="I106" s="28" t="s">
        <v>912</v>
      </c>
      <c r="J106" s="5"/>
      <c r="M106" s="75"/>
    </row>
    <row r="107" spans="1:13" s="2" customFormat="1" x14ac:dyDescent="0.25">
      <c r="A107" s="62">
        <v>310890</v>
      </c>
      <c r="B107" s="63">
        <v>890</v>
      </c>
      <c r="C107" s="18" t="s">
        <v>576</v>
      </c>
      <c r="D107" s="66">
        <v>19192868.859999999</v>
      </c>
      <c r="E107" s="66">
        <v>4798217.22</v>
      </c>
      <c r="F107" s="27">
        <v>723</v>
      </c>
      <c r="G107" s="27">
        <v>986</v>
      </c>
      <c r="H107" s="26">
        <v>136.31</v>
      </c>
      <c r="I107" s="28">
        <v>0.1597979812327821</v>
      </c>
      <c r="J107" s="5"/>
      <c r="M107" s="75"/>
    </row>
    <row r="108" spans="1:13" s="2" customFormat="1" x14ac:dyDescent="0.25">
      <c r="A108" s="62">
        <v>310900</v>
      </c>
      <c r="B108" s="63">
        <v>900</v>
      </c>
      <c r="C108" s="18" t="s">
        <v>72</v>
      </c>
      <c r="D108" s="66">
        <v>128752421.52</v>
      </c>
      <c r="E108" s="66">
        <v>32188105.379999999</v>
      </c>
      <c r="F108" s="27">
        <v>4852</v>
      </c>
      <c r="G108" s="27">
        <v>4895</v>
      </c>
      <c r="H108" s="26">
        <v>100.88</v>
      </c>
      <c r="I108" s="28">
        <v>0.11825828043486217</v>
      </c>
      <c r="J108" s="5"/>
      <c r="M108" s="75"/>
    </row>
    <row r="109" spans="1:13" s="2" customFormat="1" x14ac:dyDescent="0.25">
      <c r="A109" s="62">
        <v>310910</v>
      </c>
      <c r="B109" s="63">
        <v>910</v>
      </c>
      <c r="C109" s="18" t="s">
        <v>577</v>
      </c>
      <c r="D109" s="66">
        <v>17182672.620000001</v>
      </c>
      <c r="E109" s="66">
        <v>4295668.16</v>
      </c>
      <c r="F109" s="27">
        <v>647</v>
      </c>
      <c r="G109" s="27">
        <v>680</v>
      </c>
      <c r="H109" s="26">
        <v>105</v>
      </c>
      <c r="I109" s="28">
        <v>0.1230984165518431</v>
      </c>
      <c r="J109" s="5"/>
      <c r="M109" s="75"/>
    </row>
    <row r="110" spans="1:13" s="2" customFormat="1" x14ac:dyDescent="0.25">
      <c r="A110" s="62">
        <v>310920</v>
      </c>
      <c r="B110" s="63">
        <v>920</v>
      </c>
      <c r="C110" s="18" t="s">
        <v>578</v>
      </c>
      <c r="D110" s="66">
        <v>17311656.5</v>
      </c>
      <c r="E110" s="66">
        <v>4327914.13</v>
      </c>
      <c r="F110" s="27">
        <v>652</v>
      </c>
      <c r="G110" s="27">
        <v>828</v>
      </c>
      <c r="H110" s="26">
        <v>126.91</v>
      </c>
      <c r="I110" s="28">
        <v>0.14877363695642154</v>
      </c>
      <c r="J110" s="5"/>
      <c r="M110" s="75"/>
    </row>
    <row r="111" spans="1:13" s="2" customFormat="1" x14ac:dyDescent="0.25">
      <c r="A111" s="62">
        <v>310925</v>
      </c>
      <c r="B111" s="63">
        <v>925</v>
      </c>
      <c r="C111" s="18" t="s">
        <v>73</v>
      </c>
      <c r="D111" s="66">
        <v>9892861.3800000008</v>
      </c>
      <c r="E111" s="66">
        <v>2473215.35</v>
      </c>
      <c r="F111" s="27">
        <v>372</v>
      </c>
      <c r="G111" s="27">
        <v>301</v>
      </c>
      <c r="H111" s="26">
        <v>80.73</v>
      </c>
      <c r="I111" s="28" t="s">
        <v>912</v>
      </c>
      <c r="J111" s="5"/>
      <c r="M111" s="75"/>
    </row>
    <row r="112" spans="1:13" s="2" customFormat="1" x14ac:dyDescent="0.25">
      <c r="A112" s="62">
        <v>310930</v>
      </c>
      <c r="B112" s="63">
        <v>930</v>
      </c>
      <c r="C112" s="18" t="s">
        <v>74</v>
      </c>
      <c r="D112" s="66">
        <v>45046132.619999997</v>
      </c>
      <c r="E112" s="66">
        <v>11261533.16</v>
      </c>
      <c r="F112" s="27">
        <v>1697</v>
      </c>
      <c r="G112" s="27">
        <v>3041</v>
      </c>
      <c r="H112" s="26">
        <v>179.13</v>
      </c>
      <c r="I112" s="28">
        <v>0.20998737203971291</v>
      </c>
      <c r="J112" s="5"/>
      <c r="M112" s="75"/>
    </row>
    <row r="113" spans="1:13" s="2" customFormat="1" x14ac:dyDescent="0.25">
      <c r="A113" s="62">
        <v>310940</v>
      </c>
      <c r="B113" s="63">
        <v>940</v>
      </c>
      <c r="C113" s="18" t="s">
        <v>75</v>
      </c>
      <c r="D113" s="66">
        <v>37962655.939999998</v>
      </c>
      <c r="E113" s="66">
        <v>9490663.9900000002</v>
      </c>
      <c r="F113" s="27">
        <v>1430</v>
      </c>
      <c r="G113" s="27">
        <v>1854</v>
      </c>
      <c r="H113" s="26">
        <v>129.58000000000001</v>
      </c>
      <c r="I113" s="28">
        <v>0.15191036608366321</v>
      </c>
      <c r="J113" s="5"/>
      <c r="M113" s="75"/>
    </row>
    <row r="114" spans="1:13" s="2" customFormat="1" x14ac:dyDescent="0.25">
      <c r="A114" s="62">
        <v>310945</v>
      </c>
      <c r="B114" s="63">
        <v>945</v>
      </c>
      <c r="C114" s="18" t="s">
        <v>76</v>
      </c>
      <c r="D114" s="66">
        <v>18506503.379999999</v>
      </c>
      <c r="E114" s="66">
        <v>4626625.8499999996</v>
      </c>
      <c r="F114" s="27">
        <v>697</v>
      </c>
      <c r="G114" s="27">
        <v>1013</v>
      </c>
      <c r="H114" s="26">
        <v>145.24</v>
      </c>
      <c r="I114" s="28">
        <v>0.17026263249403109</v>
      </c>
      <c r="J114" s="5"/>
      <c r="M114" s="75"/>
    </row>
    <row r="115" spans="1:13" s="2" customFormat="1" x14ac:dyDescent="0.25">
      <c r="A115" s="62">
        <v>310950</v>
      </c>
      <c r="B115" s="63">
        <v>950</v>
      </c>
      <c r="C115" s="18" t="s">
        <v>77</v>
      </c>
      <c r="D115" s="66">
        <v>21036704.789999999</v>
      </c>
      <c r="E115" s="66">
        <v>5259176.2</v>
      </c>
      <c r="F115" s="27">
        <v>792</v>
      </c>
      <c r="G115" s="27">
        <v>852</v>
      </c>
      <c r="H115" s="26">
        <v>107.46</v>
      </c>
      <c r="I115" s="28">
        <v>0.12597841839915483</v>
      </c>
      <c r="J115" s="5"/>
      <c r="M115" s="75"/>
    </row>
    <row r="116" spans="1:13" s="2" customFormat="1" x14ac:dyDescent="0.25">
      <c r="A116" s="62">
        <v>310960</v>
      </c>
      <c r="B116" s="63">
        <v>960</v>
      </c>
      <c r="C116" s="18" t="s">
        <v>433</v>
      </c>
      <c r="D116" s="66">
        <v>10300139.539999999</v>
      </c>
      <c r="E116" s="66">
        <v>2575034.89</v>
      </c>
      <c r="F116" s="27">
        <v>388</v>
      </c>
      <c r="G116" s="27">
        <v>498</v>
      </c>
      <c r="H116" s="26">
        <v>128.29</v>
      </c>
      <c r="I116" s="28">
        <v>0.15039053485226936</v>
      </c>
      <c r="J116" s="5"/>
      <c r="M116" s="75"/>
    </row>
    <row r="117" spans="1:13" s="2" customFormat="1" x14ac:dyDescent="0.25">
      <c r="A117" s="62">
        <v>310970</v>
      </c>
      <c r="B117" s="63">
        <v>970</v>
      </c>
      <c r="C117" s="18" t="s">
        <v>449</v>
      </c>
      <c r="D117" s="66">
        <v>17667915.969999999</v>
      </c>
      <c r="E117" s="66">
        <v>4416978.99</v>
      </c>
      <c r="F117" s="27">
        <v>665</v>
      </c>
      <c r="G117" s="27">
        <v>961</v>
      </c>
      <c r="H117" s="26">
        <v>144.32</v>
      </c>
      <c r="I117" s="28">
        <v>0.16918908123261306</v>
      </c>
      <c r="J117" s="5"/>
      <c r="M117" s="75"/>
    </row>
    <row r="118" spans="1:13" s="2" customFormat="1" x14ac:dyDescent="0.25">
      <c r="A118" s="62">
        <v>310980</v>
      </c>
      <c r="B118" s="63">
        <v>980</v>
      </c>
      <c r="C118" s="18" t="s">
        <v>78</v>
      </c>
      <c r="D118" s="66">
        <v>17826928.5</v>
      </c>
      <c r="E118" s="66">
        <v>4456732.13</v>
      </c>
      <c r="F118" s="27">
        <v>671</v>
      </c>
      <c r="G118" s="27">
        <v>362</v>
      </c>
      <c r="H118" s="26">
        <v>53.88</v>
      </c>
      <c r="I118" s="28" t="s">
        <v>912</v>
      </c>
      <c r="J118" s="5"/>
      <c r="M118" s="75"/>
    </row>
    <row r="119" spans="1:13" s="2" customFormat="1" x14ac:dyDescent="0.25">
      <c r="A119" s="62">
        <v>310990</v>
      </c>
      <c r="B119" s="63">
        <v>990</v>
      </c>
      <c r="C119" s="18" t="s">
        <v>579</v>
      </c>
      <c r="D119" s="66">
        <v>16197081.789999999</v>
      </c>
      <c r="E119" s="66">
        <v>4049270.45</v>
      </c>
      <c r="F119" s="27">
        <v>610</v>
      </c>
      <c r="G119" s="27">
        <v>1069</v>
      </c>
      <c r="H119" s="26">
        <v>175.12</v>
      </c>
      <c r="I119" s="28">
        <v>0.20529350019656409</v>
      </c>
      <c r="J119" s="5"/>
      <c r="M119" s="75"/>
    </row>
    <row r="120" spans="1:13" s="2" customFormat="1" x14ac:dyDescent="0.25">
      <c r="A120" s="62">
        <v>311000</v>
      </c>
      <c r="B120" s="63">
        <v>1000</v>
      </c>
      <c r="C120" s="18" t="s">
        <v>580</v>
      </c>
      <c r="D120" s="66">
        <v>50147906.75</v>
      </c>
      <c r="E120" s="66">
        <v>12536976.689999999</v>
      </c>
      <c r="F120" s="27">
        <v>1889</v>
      </c>
      <c r="G120" s="27">
        <v>3056</v>
      </c>
      <c r="H120" s="26">
        <v>161.69999999999999</v>
      </c>
      <c r="I120" s="28">
        <v>0.18955481020165849</v>
      </c>
      <c r="J120" s="5"/>
      <c r="M120" s="75"/>
    </row>
    <row r="121" spans="1:13" s="2" customFormat="1" x14ac:dyDescent="0.25">
      <c r="A121" s="62">
        <v>311010</v>
      </c>
      <c r="B121" s="63">
        <v>1010</v>
      </c>
      <c r="C121" s="18" t="s">
        <v>79</v>
      </c>
      <c r="D121" s="66">
        <v>10502670.85</v>
      </c>
      <c r="E121" s="66">
        <v>2625667.71</v>
      </c>
      <c r="F121" s="27">
        <v>395</v>
      </c>
      <c r="G121" s="27">
        <v>482</v>
      </c>
      <c r="H121" s="26">
        <v>121.77</v>
      </c>
      <c r="I121" s="28">
        <v>0.14275178668364238</v>
      </c>
      <c r="J121" s="5"/>
      <c r="M121" s="75"/>
    </row>
    <row r="122" spans="1:13" s="2" customFormat="1" x14ac:dyDescent="0.25">
      <c r="A122" s="62">
        <v>311020</v>
      </c>
      <c r="B122" s="63">
        <v>1020</v>
      </c>
      <c r="C122" s="18" t="s">
        <v>80</v>
      </c>
      <c r="D122" s="66">
        <v>10851685.85</v>
      </c>
      <c r="E122" s="66">
        <v>2712921.46</v>
      </c>
      <c r="F122" s="27">
        <v>408</v>
      </c>
      <c r="G122" s="27">
        <v>556</v>
      </c>
      <c r="H122" s="26">
        <v>135.94999999999999</v>
      </c>
      <c r="I122" s="28">
        <v>0.15937193598218585</v>
      </c>
      <c r="J122" s="5"/>
      <c r="M122" s="75"/>
    </row>
    <row r="123" spans="1:13" s="2" customFormat="1" x14ac:dyDescent="0.25">
      <c r="A123" s="62">
        <v>311030</v>
      </c>
      <c r="B123" s="63">
        <v>1030</v>
      </c>
      <c r="C123" s="18" t="s">
        <v>81</v>
      </c>
      <c r="D123" s="66">
        <v>23231497.16</v>
      </c>
      <c r="E123" s="66">
        <v>5807874.29</v>
      </c>
      <c r="F123" s="27">
        <v>875</v>
      </c>
      <c r="G123" s="27">
        <v>1061</v>
      </c>
      <c r="H123" s="26">
        <v>121.18</v>
      </c>
      <c r="I123" s="28">
        <v>0.14206021067288721</v>
      </c>
      <c r="J123" s="5"/>
      <c r="M123" s="75"/>
    </row>
    <row r="124" spans="1:13" s="2" customFormat="1" x14ac:dyDescent="0.25">
      <c r="A124" s="62">
        <v>311040</v>
      </c>
      <c r="B124" s="63">
        <v>1040</v>
      </c>
      <c r="C124" s="18" t="s">
        <v>82</v>
      </c>
      <c r="D124" s="66">
        <v>10087322.34</v>
      </c>
      <c r="E124" s="66">
        <v>2521830.59</v>
      </c>
      <c r="F124" s="27">
        <v>380</v>
      </c>
      <c r="G124" s="27">
        <v>242</v>
      </c>
      <c r="H124" s="26">
        <v>63.65</v>
      </c>
      <c r="I124" s="28" t="s">
        <v>912</v>
      </c>
      <c r="J124" s="5"/>
      <c r="M124" s="75"/>
    </row>
    <row r="125" spans="1:13" s="2" customFormat="1" x14ac:dyDescent="0.25">
      <c r="A125" s="62">
        <v>311050</v>
      </c>
      <c r="B125" s="63">
        <v>1050</v>
      </c>
      <c r="C125" s="18" t="s">
        <v>83</v>
      </c>
      <c r="D125" s="66">
        <v>38205549.719999999</v>
      </c>
      <c r="E125" s="66">
        <v>9551387.4299999997</v>
      </c>
      <c r="F125" s="27">
        <v>1439</v>
      </c>
      <c r="G125" s="27">
        <v>2525</v>
      </c>
      <c r="H125" s="26">
        <v>175.36</v>
      </c>
      <c r="I125" s="28">
        <v>0.20557447932608736</v>
      </c>
      <c r="J125" s="5"/>
      <c r="M125" s="75"/>
    </row>
    <row r="126" spans="1:13" s="2" customFormat="1" x14ac:dyDescent="0.25">
      <c r="A126" s="62">
        <v>311060</v>
      </c>
      <c r="B126" s="63">
        <v>1060</v>
      </c>
      <c r="C126" s="18" t="s">
        <v>581</v>
      </c>
      <c r="D126" s="66">
        <v>45592019.719999999</v>
      </c>
      <c r="E126" s="66">
        <v>11398004.93</v>
      </c>
      <c r="F126" s="27">
        <v>1718</v>
      </c>
      <c r="G126" s="27">
        <v>1954</v>
      </c>
      <c r="H126" s="26">
        <v>113.72</v>
      </c>
      <c r="I126" s="28">
        <v>0.13331223115838794</v>
      </c>
      <c r="J126" s="5"/>
      <c r="M126" s="75"/>
    </row>
    <row r="127" spans="1:13" s="2" customFormat="1" x14ac:dyDescent="0.25">
      <c r="A127" s="62">
        <v>311070</v>
      </c>
      <c r="B127" s="63">
        <v>1070</v>
      </c>
      <c r="C127" s="18" t="s">
        <v>84</v>
      </c>
      <c r="D127" s="66">
        <v>16908906.890000001</v>
      </c>
      <c r="E127" s="66">
        <v>4227226.72</v>
      </c>
      <c r="F127" s="27">
        <v>637</v>
      </c>
      <c r="G127" s="27">
        <v>856</v>
      </c>
      <c r="H127" s="26">
        <v>134.32</v>
      </c>
      <c r="I127" s="28">
        <v>0.15746806884188827</v>
      </c>
      <c r="J127" s="5"/>
      <c r="M127" s="75"/>
    </row>
    <row r="128" spans="1:13" s="2" customFormat="1" x14ac:dyDescent="0.25">
      <c r="A128" s="62">
        <v>311080</v>
      </c>
      <c r="B128" s="63">
        <v>1080</v>
      </c>
      <c r="C128" s="18" t="s">
        <v>582</v>
      </c>
      <c r="D128" s="66">
        <v>9841518.0999999996</v>
      </c>
      <c r="E128" s="66">
        <v>2460379.5299999998</v>
      </c>
      <c r="F128" s="27">
        <v>370</v>
      </c>
      <c r="G128" s="27">
        <v>329</v>
      </c>
      <c r="H128" s="26">
        <v>88.7</v>
      </c>
      <c r="I128" s="28" t="s">
        <v>912</v>
      </c>
      <c r="J128" s="5"/>
      <c r="M128" s="75"/>
    </row>
    <row r="129" spans="1:13" s="2" customFormat="1" x14ac:dyDescent="0.25">
      <c r="A129" s="62">
        <v>311090</v>
      </c>
      <c r="B129" s="63">
        <v>1090</v>
      </c>
      <c r="C129" s="18" t="s">
        <v>85</v>
      </c>
      <c r="D129" s="66">
        <v>24661829.27</v>
      </c>
      <c r="E129" s="66">
        <v>6165457.3200000003</v>
      </c>
      <c r="F129" s="27">
        <v>929</v>
      </c>
      <c r="G129" s="27">
        <v>1005</v>
      </c>
      <c r="H129" s="26">
        <v>108.13</v>
      </c>
      <c r="I129" s="28">
        <v>0.12675790253313732</v>
      </c>
      <c r="J129" s="5"/>
      <c r="M129" s="75"/>
    </row>
    <row r="130" spans="1:13" s="2" customFormat="1" x14ac:dyDescent="0.25">
      <c r="A130" s="62">
        <v>311100</v>
      </c>
      <c r="B130" s="63">
        <v>1100</v>
      </c>
      <c r="C130" s="18" t="s">
        <v>86</v>
      </c>
      <c r="D130" s="66">
        <v>28034102.199999999</v>
      </c>
      <c r="E130" s="66">
        <v>7008525.5499999998</v>
      </c>
      <c r="F130" s="27">
        <v>1056</v>
      </c>
      <c r="G130" s="27">
        <v>2089</v>
      </c>
      <c r="H130" s="26">
        <v>197.72</v>
      </c>
      <c r="I130" s="28">
        <v>0.23178538962147308</v>
      </c>
      <c r="J130" s="5"/>
      <c r="M130" s="75"/>
    </row>
    <row r="131" spans="1:13" s="2" customFormat="1" x14ac:dyDescent="0.25">
      <c r="A131" s="62">
        <v>311110</v>
      </c>
      <c r="B131" s="63">
        <v>1110</v>
      </c>
      <c r="C131" s="18" t="s">
        <v>87</v>
      </c>
      <c r="D131" s="66">
        <v>35518392.229999997</v>
      </c>
      <c r="E131" s="66">
        <v>8879598.0600000005</v>
      </c>
      <c r="F131" s="27">
        <v>1338</v>
      </c>
      <c r="G131" s="27">
        <v>1011</v>
      </c>
      <c r="H131" s="26">
        <v>75.52</v>
      </c>
      <c r="I131" s="28" t="s">
        <v>912</v>
      </c>
      <c r="J131" s="5"/>
      <c r="M131" s="75"/>
    </row>
    <row r="132" spans="1:13" s="2" customFormat="1" x14ac:dyDescent="0.25">
      <c r="A132" s="62">
        <v>311115</v>
      </c>
      <c r="B132" s="63">
        <v>1115</v>
      </c>
      <c r="C132" s="18" t="s">
        <v>88</v>
      </c>
      <c r="D132" s="66">
        <v>9772112.3699999992</v>
      </c>
      <c r="E132" s="66">
        <v>2443028.09</v>
      </c>
      <c r="F132" s="27">
        <v>368</v>
      </c>
      <c r="G132" s="27">
        <v>412</v>
      </c>
      <c r="H132" s="26">
        <v>111.87</v>
      </c>
      <c r="I132" s="28">
        <v>0.13114237156606712</v>
      </c>
      <c r="J132" s="5"/>
      <c r="M132" s="75"/>
    </row>
    <row r="133" spans="1:13" s="2" customFormat="1" x14ac:dyDescent="0.25">
      <c r="A133" s="62">
        <v>311120</v>
      </c>
      <c r="B133" s="63">
        <v>1120</v>
      </c>
      <c r="C133" s="18" t="s">
        <v>89</v>
      </c>
      <c r="D133" s="66">
        <v>58868885.210000001</v>
      </c>
      <c r="E133" s="66">
        <v>14717221.300000001</v>
      </c>
      <c r="F133" s="27">
        <v>2218</v>
      </c>
      <c r="G133" s="27">
        <v>3119</v>
      </c>
      <c r="H133" s="26">
        <v>140.58000000000001</v>
      </c>
      <c r="I133" s="28">
        <v>0.16480251401120335</v>
      </c>
      <c r="J133" s="5"/>
      <c r="M133" s="75"/>
    </row>
    <row r="134" spans="1:13" s="2" customFormat="1" x14ac:dyDescent="0.25">
      <c r="A134" s="62">
        <v>311130</v>
      </c>
      <c r="B134" s="63">
        <v>1130</v>
      </c>
      <c r="C134" s="18" t="s">
        <v>485</v>
      </c>
      <c r="D134" s="66">
        <v>16929595.18</v>
      </c>
      <c r="E134" s="66">
        <v>4232398.8</v>
      </c>
      <c r="F134" s="27">
        <v>638</v>
      </c>
      <c r="G134" s="27">
        <v>950</v>
      </c>
      <c r="H134" s="26">
        <v>148.88999999999999</v>
      </c>
      <c r="I134" s="28">
        <v>0.17454656290843779</v>
      </c>
      <c r="J134" s="5"/>
      <c r="M134" s="75"/>
    </row>
    <row r="135" spans="1:13" s="2" customFormat="1" x14ac:dyDescent="0.25">
      <c r="A135" s="62">
        <v>311140</v>
      </c>
      <c r="B135" s="63">
        <v>1140</v>
      </c>
      <c r="C135" s="18" t="s">
        <v>90</v>
      </c>
      <c r="D135" s="66">
        <v>33425402.120000001</v>
      </c>
      <c r="E135" s="66">
        <v>8356350.5300000003</v>
      </c>
      <c r="F135" s="27">
        <v>1259</v>
      </c>
      <c r="G135" s="27">
        <v>899</v>
      </c>
      <c r="H135" s="26">
        <v>71.36</v>
      </c>
      <c r="I135" s="28" t="s">
        <v>912</v>
      </c>
      <c r="J135" s="5"/>
      <c r="M135" s="75"/>
    </row>
    <row r="136" spans="1:13" s="2" customFormat="1" x14ac:dyDescent="0.25">
      <c r="A136" s="62">
        <v>311150</v>
      </c>
      <c r="B136" s="63">
        <v>1150</v>
      </c>
      <c r="C136" s="18" t="s">
        <v>91</v>
      </c>
      <c r="D136" s="66">
        <v>27558787.120000001</v>
      </c>
      <c r="E136" s="66">
        <v>6889696.7800000003</v>
      </c>
      <c r="F136" s="27">
        <v>1038</v>
      </c>
      <c r="G136" s="27">
        <v>1369</v>
      </c>
      <c r="H136" s="26">
        <v>131.81</v>
      </c>
      <c r="I136" s="28">
        <v>0.15451748027616885</v>
      </c>
      <c r="J136" s="5"/>
      <c r="M136" s="75"/>
    </row>
    <row r="137" spans="1:13" s="2" customFormat="1" x14ac:dyDescent="0.25">
      <c r="A137" s="62">
        <v>311160</v>
      </c>
      <c r="B137" s="63">
        <v>1160</v>
      </c>
      <c r="C137" s="18" t="s">
        <v>92</v>
      </c>
      <c r="D137" s="66">
        <v>33401318.140000001</v>
      </c>
      <c r="E137" s="66">
        <v>8350329.54</v>
      </c>
      <c r="F137" s="27">
        <v>1258</v>
      </c>
      <c r="G137" s="27">
        <v>1252</v>
      </c>
      <c r="H137" s="26">
        <v>99.46</v>
      </c>
      <c r="I137" s="28">
        <v>0.11659367524354833</v>
      </c>
      <c r="J137" s="5"/>
      <c r="M137" s="75"/>
    </row>
    <row r="138" spans="1:13" s="2" customFormat="1" x14ac:dyDescent="0.25">
      <c r="A138" s="62">
        <v>311170</v>
      </c>
      <c r="B138" s="63">
        <v>1170</v>
      </c>
      <c r="C138" s="18" t="s">
        <v>583</v>
      </c>
      <c r="D138" s="66">
        <v>11207041.289999999</v>
      </c>
      <c r="E138" s="66">
        <v>2801760.32</v>
      </c>
      <c r="F138" s="27">
        <v>422</v>
      </c>
      <c r="G138" s="27">
        <v>261</v>
      </c>
      <c r="H138" s="26">
        <v>61.79</v>
      </c>
      <c r="I138" s="28" t="s">
        <v>912</v>
      </c>
      <c r="J138" s="5"/>
      <c r="M138" s="75"/>
    </row>
    <row r="139" spans="1:13" s="2" customFormat="1" x14ac:dyDescent="0.25">
      <c r="A139" s="62">
        <v>311180</v>
      </c>
      <c r="B139" s="63">
        <v>1180</v>
      </c>
      <c r="C139" s="18" t="s">
        <v>584</v>
      </c>
      <c r="D139" s="66">
        <v>23896371.489999998</v>
      </c>
      <c r="E139" s="66">
        <v>5974092.8700000001</v>
      </c>
      <c r="F139" s="27">
        <v>900</v>
      </c>
      <c r="G139" s="27">
        <v>752</v>
      </c>
      <c r="H139" s="26">
        <v>83.5</v>
      </c>
      <c r="I139" s="28" t="s">
        <v>912</v>
      </c>
      <c r="J139" s="5"/>
      <c r="M139" s="75"/>
    </row>
    <row r="140" spans="1:13" s="2" customFormat="1" x14ac:dyDescent="0.25">
      <c r="A140" s="62">
        <v>311190</v>
      </c>
      <c r="B140" s="63">
        <v>1190</v>
      </c>
      <c r="C140" s="18" t="s">
        <v>93</v>
      </c>
      <c r="D140" s="66">
        <v>10751973.02</v>
      </c>
      <c r="E140" s="66">
        <v>2687993.26</v>
      </c>
      <c r="F140" s="27">
        <v>405</v>
      </c>
      <c r="G140" s="27">
        <v>425</v>
      </c>
      <c r="H140" s="26">
        <v>104.88</v>
      </c>
      <c r="I140" s="28">
        <v>0.12295184031085797</v>
      </c>
      <c r="J140" s="5"/>
      <c r="M140" s="75"/>
    </row>
    <row r="141" spans="1:13" s="2" customFormat="1" x14ac:dyDescent="0.25">
      <c r="A141" s="62">
        <v>311200</v>
      </c>
      <c r="B141" s="63">
        <v>1200</v>
      </c>
      <c r="C141" s="18" t="s">
        <v>94</v>
      </c>
      <c r="D141" s="66">
        <v>21616019.359999999</v>
      </c>
      <c r="E141" s="66">
        <v>5404004.8399999999</v>
      </c>
      <c r="F141" s="27">
        <v>814</v>
      </c>
      <c r="G141" s="27">
        <v>876</v>
      </c>
      <c r="H141" s="26">
        <v>107.53</v>
      </c>
      <c r="I141" s="28">
        <v>0.12605574832826077</v>
      </c>
      <c r="J141" s="5"/>
      <c r="M141" s="75"/>
    </row>
    <row r="142" spans="1:13" s="2" customFormat="1" x14ac:dyDescent="0.25">
      <c r="A142" s="62">
        <v>311205</v>
      </c>
      <c r="B142" s="63">
        <v>1205</v>
      </c>
      <c r="C142" s="18" t="s">
        <v>95</v>
      </c>
      <c r="D142" s="66">
        <v>10265415.9</v>
      </c>
      <c r="E142" s="66">
        <v>2566353.98</v>
      </c>
      <c r="F142" s="27">
        <v>386</v>
      </c>
      <c r="G142" s="27">
        <v>416</v>
      </c>
      <c r="H142" s="26">
        <v>107.52</v>
      </c>
      <c r="I142" s="28">
        <v>0.12605238018981532</v>
      </c>
      <c r="J142" s="5"/>
      <c r="M142" s="75"/>
    </row>
    <row r="143" spans="1:13" s="2" customFormat="1" x14ac:dyDescent="0.25">
      <c r="A143" s="62">
        <v>311210</v>
      </c>
      <c r="B143" s="63">
        <v>1210</v>
      </c>
      <c r="C143" s="18" t="s">
        <v>585</v>
      </c>
      <c r="D143" s="66">
        <v>10473707.84</v>
      </c>
      <c r="E143" s="66">
        <v>2618426.96</v>
      </c>
      <c r="F143" s="27">
        <v>394</v>
      </c>
      <c r="G143" s="27">
        <v>469</v>
      </c>
      <c r="H143" s="26">
        <v>118.81</v>
      </c>
      <c r="I143" s="28">
        <v>0.13928574032268554</v>
      </c>
      <c r="J143" s="5"/>
      <c r="M143" s="75"/>
    </row>
    <row r="144" spans="1:13" s="2" customFormat="1" x14ac:dyDescent="0.25">
      <c r="A144" s="62">
        <v>311220</v>
      </c>
      <c r="B144" s="63">
        <v>1220</v>
      </c>
      <c r="C144" s="18" t="s">
        <v>96</v>
      </c>
      <c r="D144" s="66">
        <v>10000448.279999999</v>
      </c>
      <c r="E144" s="66">
        <v>2500112.0699999998</v>
      </c>
      <c r="F144" s="27">
        <v>376</v>
      </c>
      <c r="G144" s="27">
        <v>307</v>
      </c>
      <c r="H144" s="26">
        <v>81.45</v>
      </c>
      <c r="I144" s="28" t="s">
        <v>912</v>
      </c>
      <c r="J144" s="5"/>
      <c r="M144" s="75"/>
    </row>
    <row r="145" spans="1:13" s="2" customFormat="1" x14ac:dyDescent="0.25">
      <c r="A145" s="62">
        <v>311230</v>
      </c>
      <c r="B145" s="63">
        <v>1230</v>
      </c>
      <c r="C145" s="18" t="s">
        <v>97</v>
      </c>
      <c r="D145" s="66">
        <v>39353408.539999999</v>
      </c>
      <c r="E145" s="66">
        <v>9838352.1400000006</v>
      </c>
      <c r="F145" s="27">
        <v>1483</v>
      </c>
      <c r="G145" s="27">
        <v>2017</v>
      </c>
      <c r="H145" s="26">
        <v>135.99</v>
      </c>
      <c r="I145" s="28">
        <v>0.15942550946131204</v>
      </c>
      <c r="J145" s="5"/>
      <c r="M145" s="75"/>
    </row>
    <row r="146" spans="1:13" s="2" customFormat="1" x14ac:dyDescent="0.25">
      <c r="A146" s="62">
        <v>311240</v>
      </c>
      <c r="B146" s="63">
        <v>1240</v>
      </c>
      <c r="C146" s="18" t="s">
        <v>98</v>
      </c>
      <c r="D146" s="66">
        <v>12793247.609999999</v>
      </c>
      <c r="E146" s="66">
        <v>3198311.9</v>
      </c>
      <c r="F146" s="27">
        <v>482</v>
      </c>
      <c r="G146" s="27">
        <v>673</v>
      </c>
      <c r="H146" s="26">
        <v>139.58000000000001</v>
      </c>
      <c r="I146" s="28">
        <v>0.16363210904139835</v>
      </c>
      <c r="J146" s="5"/>
      <c r="M146" s="75"/>
    </row>
    <row r="147" spans="1:13" s="2" customFormat="1" x14ac:dyDescent="0.25">
      <c r="A147" s="62">
        <v>311250</v>
      </c>
      <c r="B147" s="63">
        <v>1250</v>
      </c>
      <c r="C147" s="18" t="s">
        <v>99</v>
      </c>
      <c r="D147" s="66">
        <v>12708719.710000001</v>
      </c>
      <c r="E147" s="66">
        <v>3177179.93</v>
      </c>
      <c r="F147" s="27">
        <v>478</v>
      </c>
      <c r="G147" s="27">
        <v>850</v>
      </c>
      <c r="H147" s="26">
        <v>177.47</v>
      </c>
      <c r="I147" s="28">
        <v>0.20804217890516263</v>
      </c>
      <c r="J147" s="5"/>
      <c r="M147" s="75"/>
    </row>
    <row r="148" spans="1:13" s="2" customFormat="1" x14ac:dyDescent="0.25">
      <c r="A148" s="62">
        <v>311260</v>
      </c>
      <c r="B148" s="63">
        <v>1260</v>
      </c>
      <c r="C148" s="18" t="s">
        <v>586</v>
      </c>
      <c r="D148" s="66">
        <v>32216342.34</v>
      </c>
      <c r="E148" s="66">
        <v>8054085.5899999999</v>
      </c>
      <c r="F148" s="27">
        <v>1214</v>
      </c>
      <c r="G148" s="27">
        <v>1165</v>
      </c>
      <c r="H148" s="26">
        <v>95.95</v>
      </c>
      <c r="I148" s="28">
        <v>0.11248224176135706</v>
      </c>
      <c r="J148" s="5"/>
      <c r="M148" s="75"/>
    </row>
    <row r="149" spans="1:13" s="2" customFormat="1" x14ac:dyDescent="0.25">
      <c r="A149" s="62">
        <v>311265</v>
      </c>
      <c r="B149" s="63">
        <v>1265</v>
      </c>
      <c r="C149" s="18" t="s">
        <v>587</v>
      </c>
      <c r="D149" s="66">
        <v>10560984.33</v>
      </c>
      <c r="E149" s="66">
        <v>2640246.08</v>
      </c>
      <c r="F149" s="27">
        <v>398</v>
      </c>
      <c r="G149" s="27">
        <v>466</v>
      </c>
      <c r="H149" s="26">
        <v>117.08</v>
      </c>
      <c r="I149" s="28">
        <v>0.13725108548682127</v>
      </c>
      <c r="J149" s="5"/>
      <c r="M149" s="75"/>
    </row>
    <row r="150" spans="1:13" s="2" customFormat="1" x14ac:dyDescent="0.25">
      <c r="A150" s="62">
        <v>311270</v>
      </c>
      <c r="B150" s="63">
        <v>1270</v>
      </c>
      <c r="C150" s="18" t="s">
        <v>588</v>
      </c>
      <c r="D150" s="66">
        <v>21192542.25</v>
      </c>
      <c r="E150" s="66">
        <v>5298135.5599999996</v>
      </c>
      <c r="F150" s="27">
        <v>798</v>
      </c>
      <c r="G150" s="27">
        <v>1096</v>
      </c>
      <c r="H150" s="26">
        <v>137.22</v>
      </c>
      <c r="I150" s="28">
        <v>0.16086507504705266</v>
      </c>
      <c r="J150" s="5"/>
      <c r="M150" s="75"/>
    </row>
    <row r="151" spans="1:13" s="2" customFormat="1" x14ac:dyDescent="0.25">
      <c r="A151" s="62">
        <v>311280</v>
      </c>
      <c r="B151" s="63">
        <v>1280</v>
      </c>
      <c r="C151" s="18" t="s">
        <v>589</v>
      </c>
      <c r="D151" s="66">
        <v>26944256.390000001</v>
      </c>
      <c r="E151" s="66">
        <v>6736064.0999999996</v>
      </c>
      <c r="F151" s="27">
        <v>1015</v>
      </c>
      <c r="G151" s="27">
        <v>479</v>
      </c>
      <c r="H151" s="26">
        <v>47.17</v>
      </c>
      <c r="I151" s="28" t="s">
        <v>912</v>
      </c>
      <c r="J151" s="5"/>
      <c r="M151" s="75"/>
    </row>
    <row r="152" spans="1:13" s="2" customFormat="1" x14ac:dyDescent="0.25">
      <c r="A152" s="62">
        <v>311290</v>
      </c>
      <c r="B152" s="63">
        <v>1290</v>
      </c>
      <c r="C152" s="18" t="s">
        <v>100</v>
      </c>
      <c r="D152" s="66">
        <v>11118094.380000001</v>
      </c>
      <c r="E152" s="66">
        <v>2779523.6</v>
      </c>
      <c r="F152" s="27">
        <v>419</v>
      </c>
      <c r="G152" s="27">
        <v>804</v>
      </c>
      <c r="H152" s="26">
        <v>191.88</v>
      </c>
      <c r="I152" s="28">
        <v>0.22493651476957754</v>
      </c>
      <c r="J152" s="5"/>
      <c r="M152" s="75"/>
    </row>
    <row r="153" spans="1:13" s="2" customFormat="1" x14ac:dyDescent="0.25">
      <c r="A153" s="62">
        <v>311300</v>
      </c>
      <c r="B153" s="63">
        <v>1300</v>
      </c>
      <c r="C153" s="18" t="s">
        <v>590</v>
      </c>
      <c r="D153" s="66">
        <v>24236340.68</v>
      </c>
      <c r="E153" s="66">
        <v>6059085.1699999999</v>
      </c>
      <c r="F153" s="27">
        <v>913</v>
      </c>
      <c r="G153" s="27">
        <v>1857</v>
      </c>
      <c r="H153" s="26">
        <v>203.3</v>
      </c>
      <c r="I153" s="28">
        <v>0.23833022587589978</v>
      </c>
      <c r="J153" s="5"/>
      <c r="M153" s="75"/>
    </row>
    <row r="154" spans="1:13" s="2" customFormat="1" x14ac:dyDescent="0.25">
      <c r="A154" s="62">
        <v>311310</v>
      </c>
      <c r="B154" s="63">
        <v>1310</v>
      </c>
      <c r="C154" s="18" t="s">
        <v>591</v>
      </c>
      <c r="D154" s="66">
        <v>10546277.949999999</v>
      </c>
      <c r="E154" s="66">
        <v>2636569.4900000002</v>
      </c>
      <c r="F154" s="27">
        <v>397</v>
      </c>
      <c r="G154" s="27">
        <v>230</v>
      </c>
      <c r="H154" s="26">
        <v>57.86</v>
      </c>
      <c r="I154" s="28" t="s">
        <v>912</v>
      </c>
      <c r="J154" s="5"/>
      <c r="M154" s="75"/>
    </row>
    <row r="155" spans="1:13" s="2" customFormat="1" x14ac:dyDescent="0.25">
      <c r="A155" s="62">
        <v>311320</v>
      </c>
      <c r="B155" s="63">
        <v>1320</v>
      </c>
      <c r="C155" s="18" t="s">
        <v>592</v>
      </c>
      <c r="D155" s="66">
        <v>35292765.479999997</v>
      </c>
      <c r="E155" s="66">
        <v>8823191.3699999992</v>
      </c>
      <c r="F155" s="27">
        <v>1330</v>
      </c>
      <c r="G155" s="27">
        <v>2754</v>
      </c>
      <c r="H155" s="26">
        <v>207.05</v>
      </c>
      <c r="I155" s="28">
        <v>0.24272388518377375</v>
      </c>
      <c r="J155" s="5"/>
      <c r="M155" s="75"/>
    </row>
    <row r="156" spans="1:13" s="2" customFormat="1" x14ac:dyDescent="0.25">
      <c r="A156" s="62">
        <v>311330</v>
      </c>
      <c r="B156" s="63">
        <v>1330</v>
      </c>
      <c r="C156" s="18" t="s">
        <v>101</v>
      </c>
      <c r="D156" s="66">
        <v>34638669.439999998</v>
      </c>
      <c r="E156" s="66">
        <v>8659667.3599999994</v>
      </c>
      <c r="F156" s="27">
        <v>1305</v>
      </c>
      <c r="G156" s="27">
        <v>1182</v>
      </c>
      <c r="H156" s="26">
        <v>90.54</v>
      </c>
      <c r="I156" s="28">
        <v>0.10614280115217357</v>
      </c>
      <c r="J156" s="5"/>
      <c r="M156" s="75"/>
    </row>
    <row r="157" spans="1:13" s="2" customFormat="1" x14ac:dyDescent="0.25">
      <c r="A157" s="62">
        <v>311340</v>
      </c>
      <c r="B157" s="63">
        <v>1340</v>
      </c>
      <c r="C157" s="18" t="s">
        <v>102</v>
      </c>
      <c r="D157" s="66">
        <v>97404621.329999998</v>
      </c>
      <c r="E157" s="66">
        <v>24351155.329999998</v>
      </c>
      <c r="F157" s="27">
        <v>3670</v>
      </c>
      <c r="G157" s="27">
        <v>4379</v>
      </c>
      <c r="H157" s="26">
        <v>119.29</v>
      </c>
      <c r="I157" s="28">
        <v>0.13983943232285131</v>
      </c>
      <c r="J157" s="5"/>
      <c r="M157" s="75"/>
    </row>
    <row r="158" spans="1:13" s="2" customFormat="1" x14ac:dyDescent="0.25">
      <c r="A158" s="62">
        <v>311350</v>
      </c>
      <c r="B158" s="63">
        <v>1350</v>
      </c>
      <c r="C158" s="18" t="s">
        <v>103</v>
      </c>
      <c r="D158" s="66">
        <v>13634403.59</v>
      </c>
      <c r="E158" s="66">
        <v>3408600.9</v>
      </c>
      <c r="F158" s="27">
        <v>513</v>
      </c>
      <c r="G158" s="27">
        <v>829</v>
      </c>
      <c r="H158" s="26">
        <v>161.33000000000001</v>
      </c>
      <c r="I158" s="28">
        <v>0.18912661718785492</v>
      </c>
      <c r="J158" s="5"/>
      <c r="M158" s="75"/>
    </row>
    <row r="159" spans="1:13" s="2" customFormat="1" x14ac:dyDescent="0.25">
      <c r="A159" s="62">
        <v>311360</v>
      </c>
      <c r="B159" s="63">
        <v>1360</v>
      </c>
      <c r="C159" s="18" t="s">
        <v>593</v>
      </c>
      <c r="D159" s="66">
        <v>13995818.970000001</v>
      </c>
      <c r="E159" s="66">
        <v>3498954.74</v>
      </c>
      <c r="F159" s="27">
        <v>527</v>
      </c>
      <c r="G159" s="27">
        <v>622</v>
      </c>
      <c r="H159" s="26">
        <v>117.92</v>
      </c>
      <c r="I159" s="28">
        <v>0.13823764852106582</v>
      </c>
      <c r="J159" s="5"/>
      <c r="M159" s="75"/>
    </row>
    <row r="160" spans="1:13" s="2" customFormat="1" x14ac:dyDescent="0.25">
      <c r="A160" s="62">
        <v>311370</v>
      </c>
      <c r="B160" s="63">
        <v>1370</v>
      </c>
      <c r="C160" s="18" t="s">
        <v>104</v>
      </c>
      <c r="D160" s="66">
        <v>30220178.390000001</v>
      </c>
      <c r="E160" s="66">
        <v>7555044.5999999996</v>
      </c>
      <c r="F160" s="27">
        <v>1138</v>
      </c>
      <c r="G160" s="27">
        <v>1948</v>
      </c>
      <c r="H160" s="26">
        <v>171.04</v>
      </c>
      <c r="I160" s="28">
        <v>0.20050545761381949</v>
      </c>
      <c r="J160" s="5"/>
      <c r="M160" s="75"/>
    </row>
    <row r="161" spans="1:13" s="2" customFormat="1" x14ac:dyDescent="0.25">
      <c r="A161" s="62">
        <v>311380</v>
      </c>
      <c r="B161" s="63">
        <v>1380</v>
      </c>
      <c r="C161" s="18" t="s">
        <v>594</v>
      </c>
      <c r="D161" s="66">
        <v>10791951.9</v>
      </c>
      <c r="E161" s="66">
        <v>2697987.98</v>
      </c>
      <c r="F161" s="27">
        <v>406</v>
      </c>
      <c r="G161" s="27">
        <v>347</v>
      </c>
      <c r="H161" s="26">
        <v>85.31</v>
      </c>
      <c r="I161" s="28" t="s">
        <v>912</v>
      </c>
      <c r="J161" s="5"/>
      <c r="M161" s="75"/>
    </row>
    <row r="162" spans="1:13" s="2" customFormat="1" x14ac:dyDescent="0.25">
      <c r="A162" s="62">
        <v>311390</v>
      </c>
      <c r="B162" s="63">
        <v>1390</v>
      </c>
      <c r="C162" s="18" t="s">
        <v>434</v>
      </c>
      <c r="D162" s="66">
        <v>20311482.949999999</v>
      </c>
      <c r="E162" s="66">
        <v>5077870.74</v>
      </c>
      <c r="F162" s="27">
        <v>765</v>
      </c>
      <c r="G162" s="27">
        <v>1136</v>
      </c>
      <c r="H162" s="26">
        <v>148.4</v>
      </c>
      <c r="I162" s="28">
        <v>0.17396863992635417</v>
      </c>
      <c r="J162" s="5"/>
      <c r="M162" s="75"/>
    </row>
    <row r="163" spans="1:13" s="2" customFormat="1" x14ac:dyDescent="0.25">
      <c r="A163" s="62">
        <v>311400</v>
      </c>
      <c r="B163" s="63">
        <v>1400</v>
      </c>
      <c r="C163" s="18" t="s">
        <v>435</v>
      </c>
      <c r="D163" s="66">
        <v>16273615.050000001</v>
      </c>
      <c r="E163" s="66">
        <v>4068403.76</v>
      </c>
      <c r="F163" s="27">
        <v>613</v>
      </c>
      <c r="G163" s="27">
        <v>773</v>
      </c>
      <c r="H163" s="26">
        <v>126.03</v>
      </c>
      <c r="I163" s="28">
        <v>0.14775076042185217</v>
      </c>
      <c r="J163" s="5"/>
      <c r="M163" s="75"/>
    </row>
    <row r="164" spans="1:13" s="2" customFormat="1" x14ac:dyDescent="0.25">
      <c r="A164" s="62">
        <v>311410</v>
      </c>
      <c r="B164" s="63">
        <v>1410</v>
      </c>
      <c r="C164" s="18" t="s">
        <v>450</v>
      </c>
      <c r="D164" s="66">
        <v>19764416.91</v>
      </c>
      <c r="E164" s="66">
        <v>4941104.2300000004</v>
      </c>
      <c r="F164" s="27">
        <v>744</v>
      </c>
      <c r="G164" s="27">
        <v>755</v>
      </c>
      <c r="H164" s="26">
        <v>101.36</v>
      </c>
      <c r="I164" s="28">
        <v>0.11882209757299442</v>
      </c>
      <c r="J164" s="5"/>
      <c r="M164" s="75"/>
    </row>
    <row r="165" spans="1:13" s="2" customFormat="1" x14ac:dyDescent="0.25">
      <c r="A165" s="62">
        <v>311420</v>
      </c>
      <c r="B165" s="63">
        <v>1420</v>
      </c>
      <c r="C165" s="18" t="s">
        <v>486</v>
      </c>
      <c r="D165" s="66">
        <v>30344849.039999999</v>
      </c>
      <c r="E165" s="66">
        <v>7586212.2599999998</v>
      </c>
      <c r="F165" s="27">
        <v>1143</v>
      </c>
      <c r="G165" s="27">
        <v>1828</v>
      </c>
      <c r="H165" s="26">
        <v>159.84</v>
      </c>
      <c r="I165" s="28">
        <v>0.18738096858279729</v>
      </c>
      <c r="J165" s="5"/>
      <c r="M165" s="75"/>
    </row>
    <row r="166" spans="1:13" s="2" customFormat="1" x14ac:dyDescent="0.25">
      <c r="A166" s="62">
        <v>311430</v>
      </c>
      <c r="B166" s="63">
        <v>1430</v>
      </c>
      <c r="C166" s="18" t="s">
        <v>595</v>
      </c>
      <c r="D166" s="66">
        <v>48666418.380000003</v>
      </c>
      <c r="E166" s="66">
        <v>12166604.6</v>
      </c>
      <c r="F166" s="27">
        <v>1834</v>
      </c>
      <c r="G166" s="27">
        <v>2121</v>
      </c>
      <c r="H166" s="26">
        <v>115.64</v>
      </c>
      <c r="I166" s="28">
        <v>0.13556436762969759</v>
      </c>
      <c r="J166" s="5"/>
      <c r="M166" s="75"/>
    </row>
    <row r="167" spans="1:13" s="2" customFormat="1" x14ac:dyDescent="0.25">
      <c r="A167" s="62">
        <v>311440</v>
      </c>
      <c r="B167" s="63">
        <v>1440</v>
      </c>
      <c r="C167" s="18" t="s">
        <v>487</v>
      </c>
      <c r="D167" s="66">
        <v>32187430.739999998</v>
      </c>
      <c r="E167" s="66">
        <v>8046857.6900000004</v>
      </c>
      <c r="F167" s="27">
        <v>1213</v>
      </c>
      <c r="G167" s="27">
        <v>1330</v>
      </c>
      <c r="H167" s="26">
        <v>109.64</v>
      </c>
      <c r="I167" s="28">
        <v>0.12852854716978748</v>
      </c>
      <c r="J167" s="5"/>
      <c r="M167" s="75"/>
    </row>
    <row r="168" spans="1:13" s="2" customFormat="1" x14ac:dyDescent="0.25">
      <c r="A168" s="62">
        <v>311450</v>
      </c>
      <c r="B168" s="63">
        <v>1450</v>
      </c>
      <c r="C168" s="18" t="s">
        <v>596</v>
      </c>
      <c r="D168" s="66">
        <v>29107502.039999999</v>
      </c>
      <c r="E168" s="66">
        <v>7276875.5099999998</v>
      </c>
      <c r="F168" s="27">
        <v>1096</v>
      </c>
      <c r="G168" s="27">
        <v>1583</v>
      </c>
      <c r="H168" s="26">
        <v>144.30000000000001</v>
      </c>
      <c r="I168" s="28">
        <v>0.16916489663152962</v>
      </c>
      <c r="J168" s="5"/>
      <c r="M168" s="75"/>
    </row>
    <row r="169" spans="1:13" s="2" customFormat="1" x14ac:dyDescent="0.25">
      <c r="A169" s="62">
        <v>311455</v>
      </c>
      <c r="B169" s="63">
        <v>1455</v>
      </c>
      <c r="C169" s="18" t="s">
        <v>105</v>
      </c>
      <c r="D169" s="66">
        <v>31351813.870000001</v>
      </c>
      <c r="E169" s="66">
        <v>7837953.4699999997</v>
      </c>
      <c r="F169" s="27">
        <v>1181</v>
      </c>
      <c r="G169" s="27">
        <v>794</v>
      </c>
      <c r="H169" s="26">
        <v>67.2</v>
      </c>
      <c r="I169" s="28" t="s">
        <v>912</v>
      </c>
      <c r="J169" s="5"/>
      <c r="M169" s="75"/>
    </row>
    <row r="170" spans="1:13" s="2" customFormat="1" x14ac:dyDescent="0.25">
      <c r="A170" s="62">
        <v>311460</v>
      </c>
      <c r="B170" s="63">
        <v>1460</v>
      </c>
      <c r="C170" s="18" t="s">
        <v>106</v>
      </c>
      <c r="D170" s="66">
        <v>11809630.33</v>
      </c>
      <c r="E170" s="66">
        <v>2952407.58</v>
      </c>
      <c r="F170" s="27">
        <v>445</v>
      </c>
      <c r="G170" s="27">
        <v>357</v>
      </c>
      <c r="H170" s="26">
        <v>80.209999999999994</v>
      </c>
      <c r="I170" s="28" t="s">
        <v>912</v>
      </c>
      <c r="J170" s="5"/>
      <c r="M170" s="75"/>
    </row>
    <row r="171" spans="1:13" s="2" customFormat="1" x14ac:dyDescent="0.25">
      <c r="A171" s="62">
        <v>311470</v>
      </c>
      <c r="B171" s="63">
        <v>1470</v>
      </c>
      <c r="C171" s="18" t="s">
        <v>597</v>
      </c>
      <c r="D171" s="66">
        <v>11199553.17</v>
      </c>
      <c r="E171" s="66">
        <v>2799888.29</v>
      </c>
      <c r="F171" s="27">
        <v>422</v>
      </c>
      <c r="G171" s="27">
        <v>567</v>
      </c>
      <c r="H171" s="26">
        <v>134.33000000000001</v>
      </c>
      <c r="I171" s="28">
        <v>0.15747681858132981</v>
      </c>
      <c r="J171" s="5"/>
      <c r="M171" s="75"/>
    </row>
    <row r="172" spans="1:13" s="2" customFormat="1" x14ac:dyDescent="0.25">
      <c r="A172" s="62">
        <v>311480</v>
      </c>
      <c r="B172" s="63">
        <v>1480</v>
      </c>
      <c r="C172" s="18" t="s">
        <v>107</v>
      </c>
      <c r="D172" s="66">
        <v>10374859.43</v>
      </c>
      <c r="E172" s="66">
        <v>2593714.86</v>
      </c>
      <c r="F172" s="27">
        <v>390</v>
      </c>
      <c r="G172" s="27">
        <v>310</v>
      </c>
      <c r="H172" s="26">
        <v>79.28</v>
      </c>
      <c r="I172" s="28" t="s">
        <v>912</v>
      </c>
      <c r="J172" s="5"/>
      <c r="M172" s="75"/>
    </row>
    <row r="173" spans="1:13" s="2" customFormat="1" x14ac:dyDescent="0.25">
      <c r="A173" s="62">
        <v>311490</v>
      </c>
      <c r="B173" s="63">
        <v>1490</v>
      </c>
      <c r="C173" s="18" t="s">
        <v>108</v>
      </c>
      <c r="D173" s="66">
        <v>10178587.449999999</v>
      </c>
      <c r="E173" s="66">
        <v>2544646.86</v>
      </c>
      <c r="F173" s="27">
        <v>383</v>
      </c>
      <c r="G173" s="27">
        <v>287</v>
      </c>
      <c r="H173" s="26">
        <v>74.81</v>
      </c>
      <c r="I173" s="28" t="s">
        <v>912</v>
      </c>
      <c r="J173" s="5"/>
      <c r="M173" s="75"/>
    </row>
    <row r="174" spans="1:13" s="2" customFormat="1" x14ac:dyDescent="0.25">
      <c r="A174" s="62">
        <v>311500</v>
      </c>
      <c r="B174" s="63">
        <v>1500</v>
      </c>
      <c r="C174" s="18" t="s">
        <v>109</v>
      </c>
      <c r="D174" s="66">
        <v>12732629.939999999</v>
      </c>
      <c r="E174" s="66">
        <v>3183157.49</v>
      </c>
      <c r="F174" s="27">
        <v>479</v>
      </c>
      <c r="G174" s="27">
        <v>366</v>
      </c>
      <c r="H174" s="26">
        <v>76.27</v>
      </c>
      <c r="I174" s="28" t="s">
        <v>912</v>
      </c>
      <c r="J174" s="5"/>
      <c r="M174" s="75"/>
    </row>
    <row r="175" spans="1:13" s="2" customFormat="1" x14ac:dyDescent="0.25">
      <c r="A175" s="62">
        <v>311510</v>
      </c>
      <c r="B175" s="63">
        <v>1510</v>
      </c>
      <c r="C175" s="18" t="s">
        <v>598</v>
      </c>
      <c r="D175" s="66">
        <v>30945547.859999999</v>
      </c>
      <c r="E175" s="66">
        <v>7736386.9699999997</v>
      </c>
      <c r="F175" s="27">
        <v>1166</v>
      </c>
      <c r="G175" s="27">
        <v>1097</v>
      </c>
      <c r="H175" s="26">
        <v>94.06</v>
      </c>
      <c r="I175" s="28">
        <v>0.11026627946697641</v>
      </c>
      <c r="J175" s="5"/>
      <c r="M175" s="75"/>
    </row>
    <row r="176" spans="1:13" s="2" customFormat="1" x14ac:dyDescent="0.25">
      <c r="A176" s="62">
        <v>311520</v>
      </c>
      <c r="B176" s="63">
        <v>1520</v>
      </c>
      <c r="C176" s="18" t="s">
        <v>599</v>
      </c>
      <c r="D176" s="66">
        <v>10431522.16</v>
      </c>
      <c r="E176" s="66">
        <v>2607880.54</v>
      </c>
      <c r="F176" s="27">
        <v>393</v>
      </c>
      <c r="G176" s="27">
        <v>257</v>
      </c>
      <c r="H176" s="26">
        <v>65.37</v>
      </c>
      <c r="I176" s="28" t="s">
        <v>912</v>
      </c>
      <c r="J176" s="5"/>
      <c r="M176" s="75"/>
    </row>
    <row r="177" spans="1:13" s="2" customFormat="1" x14ac:dyDescent="0.25">
      <c r="A177" s="62">
        <v>311530</v>
      </c>
      <c r="B177" s="63">
        <v>1530</v>
      </c>
      <c r="C177" s="18" t="s">
        <v>110</v>
      </c>
      <c r="D177" s="66">
        <v>74616126.780000001</v>
      </c>
      <c r="E177" s="66">
        <v>18654031.699999999</v>
      </c>
      <c r="F177" s="27">
        <v>2812</v>
      </c>
      <c r="G177" s="27">
        <v>3351</v>
      </c>
      <c r="H177" s="26">
        <v>119.16</v>
      </c>
      <c r="I177" s="28">
        <v>0.13969343467563033</v>
      </c>
      <c r="J177" s="5"/>
      <c r="M177" s="75"/>
    </row>
    <row r="178" spans="1:13" s="2" customFormat="1" x14ac:dyDescent="0.25">
      <c r="A178" s="62">
        <v>311535</v>
      </c>
      <c r="B178" s="63">
        <v>1535</v>
      </c>
      <c r="C178" s="18" t="s">
        <v>111</v>
      </c>
      <c r="D178" s="66">
        <v>24434701.039999999</v>
      </c>
      <c r="E178" s="66">
        <v>6108675.2599999998</v>
      </c>
      <c r="F178" s="27">
        <v>920</v>
      </c>
      <c r="G178" s="27">
        <v>585</v>
      </c>
      <c r="H178" s="26">
        <v>63.52</v>
      </c>
      <c r="I178" s="28" t="s">
        <v>912</v>
      </c>
      <c r="J178" s="5"/>
      <c r="M178" s="75"/>
    </row>
    <row r="179" spans="1:13" s="2" customFormat="1" x14ac:dyDescent="0.25">
      <c r="A179" s="62">
        <v>311540</v>
      </c>
      <c r="B179" s="63">
        <v>1540</v>
      </c>
      <c r="C179" s="18" t="s">
        <v>600</v>
      </c>
      <c r="D179" s="66">
        <v>9720769.6199999992</v>
      </c>
      <c r="E179" s="66">
        <v>2430192.41</v>
      </c>
      <c r="F179" s="27">
        <v>366</v>
      </c>
      <c r="G179" s="27">
        <v>111</v>
      </c>
      <c r="H179" s="26">
        <v>30.29</v>
      </c>
      <c r="I179" s="28" t="s">
        <v>912</v>
      </c>
      <c r="J179" s="5"/>
      <c r="M179" s="75"/>
    </row>
    <row r="180" spans="1:13" s="2" customFormat="1" x14ac:dyDescent="0.25">
      <c r="A180" s="62">
        <v>311545</v>
      </c>
      <c r="B180" s="63">
        <v>1545</v>
      </c>
      <c r="C180" s="18" t="s">
        <v>112</v>
      </c>
      <c r="D180" s="66">
        <v>11445764.49</v>
      </c>
      <c r="E180" s="66">
        <v>2861441.12</v>
      </c>
      <c r="F180" s="27">
        <v>431</v>
      </c>
      <c r="G180" s="27">
        <v>808</v>
      </c>
      <c r="H180" s="26">
        <v>187.31</v>
      </c>
      <c r="I180" s="28">
        <v>0.21958406704364244</v>
      </c>
      <c r="J180" s="5"/>
      <c r="M180" s="75"/>
    </row>
    <row r="181" spans="1:13" s="2" customFormat="1" x14ac:dyDescent="0.25">
      <c r="A181" s="62">
        <v>311547</v>
      </c>
      <c r="B181" s="63">
        <v>1547</v>
      </c>
      <c r="C181" s="18" t="s">
        <v>113</v>
      </c>
      <c r="D181" s="66">
        <v>10673844.970000001</v>
      </c>
      <c r="E181" s="66">
        <v>2668461.2400000002</v>
      </c>
      <c r="F181" s="27">
        <v>402</v>
      </c>
      <c r="G181" s="27">
        <v>454</v>
      </c>
      <c r="H181" s="26">
        <v>112.86</v>
      </c>
      <c r="I181" s="28">
        <v>0.13230285972922329</v>
      </c>
      <c r="J181" s="5"/>
      <c r="M181" s="75"/>
    </row>
    <row r="182" spans="1:13" s="2" customFormat="1" x14ac:dyDescent="0.25">
      <c r="A182" s="62">
        <v>311550</v>
      </c>
      <c r="B182" s="63">
        <v>1550</v>
      </c>
      <c r="C182" s="18" t="s">
        <v>114</v>
      </c>
      <c r="D182" s="66">
        <v>29027554.670000002</v>
      </c>
      <c r="E182" s="66">
        <v>7256888.6699999999</v>
      </c>
      <c r="F182" s="27">
        <v>1093</v>
      </c>
      <c r="G182" s="27">
        <v>1232</v>
      </c>
      <c r="H182" s="26">
        <v>112.61</v>
      </c>
      <c r="I182" s="28">
        <v>0.13201841840900155</v>
      </c>
      <c r="J182" s="5"/>
      <c r="M182" s="75"/>
    </row>
    <row r="183" spans="1:13" s="2" customFormat="1" x14ac:dyDescent="0.25">
      <c r="A183" s="62">
        <v>311560</v>
      </c>
      <c r="B183" s="63">
        <v>1560</v>
      </c>
      <c r="C183" s="18" t="s">
        <v>601</v>
      </c>
      <c r="D183" s="66">
        <v>9653530.5500000007</v>
      </c>
      <c r="E183" s="66">
        <v>2413382.64</v>
      </c>
      <c r="F183" s="27">
        <v>363</v>
      </c>
      <c r="G183" s="27">
        <v>106</v>
      </c>
      <c r="H183" s="26">
        <v>29.13</v>
      </c>
      <c r="I183" s="28" t="s">
        <v>912</v>
      </c>
      <c r="J183" s="5"/>
      <c r="M183" s="75"/>
    </row>
    <row r="184" spans="1:13" s="2" customFormat="1" x14ac:dyDescent="0.25">
      <c r="A184" s="62">
        <v>311570</v>
      </c>
      <c r="B184" s="63">
        <v>1570</v>
      </c>
      <c r="C184" s="18" t="s">
        <v>451</v>
      </c>
      <c r="D184" s="66">
        <v>11141895.07</v>
      </c>
      <c r="E184" s="66">
        <v>2785473.77</v>
      </c>
      <c r="F184" s="27">
        <v>419</v>
      </c>
      <c r="G184" s="27">
        <v>483</v>
      </c>
      <c r="H184" s="26">
        <v>115.02</v>
      </c>
      <c r="I184" s="28">
        <v>0.13484111530885898</v>
      </c>
      <c r="J184" s="5"/>
      <c r="M184" s="75"/>
    </row>
    <row r="185" spans="1:13" s="2" customFormat="1" x14ac:dyDescent="0.25">
      <c r="A185" s="62">
        <v>311580</v>
      </c>
      <c r="B185" s="63">
        <v>1580</v>
      </c>
      <c r="C185" s="18" t="s">
        <v>115</v>
      </c>
      <c r="D185" s="66">
        <v>17896566.129999999</v>
      </c>
      <c r="E185" s="66">
        <v>4474141.53</v>
      </c>
      <c r="F185" s="27">
        <v>674</v>
      </c>
      <c r="G185" s="27">
        <v>756</v>
      </c>
      <c r="H185" s="26">
        <v>112.08</v>
      </c>
      <c r="I185" s="28">
        <v>0.13139727401206935</v>
      </c>
      <c r="J185" s="5"/>
      <c r="M185" s="75"/>
    </row>
    <row r="186" spans="1:13" s="2" customFormat="1" x14ac:dyDescent="0.25">
      <c r="A186" s="62">
        <v>311590</v>
      </c>
      <c r="B186" s="63">
        <v>1590</v>
      </c>
      <c r="C186" s="18" t="s">
        <v>602</v>
      </c>
      <c r="D186" s="66">
        <v>10115761.609999999</v>
      </c>
      <c r="E186" s="66">
        <v>2528940.4</v>
      </c>
      <c r="F186" s="27">
        <v>381</v>
      </c>
      <c r="G186" s="27">
        <v>498</v>
      </c>
      <c r="H186" s="26">
        <v>130.62</v>
      </c>
      <c r="I186" s="28">
        <v>0.15313167255170296</v>
      </c>
      <c r="J186" s="5"/>
      <c r="M186" s="75"/>
    </row>
    <row r="187" spans="1:13" s="2" customFormat="1" x14ac:dyDescent="0.25">
      <c r="A187" s="62">
        <v>311600</v>
      </c>
      <c r="B187" s="63">
        <v>1600</v>
      </c>
      <c r="C187" s="18" t="s">
        <v>603</v>
      </c>
      <c r="D187" s="66">
        <v>0</v>
      </c>
      <c r="E187" s="66">
        <v>0</v>
      </c>
      <c r="F187" s="27">
        <v>0</v>
      </c>
      <c r="G187" s="27">
        <v>395</v>
      </c>
      <c r="H187" s="26">
        <v>0</v>
      </c>
      <c r="I187" s="28" t="s">
        <v>912</v>
      </c>
      <c r="J187" s="5"/>
      <c r="M187" s="75"/>
    </row>
    <row r="188" spans="1:13" s="2" customFormat="1" x14ac:dyDescent="0.25">
      <c r="A188" s="62">
        <v>311610</v>
      </c>
      <c r="B188" s="63">
        <v>1610</v>
      </c>
      <c r="C188" s="18" t="s">
        <v>488</v>
      </c>
      <c r="D188" s="66">
        <v>16406975.92</v>
      </c>
      <c r="E188" s="66">
        <v>4101743.98</v>
      </c>
      <c r="F188" s="27">
        <v>618</v>
      </c>
      <c r="G188" s="27">
        <v>866</v>
      </c>
      <c r="H188" s="26">
        <v>140.05000000000001</v>
      </c>
      <c r="I188" s="28">
        <v>0.16418127376938857</v>
      </c>
      <c r="J188" s="5"/>
      <c r="M188" s="75"/>
    </row>
    <row r="189" spans="1:13" s="2" customFormat="1" x14ac:dyDescent="0.25">
      <c r="A189" s="62">
        <v>311615</v>
      </c>
      <c r="B189" s="63">
        <v>1615</v>
      </c>
      <c r="C189" s="18" t="s">
        <v>604</v>
      </c>
      <c r="D189" s="66">
        <v>20020762.010000002</v>
      </c>
      <c r="E189" s="66">
        <v>5005190.5</v>
      </c>
      <c r="F189" s="27">
        <v>754</v>
      </c>
      <c r="G189" s="27">
        <v>1525</v>
      </c>
      <c r="H189" s="26">
        <v>202.11</v>
      </c>
      <c r="I189" s="28">
        <v>0.23693188517589564</v>
      </c>
      <c r="J189" s="5"/>
      <c r="M189" s="75"/>
    </row>
    <row r="190" spans="1:13" s="2" customFormat="1" x14ac:dyDescent="0.25">
      <c r="A190" s="62">
        <v>311620</v>
      </c>
      <c r="B190" s="63">
        <v>1620</v>
      </c>
      <c r="C190" s="18" t="s">
        <v>116</v>
      </c>
      <c r="D190" s="66">
        <v>10821045.82</v>
      </c>
      <c r="E190" s="66">
        <v>2705261.46</v>
      </c>
      <c r="F190" s="27">
        <v>407</v>
      </c>
      <c r="G190" s="27">
        <v>440</v>
      </c>
      <c r="H190" s="26">
        <v>107.89</v>
      </c>
      <c r="I190" s="28">
        <v>0.12647879226540634</v>
      </c>
      <c r="J190" s="5"/>
      <c r="M190" s="75"/>
    </row>
    <row r="191" spans="1:13" s="2" customFormat="1" x14ac:dyDescent="0.25">
      <c r="A191" s="62">
        <v>311630</v>
      </c>
      <c r="B191" s="63">
        <v>1630</v>
      </c>
      <c r="C191" s="18" t="s">
        <v>605</v>
      </c>
      <c r="D191" s="66">
        <v>10180689.140000001</v>
      </c>
      <c r="E191" s="66">
        <v>2545172.29</v>
      </c>
      <c r="F191" s="27">
        <v>383</v>
      </c>
      <c r="G191" s="27">
        <v>240</v>
      </c>
      <c r="H191" s="26">
        <v>62.55</v>
      </c>
      <c r="I191" s="28" t="s">
        <v>912</v>
      </c>
      <c r="J191" s="5"/>
      <c r="M191" s="75"/>
    </row>
    <row r="192" spans="1:13" s="2" customFormat="1" x14ac:dyDescent="0.25">
      <c r="A192" s="62">
        <v>311640</v>
      </c>
      <c r="B192" s="63">
        <v>1640</v>
      </c>
      <c r="C192" s="18" t="s">
        <v>117</v>
      </c>
      <c r="D192" s="66">
        <v>13250972.24</v>
      </c>
      <c r="E192" s="66">
        <v>3312743.06</v>
      </c>
      <c r="F192" s="27">
        <v>499</v>
      </c>
      <c r="G192" s="27">
        <v>417</v>
      </c>
      <c r="H192" s="26">
        <v>83.5</v>
      </c>
      <c r="I192" s="28" t="s">
        <v>912</v>
      </c>
      <c r="J192" s="5"/>
      <c r="M192" s="75"/>
    </row>
    <row r="193" spans="1:13" s="2" customFormat="1" x14ac:dyDescent="0.25">
      <c r="A193" s="62">
        <v>311650</v>
      </c>
      <c r="B193" s="63">
        <v>1650</v>
      </c>
      <c r="C193" s="18" t="s">
        <v>606</v>
      </c>
      <c r="D193" s="66">
        <v>10893872.359999999</v>
      </c>
      <c r="E193" s="66">
        <v>2723468.09</v>
      </c>
      <c r="F193" s="27">
        <v>410</v>
      </c>
      <c r="G193" s="27">
        <v>525</v>
      </c>
      <c r="H193" s="26">
        <v>127.87</v>
      </c>
      <c r="I193" s="28">
        <v>0.14990333339269662</v>
      </c>
      <c r="J193" s="5"/>
      <c r="M193" s="75"/>
    </row>
    <row r="194" spans="1:13" s="2" customFormat="1" x14ac:dyDescent="0.25">
      <c r="A194" s="62">
        <v>311660</v>
      </c>
      <c r="B194" s="63">
        <v>1660</v>
      </c>
      <c r="C194" s="18" t="s">
        <v>607</v>
      </c>
      <c r="D194" s="66">
        <v>39838390.729999997</v>
      </c>
      <c r="E194" s="66">
        <v>9959597.6799999997</v>
      </c>
      <c r="F194" s="27">
        <v>1501</v>
      </c>
      <c r="G194" s="27">
        <v>2760</v>
      </c>
      <c r="H194" s="26">
        <v>183.83</v>
      </c>
      <c r="I194" s="28">
        <v>0.21549716676564123</v>
      </c>
      <c r="J194" s="5"/>
      <c r="M194" s="75"/>
    </row>
    <row r="195" spans="1:13" s="2" customFormat="1" x14ac:dyDescent="0.25">
      <c r="A195" s="62">
        <v>311670</v>
      </c>
      <c r="B195" s="63">
        <v>1670</v>
      </c>
      <c r="C195" s="18" t="s">
        <v>118</v>
      </c>
      <c r="D195" s="66">
        <v>13281248.23</v>
      </c>
      <c r="E195" s="66">
        <v>3320312.06</v>
      </c>
      <c r="F195" s="27">
        <v>500</v>
      </c>
      <c r="G195" s="27">
        <v>575</v>
      </c>
      <c r="H195" s="26">
        <v>114.87</v>
      </c>
      <c r="I195" s="28">
        <v>0.13466763097966711</v>
      </c>
      <c r="J195" s="5"/>
      <c r="M195" s="75"/>
    </row>
    <row r="196" spans="1:13" s="2" customFormat="1" x14ac:dyDescent="0.25">
      <c r="A196" s="62">
        <v>311680</v>
      </c>
      <c r="B196" s="63">
        <v>1680</v>
      </c>
      <c r="C196" s="18" t="s">
        <v>119</v>
      </c>
      <c r="D196" s="66">
        <v>11709930.699999999</v>
      </c>
      <c r="E196" s="66">
        <v>2927482.68</v>
      </c>
      <c r="F196" s="27">
        <v>441</v>
      </c>
      <c r="G196" s="27">
        <v>550</v>
      </c>
      <c r="H196" s="26">
        <v>124.62</v>
      </c>
      <c r="I196" s="28">
        <v>0.14609744940273472</v>
      </c>
      <c r="J196" s="5"/>
      <c r="M196" s="75"/>
    </row>
    <row r="197" spans="1:13" s="2" customFormat="1" x14ac:dyDescent="0.25">
      <c r="A197" s="62">
        <v>311690</v>
      </c>
      <c r="B197" s="63">
        <v>1690</v>
      </c>
      <c r="C197" s="18" t="s">
        <v>120</v>
      </c>
      <c r="D197" s="66">
        <v>14595743.77</v>
      </c>
      <c r="E197" s="66">
        <v>3648935.94</v>
      </c>
      <c r="F197" s="27">
        <v>550</v>
      </c>
      <c r="G197" s="27">
        <v>530</v>
      </c>
      <c r="H197" s="26">
        <v>96.35</v>
      </c>
      <c r="I197" s="28">
        <v>0.11294939482521527</v>
      </c>
      <c r="J197" s="5"/>
      <c r="M197" s="75"/>
    </row>
    <row r="198" spans="1:13" s="2" customFormat="1" x14ac:dyDescent="0.25">
      <c r="A198" s="62">
        <v>311700</v>
      </c>
      <c r="B198" s="63">
        <v>1700</v>
      </c>
      <c r="C198" s="18" t="s">
        <v>121</v>
      </c>
      <c r="D198" s="66">
        <v>10708005.25</v>
      </c>
      <c r="E198" s="66">
        <v>2677001.31</v>
      </c>
      <c r="F198" s="27">
        <v>403</v>
      </c>
      <c r="G198" s="27">
        <v>625</v>
      </c>
      <c r="H198" s="26">
        <v>154.87</v>
      </c>
      <c r="I198" s="28">
        <v>0.18155395383798784</v>
      </c>
      <c r="J198" s="5"/>
      <c r="M198" s="75"/>
    </row>
    <row r="199" spans="1:13" s="2" customFormat="1" x14ac:dyDescent="0.25">
      <c r="A199" s="62">
        <v>311710</v>
      </c>
      <c r="B199" s="63">
        <v>1710</v>
      </c>
      <c r="C199" s="18" t="s">
        <v>608</v>
      </c>
      <c r="D199" s="66">
        <v>18281828.579999998</v>
      </c>
      <c r="E199" s="66">
        <v>4570457.1500000004</v>
      </c>
      <c r="F199" s="27">
        <v>688</v>
      </c>
      <c r="G199" s="27">
        <v>838</v>
      </c>
      <c r="H199" s="26">
        <v>121.62</v>
      </c>
      <c r="I199" s="28">
        <v>0.14258001484329433</v>
      </c>
      <c r="J199" s="5"/>
      <c r="M199" s="75"/>
    </row>
    <row r="200" spans="1:13" s="2" customFormat="1" x14ac:dyDescent="0.25">
      <c r="A200" s="62">
        <v>311720</v>
      </c>
      <c r="B200" s="63">
        <v>1720</v>
      </c>
      <c r="C200" s="18" t="s">
        <v>609</v>
      </c>
      <c r="D200" s="66">
        <v>10176689.34</v>
      </c>
      <c r="E200" s="66">
        <v>2544172.34</v>
      </c>
      <c r="F200" s="27">
        <v>383</v>
      </c>
      <c r="G200" s="27">
        <v>199</v>
      </c>
      <c r="H200" s="26">
        <v>51.88</v>
      </c>
      <c r="I200" s="28" t="s">
        <v>912</v>
      </c>
      <c r="J200" s="5"/>
      <c r="M200" s="75"/>
    </row>
    <row r="201" spans="1:13" s="2" customFormat="1" x14ac:dyDescent="0.25">
      <c r="A201" s="62">
        <v>311730</v>
      </c>
      <c r="B201" s="63">
        <v>1730</v>
      </c>
      <c r="C201" s="18" t="s">
        <v>610</v>
      </c>
      <c r="D201" s="66">
        <v>63806161.710000001</v>
      </c>
      <c r="E201" s="66">
        <v>15951540.43</v>
      </c>
      <c r="F201" s="27">
        <v>2404</v>
      </c>
      <c r="G201" s="27">
        <v>3230</v>
      </c>
      <c r="H201" s="26">
        <v>134.32</v>
      </c>
      <c r="I201" s="28">
        <v>0.15746142286390274</v>
      </c>
      <c r="J201" s="5"/>
      <c r="M201" s="75"/>
    </row>
    <row r="202" spans="1:13" s="2" customFormat="1" x14ac:dyDescent="0.25">
      <c r="A202" s="62">
        <v>311740</v>
      </c>
      <c r="B202" s="63">
        <v>1740</v>
      </c>
      <c r="C202" s="18" t="s">
        <v>611</v>
      </c>
      <c r="D202" s="66">
        <v>10112603.48</v>
      </c>
      <c r="E202" s="66">
        <v>2528150.87</v>
      </c>
      <c r="F202" s="27">
        <v>381</v>
      </c>
      <c r="G202" s="27">
        <v>413</v>
      </c>
      <c r="H202" s="26">
        <v>108.36</v>
      </c>
      <c r="I202" s="28">
        <v>0.12703440049419096</v>
      </c>
      <c r="J202" s="5"/>
      <c r="M202" s="75"/>
    </row>
    <row r="203" spans="1:13" s="2" customFormat="1" x14ac:dyDescent="0.25">
      <c r="A203" s="62">
        <v>311750</v>
      </c>
      <c r="B203" s="63">
        <v>1750</v>
      </c>
      <c r="C203" s="18" t="s">
        <v>612</v>
      </c>
      <c r="D203" s="66">
        <v>90728782.689999998</v>
      </c>
      <c r="E203" s="66">
        <v>22682195.670000002</v>
      </c>
      <c r="F203" s="27">
        <v>3419</v>
      </c>
      <c r="G203" s="27">
        <v>1558</v>
      </c>
      <c r="H203" s="26">
        <v>45.56</v>
      </c>
      <c r="I203" s="28" t="s">
        <v>912</v>
      </c>
      <c r="J203" s="5"/>
      <c r="M203" s="75"/>
    </row>
    <row r="204" spans="1:13" s="2" customFormat="1" x14ac:dyDescent="0.25">
      <c r="A204" s="62">
        <v>311760</v>
      </c>
      <c r="B204" s="63">
        <v>1760</v>
      </c>
      <c r="C204" s="18" t="s">
        <v>613</v>
      </c>
      <c r="D204" s="66">
        <v>17700880.18</v>
      </c>
      <c r="E204" s="66">
        <v>4425220.05</v>
      </c>
      <c r="F204" s="27">
        <v>667</v>
      </c>
      <c r="G204" s="27">
        <v>285</v>
      </c>
      <c r="H204" s="26">
        <v>42.72</v>
      </c>
      <c r="I204" s="28" t="s">
        <v>912</v>
      </c>
      <c r="J204" s="5"/>
      <c r="M204" s="75"/>
    </row>
    <row r="205" spans="1:13" s="2" customFormat="1" x14ac:dyDescent="0.25">
      <c r="A205" s="62">
        <v>311770</v>
      </c>
      <c r="B205" s="63">
        <v>1770</v>
      </c>
      <c r="C205" s="18" t="s">
        <v>614</v>
      </c>
      <c r="D205" s="66">
        <v>20026228.390000001</v>
      </c>
      <c r="E205" s="66">
        <v>5006557.0999999996</v>
      </c>
      <c r="F205" s="27">
        <v>754</v>
      </c>
      <c r="G205" s="27">
        <v>1011</v>
      </c>
      <c r="H205" s="26">
        <v>133.94999999999999</v>
      </c>
      <c r="I205" s="28">
        <v>0.15703131235125922</v>
      </c>
      <c r="J205" s="5"/>
      <c r="M205" s="75"/>
    </row>
    <row r="206" spans="1:13" s="2" customFormat="1" x14ac:dyDescent="0.25">
      <c r="A206" s="62">
        <v>311780</v>
      </c>
      <c r="B206" s="63">
        <v>1780</v>
      </c>
      <c r="C206" s="18" t="s">
        <v>615</v>
      </c>
      <c r="D206" s="66">
        <v>16818047.699999999</v>
      </c>
      <c r="E206" s="66">
        <v>4204511.93</v>
      </c>
      <c r="F206" s="27">
        <v>633</v>
      </c>
      <c r="G206" s="27">
        <v>1015</v>
      </c>
      <c r="H206" s="26">
        <v>160.13999999999999</v>
      </c>
      <c r="I206" s="28">
        <v>0.1877261319665077</v>
      </c>
      <c r="J206" s="5"/>
      <c r="M206" s="75"/>
    </row>
    <row r="207" spans="1:13" s="2" customFormat="1" x14ac:dyDescent="0.25">
      <c r="A207" s="62">
        <v>311783</v>
      </c>
      <c r="B207" s="63">
        <v>1783</v>
      </c>
      <c r="C207" s="18" t="s">
        <v>616</v>
      </c>
      <c r="D207" s="66">
        <v>10567167.76</v>
      </c>
      <c r="E207" s="66">
        <v>2641791.94</v>
      </c>
      <c r="F207" s="27">
        <v>398</v>
      </c>
      <c r="G207" s="27">
        <v>440</v>
      </c>
      <c r="H207" s="26">
        <v>110.48</v>
      </c>
      <c r="I207" s="28">
        <v>0.12951746744694662</v>
      </c>
      <c r="J207" s="5"/>
      <c r="M207" s="75"/>
    </row>
    <row r="208" spans="1:13" s="2" customFormat="1" x14ac:dyDescent="0.25">
      <c r="A208" s="62">
        <v>311787</v>
      </c>
      <c r="B208" s="63">
        <v>1787</v>
      </c>
      <c r="C208" s="18" t="s">
        <v>122</v>
      </c>
      <c r="D208" s="66">
        <v>33312068.620000001</v>
      </c>
      <c r="E208" s="66">
        <v>8328017.1600000001</v>
      </c>
      <c r="F208" s="27">
        <v>1255</v>
      </c>
      <c r="G208" s="27">
        <v>717</v>
      </c>
      <c r="H208" s="26">
        <v>57.11</v>
      </c>
      <c r="I208" s="28" t="s">
        <v>912</v>
      </c>
      <c r="J208" s="5"/>
      <c r="M208" s="75"/>
    </row>
    <row r="209" spans="1:13" s="2" customFormat="1" x14ac:dyDescent="0.25">
      <c r="A209" s="62">
        <v>311790</v>
      </c>
      <c r="B209" s="63">
        <v>1790</v>
      </c>
      <c r="C209" s="18" t="s">
        <v>123</v>
      </c>
      <c r="D209" s="66">
        <v>17597606.390000001</v>
      </c>
      <c r="E209" s="66">
        <v>4399401.5999999996</v>
      </c>
      <c r="F209" s="27">
        <v>663</v>
      </c>
      <c r="G209" s="27">
        <v>778</v>
      </c>
      <c r="H209" s="26">
        <v>117.31</v>
      </c>
      <c r="I209" s="28">
        <v>0.13751822778307074</v>
      </c>
      <c r="J209" s="5"/>
      <c r="M209" s="75"/>
    </row>
    <row r="210" spans="1:13" s="2" customFormat="1" x14ac:dyDescent="0.25">
      <c r="A210" s="62">
        <v>311800</v>
      </c>
      <c r="B210" s="63">
        <v>1800</v>
      </c>
      <c r="C210" s="18" t="s">
        <v>124</v>
      </c>
      <c r="D210" s="66">
        <v>196186121.61000001</v>
      </c>
      <c r="E210" s="66">
        <v>49046530.399999999</v>
      </c>
      <c r="F210" s="27">
        <v>7393</v>
      </c>
      <c r="G210" s="27">
        <v>6239</v>
      </c>
      <c r="H210" s="26">
        <v>84.38</v>
      </c>
      <c r="I210" s="28" t="s">
        <v>912</v>
      </c>
      <c r="J210" s="5"/>
      <c r="M210" s="75"/>
    </row>
    <row r="211" spans="1:13" s="2" customFormat="1" x14ac:dyDescent="0.25">
      <c r="A211" s="62">
        <v>311810</v>
      </c>
      <c r="B211" s="63">
        <v>1810</v>
      </c>
      <c r="C211" s="18" t="s">
        <v>489</v>
      </c>
      <c r="D211" s="66">
        <v>9941955.6400000006</v>
      </c>
      <c r="E211" s="66">
        <v>2485488.91</v>
      </c>
      <c r="F211" s="27">
        <v>374</v>
      </c>
      <c r="G211" s="27">
        <v>262</v>
      </c>
      <c r="H211" s="26">
        <v>69.92</v>
      </c>
      <c r="I211" s="28" t="s">
        <v>912</v>
      </c>
      <c r="J211" s="5"/>
      <c r="M211" s="75"/>
    </row>
    <row r="212" spans="1:13" s="2" customFormat="1" x14ac:dyDescent="0.25">
      <c r="A212" s="62">
        <v>311820</v>
      </c>
      <c r="B212" s="63">
        <v>1820</v>
      </c>
      <c r="C212" s="18" t="s">
        <v>125</v>
      </c>
      <c r="D212" s="66">
        <v>24060166.050000001</v>
      </c>
      <c r="E212" s="66">
        <v>6015041.5099999998</v>
      </c>
      <c r="F212" s="27">
        <v>906</v>
      </c>
      <c r="G212" s="27">
        <v>564</v>
      </c>
      <c r="H212" s="26">
        <v>62.2</v>
      </c>
      <c r="I212" s="28" t="s">
        <v>912</v>
      </c>
      <c r="J212" s="5"/>
      <c r="M212" s="75"/>
    </row>
    <row r="213" spans="1:13" s="2" customFormat="1" x14ac:dyDescent="0.25">
      <c r="A213" s="62">
        <v>311830</v>
      </c>
      <c r="B213" s="63">
        <v>1830</v>
      </c>
      <c r="C213" s="18" t="s">
        <v>126</v>
      </c>
      <c r="D213" s="66">
        <v>121753671.84999999</v>
      </c>
      <c r="E213" s="66">
        <v>30438417.960000001</v>
      </c>
      <c r="F213" s="27">
        <v>4588</v>
      </c>
      <c r="G213" s="27">
        <v>10371</v>
      </c>
      <c r="H213" s="26">
        <v>226.02</v>
      </c>
      <c r="I213" s="28">
        <v>0.26495543716761177</v>
      </c>
      <c r="J213" s="5"/>
      <c r="M213" s="75"/>
    </row>
    <row r="214" spans="1:13" s="2" customFormat="1" x14ac:dyDescent="0.25">
      <c r="A214" s="62">
        <v>311840</v>
      </c>
      <c r="B214" s="63">
        <v>1840</v>
      </c>
      <c r="C214" s="18" t="s">
        <v>127</v>
      </c>
      <c r="D214" s="66">
        <v>26303883.18</v>
      </c>
      <c r="E214" s="66">
        <v>6575970.7999999998</v>
      </c>
      <c r="F214" s="27">
        <v>991</v>
      </c>
      <c r="G214" s="27">
        <v>1517</v>
      </c>
      <c r="H214" s="26">
        <v>153.03</v>
      </c>
      <c r="I214" s="28">
        <v>0.17939072419665084</v>
      </c>
      <c r="J214" s="5"/>
      <c r="M214" s="75"/>
    </row>
    <row r="215" spans="1:13" s="2" customFormat="1" x14ac:dyDescent="0.25">
      <c r="A215" s="62">
        <v>311850</v>
      </c>
      <c r="B215" s="63">
        <v>1850</v>
      </c>
      <c r="C215" s="18" t="s">
        <v>617</v>
      </c>
      <c r="D215" s="66">
        <v>9530660.5</v>
      </c>
      <c r="E215" s="66">
        <v>2382665.13</v>
      </c>
      <c r="F215" s="27">
        <v>359</v>
      </c>
      <c r="G215" s="27">
        <v>130</v>
      </c>
      <c r="H215" s="26">
        <v>36.19</v>
      </c>
      <c r="I215" s="28" t="s">
        <v>912</v>
      </c>
      <c r="J215" s="5"/>
      <c r="M215" s="75"/>
    </row>
    <row r="216" spans="1:13" s="2" customFormat="1" x14ac:dyDescent="0.25">
      <c r="A216" s="62">
        <v>311860</v>
      </c>
      <c r="B216" s="63">
        <v>1860</v>
      </c>
      <c r="C216" s="18" t="s">
        <v>128</v>
      </c>
      <c r="D216" s="66">
        <v>1073285883.22</v>
      </c>
      <c r="E216" s="66">
        <v>268321470.81</v>
      </c>
      <c r="F216" s="27">
        <v>40448</v>
      </c>
      <c r="G216" s="27">
        <v>54290</v>
      </c>
      <c r="H216" s="26">
        <v>134.21</v>
      </c>
      <c r="I216" s="28">
        <v>0.15733983626415726</v>
      </c>
      <c r="J216" s="5"/>
      <c r="M216" s="75"/>
    </row>
    <row r="217" spans="1:13" s="2" customFormat="1" x14ac:dyDescent="0.25">
      <c r="A217" s="62">
        <v>311870</v>
      </c>
      <c r="B217" s="63">
        <v>1870</v>
      </c>
      <c r="C217" s="18" t="s">
        <v>129</v>
      </c>
      <c r="D217" s="66">
        <v>14043483.199999999</v>
      </c>
      <c r="E217" s="66">
        <v>3510870.8</v>
      </c>
      <c r="F217" s="27">
        <v>529</v>
      </c>
      <c r="G217" s="27">
        <v>322</v>
      </c>
      <c r="H217" s="26">
        <v>60.84</v>
      </c>
      <c r="I217" s="28" t="s">
        <v>912</v>
      </c>
      <c r="J217" s="5"/>
      <c r="M217" s="75"/>
    </row>
    <row r="218" spans="1:13" s="2" customFormat="1" x14ac:dyDescent="0.25">
      <c r="A218" s="62">
        <v>311880</v>
      </c>
      <c r="B218" s="63">
        <v>1880</v>
      </c>
      <c r="C218" s="18" t="s">
        <v>618</v>
      </c>
      <c r="D218" s="66">
        <v>25635836.649999999</v>
      </c>
      <c r="E218" s="66">
        <v>6408959.1600000001</v>
      </c>
      <c r="F218" s="27">
        <v>966</v>
      </c>
      <c r="G218" s="27">
        <v>1073</v>
      </c>
      <c r="H218" s="26">
        <v>111.06</v>
      </c>
      <c r="I218" s="28">
        <v>0.1301926586453189</v>
      </c>
      <c r="J218" s="5"/>
      <c r="M218" s="75"/>
    </row>
    <row r="219" spans="1:13" s="2" customFormat="1" x14ac:dyDescent="0.25">
      <c r="A219" s="62">
        <v>311890</v>
      </c>
      <c r="B219" s="63">
        <v>1890</v>
      </c>
      <c r="C219" s="18" t="s">
        <v>130</v>
      </c>
      <c r="D219" s="66">
        <v>12585616.99</v>
      </c>
      <c r="E219" s="66">
        <v>3146404.25</v>
      </c>
      <c r="F219" s="27">
        <v>474</v>
      </c>
      <c r="G219" s="27">
        <v>408</v>
      </c>
      <c r="H219" s="26">
        <v>86.01</v>
      </c>
      <c r="I219" s="28" t="s">
        <v>912</v>
      </c>
      <c r="J219" s="5"/>
      <c r="M219" s="75"/>
    </row>
    <row r="220" spans="1:13" s="2" customFormat="1" x14ac:dyDescent="0.25">
      <c r="A220" s="62">
        <v>311900</v>
      </c>
      <c r="B220" s="63">
        <v>1900</v>
      </c>
      <c r="C220" s="18" t="s">
        <v>619</v>
      </c>
      <c r="D220" s="66">
        <v>10048042.76</v>
      </c>
      <c r="E220" s="66">
        <v>2512010.69</v>
      </c>
      <c r="F220" s="27">
        <v>378</v>
      </c>
      <c r="G220" s="27">
        <v>264</v>
      </c>
      <c r="H220" s="26">
        <v>69.709999999999994</v>
      </c>
      <c r="I220" s="28" t="s">
        <v>912</v>
      </c>
      <c r="J220" s="5"/>
      <c r="M220" s="75"/>
    </row>
    <row r="221" spans="1:13" s="2" customFormat="1" x14ac:dyDescent="0.25">
      <c r="A221" s="62">
        <v>311910</v>
      </c>
      <c r="B221" s="63">
        <v>1910</v>
      </c>
      <c r="C221" s="18" t="s">
        <v>131</v>
      </c>
      <c r="D221" s="66">
        <v>28540502.77</v>
      </c>
      <c r="E221" s="66">
        <v>7135125.6900000004</v>
      </c>
      <c r="F221" s="27">
        <v>1075</v>
      </c>
      <c r="G221" s="27">
        <v>2243</v>
      </c>
      <c r="H221" s="26">
        <v>208.53</v>
      </c>
      <c r="I221" s="28">
        <v>0.24445668808174165</v>
      </c>
      <c r="J221" s="5"/>
      <c r="M221" s="75"/>
    </row>
    <row r="222" spans="1:13" s="2" customFormat="1" x14ac:dyDescent="0.25">
      <c r="A222" s="62">
        <v>311920</v>
      </c>
      <c r="B222" s="63">
        <v>1920</v>
      </c>
      <c r="C222" s="18" t="s">
        <v>132</v>
      </c>
      <c r="D222" s="66">
        <v>14864928.369999999</v>
      </c>
      <c r="E222" s="66">
        <v>3716232.09</v>
      </c>
      <c r="F222" s="27">
        <v>560</v>
      </c>
      <c r="G222" s="27">
        <v>902</v>
      </c>
      <c r="H222" s="26">
        <v>161.01</v>
      </c>
      <c r="I222" s="28">
        <v>0.1887460997595482</v>
      </c>
      <c r="J222" s="5"/>
      <c r="M222" s="75"/>
    </row>
    <row r="223" spans="1:13" s="2" customFormat="1" x14ac:dyDescent="0.25">
      <c r="A223" s="62">
        <v>311930</v>
      </c>
      <c r="B223" s="63">
        <v>1930</v>
      </c>
      <c r="C223" s="18" t="s">
        <v>133</v>
      </c>
      <c r="D223" s="66">
        <v>51290302.960000001</v>
      </c>
      <c r="E223" s="66">
        <v>12822575.74</v>
      </c>
      <c r="F223" s="27">
        <v>1932</v>
      </c>
      <c r="G223" s="27">
        <v>1444</v>
      </c>
      <c r="H223" s="26">
        <v>74.7</v>
      </c>
      <c r="I223" s="28" t="s">
        <v>912</v>
      </c>
      <c r="J223" s="5"/>
      <c r="M223" s="75"/>
    </row>
    <row r="224" spans="1:13" s="2" customFormat="1" x14ac:dyDescent="0.25">
      <c r="A224" s="62">
        <v>311940</v>
      </c>
      <c r="B224" s="63">
        <v>1940</v>
      </c>
      <c r="C224" s="18" t="s">
        <v>134</v>
      </c>
      <c r="D224" s="66">
        <v>95155676.930000007</v>
      </c>
      <c r="E224" s="66">
        <v>23788919.23</v>
      </c>
      <c r="F224" s="27">
        <v>3586</v>
      </c>
      <c r="G224" s="27">
        <v>6821</v>
      </c>
      <c r="H224" s="26">
        <v>190.2</v>
      </c>
      <c r="I224" s="28">
        <v>0.22297060682283601</v>
      </c>
      <c r="J224" s="5"/>
      <c r="M224" s="75"/>
    </row>
    <row r="225" spans="1:13" s="2" customFormat="1" x14ac:dyDescent="0.25">
      <c r="A225" s="62">
        <v>311950</v>
      </c>
      <c r="B225" s="63">
        <v>1950</v>
      </c>
      <c r="C225" s="18" t="s">
        <v>135</v>
      </c>
      <c r="D225" s="66">
        <v>11633980.550000001</v>
      </c>
      <c r="E225" s="66">
        <v>2908495.14</v>
      </c>
      <c r="F225" s="27">
        <v>438</v>
      </c>
      <c r="G225" s="27">
        <v>920</v>
      </c>
      <c r="H225" s="26">
        <v>209.83</v>
      </c>
      <c r="I225" s="28">
        <v>0.24597658253255336</v>
      </c>
      <c r="J225" s="5"/>
      <c r="M225" s="75"/>
    </row>
    <row r="226" spans="1:13" s="2" customFormat="1" x14ac:dyDescent="0.25">
      <c r="A226" s="62">
        <v>311960</v>
      </c>
      <c r="B226" s="63">
        <v>1960</v>
      </c>
      <c r="C226" s="18" t="s">
        <v>136</v>
      </c>
      <c r="D226" s="66">
        <v>9929673</v>
      </c>
      <c r="E226" s="66">
        <v>2482418.25</v>
      </c>
      <c r="F226" s="27">
        <v>374</v>
      </c>
      <c r="G226" s="27">
        <v>387</v>
      </c>
      <c r="H226" s="26">
        <v>103.41</v>
      </c>
      <c r="I226" s="28">
        <v>0.12123005095713456</v>
      </c>
      <c r="J226" s="5"/>
      <c r="M226" s="75"/>
    </row>
    <row r="227" spans="1:13" s="2" customFormat="1" x14ac:dyDescent="0.25">
      <c r="A227" s="62">
        <v>311970</v>
      </c>
      <c r="B227" s="63">
        <v>1970</v>
      </c>
      <c r="C227" s="18" t="s">
        <v>137</v>
      </c>
      <c r="D227" s="66">
        <v>10620950.83</v>
      </c>
      <c r="E227" s="66">
        <v>2655237.71</v>
      </c>
      <c r="F227" s="27">
        <v>400</v>
      </c>
      <c r="G227" s="27">
        <v>345</v>
      </c>
      <c r="H227" s="26">
        <v>86.19</v>
      </c>
      <c r="I227" s="28" t="s">
        <v>912</v>
      </c>
      <c r="J227" s="5"/>
      <c r="M227" s="75"/>
    </row>
    <row r="228" spans="1:13" s="2" customFormat="1" x14ac:dyDescent="0.25">
      <c r="A228" s="62">
        <v>311980</v>
      </c>
      <c r="B228" s="63">
        <v>1980</v>
      </c>
      <c r="C228" s="18" t="s">
        <v>620</v>
      </c>
      <c r="D228" s="66">
        <v>11624807.93</v>
      </c>
      <c r="E228" s="66">
        <v>2906201.98</v>
      </c>
      <c r="F228" s="27">
        <v>438</v>
      </c>
      <c r="G228" s="27">
        <v>201</v>
      </c>
      <c r="H228" s="26">
        <v>45.87</v>
      </c>
      <c r="I228" s="28" t="s">
        <v>912</v>
      </c>
      <c r="J228" s="5"/>
      <c r="M228" s="75"/>
    </row>
    <row r="229" spans="1:13" s="2" customFormat="1" x14ac:dyDescent="0.25">
      <c r="A229" s="62">
        <v>311990</v>
      </c>
      <c r="B229" s="63">
        <v>1990</v>
      </c>
      <c r="C229" s="18" t="s">
        <v>621</v>
      </c>
      <c r="D229" s="66">
        <v>10063460.98</v>
      </c>
      <c r="E229" s="66">
        <v>2515865.25</v>
      </c>
      <c r="F229" s="27">
        <v>379</v>
      </c>
      <c r="G229" s="27">
        <v>271</v>
      </c>
      <c r="H229" s="26">
        <v>71.45</v>
      </c>
      <c r="I229" s="28" t="s">
        <v>912</v>
      </c>
      <c r="J229" s="5"/>
      <c r="M229" s="75"/>
    </row>
    <row r="230" spans="1:13" s="2" customFormat="1" x14ac:dyDescent="0.25">
      <c r="A230" s="62">
        <v>311995</v>
      </c>
      <c r="B230" s="63">
        <v>1995</v>
      </c>
      <c r="C230" s="18" t="s">
        <v>622</v>
      </c>
      <c r="D230" s="66">
        <v>14030836.630000001</v>
      </c>
      <c r="E230" s="66">
        <v>3507709.16</v>
      </c>
      <c r="F230" s="27">
        <v>528</v>
      </c>
      <c r="G230" s="27">
        <v>597</v>
      </c>
      <c r="H230" s="26">
        <v>112.9</v>
      </c>
      <c r="I230" s="28">
        <v>0.1323503312649652</v>
      </c>
      <c r="J230" s="5"/>
      <c r="M230" s="75"/>
    </row>
    <row r="231" spans="1:13" s="2" customFormat="1" x14ac:dyDescent="0.25">
      <c r="A231" s="62">
        <v>312000</v>
      </c>
      <c r="B231" s="63">
        <v>2000</v>
      </c>
      <c r="C231" s="18" t="s">
        <v>623</v>
      </c>
      <c r="D231" s="66">
        <v>9922564.6899999995</v>
      </c>
      <c r="E231" s="66">
        <v>2480641.17</v>
      </c>
      <c r="F231" s="27">
        <v>373</v>
      </c>
      <c r="G231" s="27">
        <v>282</v>
      </c>
      <c r="H231" s="26">
        <v>75.41</v>
      </c>
      <c r="I231" s="28" t="s">
        <v>912</v>
      </c>
      <c r="J231" s="5"/>
      <c r="M231" s="75"/>
    </row>
    <row r="232" spans="1:13" s="2" customFormat="1" x14ac:dyDescent="0.25">
      <c r="A232" s="62">
        <v>312010</v>
      </c>
      <c r="B232" s="63">
        <v>2010</v>
      </c>
      <c r="C232" s="18" t="s">
        <v>624</v>
      </c>
      <c r="D232" s="66">
        <v>10607398.02</v>
      </c>
      <c r="E232" s="66">
        <v>2651849.5099999998</v>
      </c>
      <c r="F232" s="27">
        <v>399</v>
      </c>
      <c r="G232" s="27">
        <v>438</v>
      </c>
      <c r="H232" s="26">
        <v>109.56</v>
      </c>
      <c r="I232" s="28">
        <v>0.12843976869564908</v>
      </c>
      <c r="J232" s="5"/>
      <c r="M232" s="75"/>
    </row>
    <row r="233" spans="1:13" s="2" customFormat="1" x14ac:dyDescent="0.25">
      <c r="A233" s="62">
        <v>312015</v>
      </c>
      <c r="B233" s="63">
        <v>2015</v>
      </c>
      <c r="C233" s="18" t="s">
        <v>625</v>
      </c>
      <c r="D233" s="66">
        <v>11170950.140000001</v>
      </c>
      <c r="E233" s="66">
        <v>2792737.54</v>
      </c>
      <c r="F233" s="27">
        <v>420</v>
      </c>
      <c r="G233" s="27">
        <v>634</v>
      </c>
      <c r="H233" s="26">
        <v>150.59</v>
      </c>
      <c r="I233" s="28">
        <v>0.17653605361125979</v>
      </c>
      <c r="J233" s="5"/>
      <c r="M233" s="75"/>
    </row>
    <row r="234" spans="1:13" s="2" customFormat="1" x14ac:dyDescent="0.25">
      <c r="A234" s="62">
        <v>312020</v>
      </c>
      <c r="B234" s="63">
        <v>2020</v>
      </c>
      <c r="C234" s="18" t="s">
        <v>138</v>
      </c>
      <c r="D234" s="66">
        <v>18853393.309999999</v>
      </c>
      <c r="E234" s="66">
        <v>4713348.33</v>
      </c>
      <c r="F234" s="27">
        <v>710</v>
      </c>
      <c r="G234" s="27">
        <v>1032</v>
      </c>
      <c r="H234" s="26">
        <v>145.24</v>
      </c>
      <c r="I234" s="28">
        <v>0.17026463003017295</v>
      </c>
      <c r="J234" s="5"/>
      <c r="M234" s="75"/>
    </row>
    <row r="235" spans="1:13" s="2" customFormat="1" x14ac:dyDescent="0.25">
      <c r="A235" s="62">
        <v>312030</v>
      </c>
      <c r="B235" s="63">
        <v>2030</v>
      </c>
      <c r="C235" s="18" t="s">
        <v>626</v>
      </c>
      <c r="D235" s="66">
        <v>10421174.140000001</v>
      </c>
      <c r="E235" s="66">
        <v>2605293.54</v>
      </c>
      <c r="F235" s="27">
        <v>392</v>
      </c>
      <c r="G235" s="27">
        <v>556</v>
      </c>
      <c r="H235" s="26">
        <v>141.56</v>
      </c>
      <c r="I235" s="28">
        <v>0.16595578956374604</v>
      </c>
      <c r="J235" s="5"/>
      <c r="M235" s="75"/>
    </row>
    <row r="236" spans="1:13" s="2" customFormat="1" x14ac:dyDescent="0.25">
      <c r="A236" s="62">
        <v>312040</v>
      </c>
      <c r="B236" s="63">
        <v>2040</v>
      </c>
      <c r="C236" s="18" t="s">
        <v>139</v>
      </c>
      <c r="D236" s="66">
        <v>11626180</v>
      </c>
      <c r="E236" s="66">
        <v>2906545</v>
      </c>
      <c r="F236" s="27">
        <v>438</v>
      </c>
      <c r="G236" s="27">
        <v>650</v>
      </c>
      <c r="H236" s="26">
        <v>148.35</v>
      </c>
      <c r="I236" s="28">
        <v>0.17390440527238085</v>
      </c>
      <c r="J236" s="5"/>
      <c r="M236" s="75"/>
    </row>
    <row r="237" spans="1:13" s="2" customFormat="1" x14ac:dyDescent="0.25">
      <c r="A237" s="62">
        <v>312050</v>
      </c>
      <c r="B237" s="63">
        <v>2050</v>
      </c>
      <c r="C237" s="18" t="s">
        <v>140</v>
      </c>
      <c r="D237" s="66">
        <v>16167731.49</v>
      </c>
      <c r="E237" s="66">
        <v>4041932.87</v>
      </c>
      <c r="F237" s="27">
        <v>609</v>
      </c>
      <c r="G237" s="27">
        <v>873</v>
      </c>
      <c r="H237" s="26">
        <v>143.27000000000001</v>
      </c>
      <c r="I237" s="28">
        <v>0.16795750910796867</v>
      </c>
      <c r="J237" s="5"/>
      <c r="M237" s="75"/>
    </row>
    <row r="238" spans="1:13" s="2" customFormat="1" x14ac:dyDescent="0.25">
      <c r="A238" s="62">
        <v>312060</v>
      </c>
      <c r="B238" s="63">
        <v>2060</v>
      </c>
      <c r="C238" s="18" t="s">
        <v>627</v>
      </c>
      <c r="D238" s="66">
        <v>11386193</v>
      </c>
      <c r="E238" s="66">
        <v>2846548.25</v>
      </c>
      <c r="F238" s="27">
        <v>429</v>
      </c>
      <c r="G238" s="27">
        <v>425</v>
      </c>
      <c r="H238" s="26">
        <v>99.04</v>
      </c>
      <c r="I238" s="28">
        <v>0.11610332529772623</v>
      </c>
      <c r="J238" s="5"/>
      <c r="M238" s="75"/>
    </row>
    <row r="239" spans="1:13" s="2" customFormat="1" x14ac:dyDescent="0.25">
      <c r="A239" s="62">
        <v>312070</v>
      </c>
      <c r="B239" s="63">
        <v>2070</v>
      </c>
      <c r="C239" s="18" t="s">
        <v>436</v>
      </c>
      <c r="D239" s="66">
        <v>12937983.43</v>
      </c>
      <c r="E239" s="66">
        <v>3234495.86</v>
      </c>
      <c r="F239" s="27">
        <v>487</v>
      </c>
      <c r="G239" s="27">
        <v>869</v>
      </c>
      <c r="H239" s="26">
        <v>178.22</v>
      </c>
      <c r="I239" s="28">
        <v>0.20892357817507207</v>
      </c>
      <c r="J239" s="5"/>
      <c r="M239" s="75"/>
    </row>
    <row r="240" spans="1:13" s="2" customFormat="1" x14ac:dyDescent="0.25">
      <c r="A240" s="62">
        <v>312080</v>
      </c>
      <c r="B240" s="63">
        <v>2080</v>
      </c>
      <c r="C240" s="18" t="s">
        <v>628</v>
      </c>
      <c r="D240" s="66">
        <v>21393911.800000001</v>
      </c>
      <c r="E240" s="66">
        <v>5348477.95</v>
      </c>
      <c r="F240" s="27">
        <v>806</v>
      </c>
      <c r="G240" s="27">
        <v>1041</v>
      </c>
      <c r="H240" s="26">
        <v>129.11000000000001</v>
      </c>
      <c r="I240" s="28">
        <v>0.15135431186964163</v>
      </c>
      <c r="J240" s="5"/>
      <c r="M240" s="75"/>
    </row>
    <row r="241" spans="1:13" s="2" customFormat="1" x14ac:dyDescent="0.25">
      <c r="A241" s="62">
        <v>312083</v>
      </c>
      <c r="B241" s="63">
        <v>2083</v>
      </c>
      <c r="C241" s="18" t="s">
        <v>141</v>
      </c>
      <c r="D241" s="66">
        <v>10338469.9</v>
      </c>
      <c r="E241" s="66">
        <v>2584617.48</v>
      </c>
      <c r="F241" s="27">
        <v>389</v>
      </c>
      <c r="G241" s="27">
        <v>404</v>
      </c>
      <c r="H241" s="26">
        <v>103.69</v>
      </c>
      <c r="I241" s="28">
        <v>0.12155123250578413</v>
      </c>
      <c r="J241" s="5"/>
      <c r="M241" s="75"/>
    </row>
    <row r="242" spans="1:13" s="2" customFormat="1" x14ac:dyDescent="0.25">
      <c r="A242" s="62">
        <v>312087</v>
      </c>
      <c r="B242" s="63">
        <v>2087</v>
      </c>
      <c r="C242" s="18" t="s">
        <v>452</v>
      </c>
      <c r="D242" s="66">
        <v>11108510.220000001</v>
      </c>
      <c r="E242" s="66">
        <v>2777127.56</v>
      </c>
      <c r="F242" s="27">
        <v>418</v>
      </c>
      <c r="G242" s="27">
        <v>796</v>
      </c>
      <c r="H242" s="26">
        <v>190.13</v>
      </c>
      <c r="I242" s="28">
        <v>0.22289047935659889</v>
      </c>
      <c r="J242" s="5"/>
      <c r="M242" s="75"/>
    </row>
    <row r="243" spans="1:13" s="2" customFormat="1" x14ac:dyDescent="0.25">
      <c r="A243" s="62">
        <v>312090</v>
      </c>
      <c r="B243" s="63">
        <v>2090</v>
      </c>
      <c r="C243" s="18" t="s">
        <v>142</v>
      </c>
      <c r="D243" s="66">
        <v>91627945.769999996</v>
      </c>
      <c r="E243" s="66">
        <v>22906986.440000001</v>
      </c>
      <c r="F243" s="27">
        <v>3453</v>
      </c>
      <c r="G243" s="27">
        <v>5978</v>
      </c>
      <c r="H243" s="26">
        <v>173.11</v>
      </c>
      <c r="I243" s="28">
        <v>0.20293746449985517</v>
      </c>
      <c r="J243" s="5"/>
      <c r="M243" s="75"/>
    </row>
    <row r="244" spans="1:13" s="2" customFormat="1" x14ac:dyDescent="0.25">
      <c r="A244" s="62">
        <v>312100</v>
      </c>
      <c r="B244" s="63">
        <v>2100</v>
      </c>
      <c r="C244" s="18" t="s">
        <v>143</v>
      </c>
      <c r="D244" s="66">
        <v>10300872.960000001</v>
      </c>
      <c r="E244" s="66">
        <v>2575218.2400000002</v>
      </c>
      <c r="F244" s="27">
        <v>388</v>
      </c>
      <c r="G244" s="27">
        <v>563</v>
      </c>
      <c r="H244" s="26">
        <v>145.02000000000001</v>
      </c>
      <c r="I244" s="28">
        <v>0.17000771615404645</v>
      </c>
      <c r="J244" s="5"/>
      <c r="M244" s="75"/>
    </row>
    <row r="245" spans="1:13" s="2" customFormat="1" x14ac:dyDescent="0.25">
      <c r="A245" s="62">
        <v>312110</v>
      </c>
      <c r="B245" s="63">
        <v>2110</v>
      </c>
      <c r="C245" s="18" t="s">
        <v>144</v>
      </c>
      <c r="D245" s="66">
        <v>12266449.09</v>
      </c>
      <c r="E245" s="66">
        <v>3066612.27</v>
      </c>
      <c r="F245" s="27">
        <v>462</v>
      </c>
      <c r="G245" s="27">
        <v>753</v>
      </c>
      <c r="H245" s="26">
        <v>162.88</v>
      </c>
      <c r="I245" s="28">
        <v>0.19094592079235734</v>
      </c>
      <c r="J245" s="5"/>
      <c r="M245" s="75"/>
    </row>
    <row r="246" spans="1:13" s="2" customFormat="1" x14ac:dyDescent="0.25">
      <c r="A246" s="62">
        <v>312120</v>
      </c>
      <c r="B246" s="63">
        <v>2120</v>
      </c>
      <c r="C246" s="18" t="s">
        <v>629</v>
      </c>
      <c r="D246" s="66">
        <v>16284300.880000001</v>
      </c>
      <c r="E246" s="66">
        <v>4071075.22</v>
      </c>
      <c r="F246" s="27">
        <v>613</v>
      </c>
      <c r="G246" s="27">
        <v>864</v>
      </c>
      <c r="H246" s="26">
        <v>140.78</v>
      </c>
      <c r="I246" s="28">
        <v>0.16503607780541996</v>
      </c>
      <c r="J246" s="5"/>
      <c r="M246" s="75"/>
    </row>
    <row r="247" spans="1:13" s="2" customFormat="1" x14ac:dyDescent="0.25">
      <c r="A247" s="62">
        <v>312125</v>
      </c>
      <c r="B247" s="63">
        <v>2125</v>
      </c>
      <c r="C247" s="18" t="s">
        <v>145</v>
      </c>
      <c r="D247" s="66">
        <v>0</v>
      </c>
      <c r="E247" s="66">
        <v>0</v>
      </c>
      <c r="F247" s="27">
        <v>0</v>
      </c>
      <c r="G247" s="27">
        <v>1818</v>
      </c>
      <c r="H247" s="26">
        <v>0</v>
      </c>
      <c r="I247" s="28" t="s">
        <v>912</v>
      </c>
      <c r="J247" s="5"/>
      <c r="M247" s="75"/>
    </row>
    <row r="248" spans="1:13" s="2" customFormat="1" x14ac:dyDescent="0.25">
      <c r="A248" s="62">
        <v>312130</v>
      </c>
      <c r="B248" s="63">
        <v>2130</v>
      </c>
      <c r="C248" s="18" t="s">
        <v>146</v>
      </c>
      <c r="D248" s="66">
        <v>10720518.26</v>
      </c>
      <c r="E248" s="66">
        <v>2680129.5699999998</v>
      </c>
      <c r="F248" s="27">
        <v>404</v>
      </c>
      <c r="G248" s="27">
        <v>387</v>
      </c>
      <c r="H248" s="26">
        <v>95.78</v>
      </c>
      <c r="I248" s="28">
        <v>0.11228699346272862</v>
      </c>
      <c r="J248" s="5"/>
      <c r="M248" s="75"/>
    </row>
    <row r="249" spans="1:13" s="2" customFormat="1" x14ac:dyDescent="0.25">
      <c r="A249" s="62">
        <v>312140</v>
      </c>
      <c r="B249" s="63">
        <v>2140</v>
      </c>
      <c r="C249" s="18" t="s">
        <v>453</v>
      </c>
      <c r="D249" s="66">
        <v>12551427.34</v>
      </c>
      <c r="E249" s="66">
        <v>3137856.84</v>
      </c>
      <c r="F249" s="27">
        <v>473</v>
      </c>
      <c r="G249" s="27">
        <v>304</v>
      </c>
      <c r="H249" s="26">
        <v>64.260000000000005</v>
      </c>
      <c r="I249" s="28" t="s">
        <v>912</v>
      </c>
      <c r="J249" s="5"/>
      <c r="M249" s="75"/>
    </row>
    <row r="250" spans="1:13" s="2" customFormat="1" x14ac:dyDescent="0.25">
      <c r="A250" s="62">
        <v>312150</v>
      </c>
      <c r="B250" s="63">
        <v>2150</v>
      </c>
      <c r="C250" s="18" t="s">
        <v>490</v>
      </c>
      <c r="D250" s="66">
        <v>10505998.060000001</v>
      </c>
      <c r="E250" s="66">
        <v>2626499.52</v>
      </c>
      <c r="F250" s="27">
        <v>395</v>
      </c>
      <c r="G250" s="27">
        <v>450</v>
      </c>
      <c r="H250" s="26">
        <v>113.65</v>
      </c>
      <c r="I250" s="28">
        <v>0.13323228211370056</v>
      </c>
      <c r="J250" s="5"/>
      <c r="M250" s="75"/>
    </row>
    <row r="251" spans="1:13" s="2" customFormat="1" x14ac:dyDescent="0.25">
      <c r="A251" s="62">
        <v>312160</v>
      </c>
      <c r="B251" s="63">
        <v>2160</v>
      </c>
      <c r="C251" s="18" t="s">
        <v>147</v>
      </c>
      <c r="D251" s="66">
        <v>52910717.600000001</v>
      </c>
      <c r="E251" s="66">
        <v>13227679.4</v>
      </c>
      <c r="F251" s="27">
        <v>1994</v>
      </c>
      <c r="G251" s="27">
        <v>2219</v>
      </c>
      <c r="H251" s="26">
        <v>111.28</v>
      </c>
      <c r="I251" s="28">
        <v>0.13045115239210295</v>
      </c>
      <c r="J251" s="5"/>
      <c r="M251" s="75"/>
    </row>
    <row r="252" spans="1:13" s="2" customFormat="1" x14ac:dyDescent="0.25">
      <c r="A252" s="62">
        <v>312170</v>
      </c>
      <c r="B252" s="63">
        <v>2170</v>
      </c>
      <c r="C252" s="18" t="s">
        <v>454</v>
      </c>
      <c r="D252" s="66">
        <v>9719485.5899999999</v>
      </c>
      <c r="E252" s="66">
        <v>2429871.4</v>
      </c>
      <c r="F252" s="27">
        <v>366</v>
      </c>
      <c r="G252" s="27">
        <v>377</v>
      </c>
      <c r="H252" s="26">
        <v>102.92</v>
      </c>
      <c r="I252" s="28">
        <v>0.12065139269618447</v>
      </c>
      <c r="J252" s="5"/>
      <c r="M252" s="75"/>
    </row>
    <row r="253" spans="1:13" s="2" customFormat="1" x14ac:dyDescent="0.25">
      <c r="A253" s="62">
        <v>312180</v>
      </c>
      <c r="B253" s="63">
        <v>2180</v>
      </c>
      <c r="C253" s="18" t="s">
        <v>630</v>
      </c>
      <c r="D253" s="66">
        <v>11349466.16</v>
      </c>
      <c r="E253" s="66">
        <v>2837366.54</v>
      </c>
      <c r="F253" s="27">
        <v>427</v>
      </c>
      <c r="G253" s="27">
        <v>378</v>
      </c>
      <c r="H253" s="26">
        <v>88.37</v>
      </c>
      <c r="I253" s="28" t="s">
        <v>912</v>
      </c>
      <c r="J253" s="5"/>
      <c r="M253" s="75"/>
    </row>
    <row r="254" spans="1:13" s="2" customFormat="1" x14ac:dyDescent="0.25">
      <c r="A254" s="62">
        <v>312190</v>
      </c>
      <c r="B254" s="63">
        <v>2190</v>
      </c>
      <c r="C254" s="18" t="s">
        <v>631</v>
      </c>
      <c r="D254" s="66">
        <v>10970233.449999999</v>
      </c>
      <c r="E254" s="66">
        <v>2742558.36</v>
      </c>
      <c r="F254" s="27">
        <v>413</v>
      </c>
      <c r="G254" s="27">
        <v>382</v>
      </c>
      <c r="H254" s="26">
        <v>92.39</v>
      </c>
      <c r="I254" s="28">
        <v>0.10831329375682881</v>
      </c>
      <c r="J254" s="5"/>
      <c r="M254" s="75"/>
    </row>
    <row r="255" spans="1:13" s="2" customFormat="1" x14ac:dyDescent="0.25">
      <c r="A255" s="62">
        <v>312200</v>
      </c>
      <c r="B255" s="63">
        <v>2200</v>
      </c>
      <c r="C255" s="18" t="s">
        <v>148</v>
      </c>
      <c r="D255" s="66">
        <v>23012767.420000002</v>
      </c>
      <c r="E255" s="66">
        <v>5753191.8600000003</v>
      </c>
      <c r="F255" s="27">
        <v>867</v>
      </c>
      <c r="G255" s="27">
        <v>1476</v>
      </c>
      <c r="H255" s="26">
        <v>170.18</v>
      </c>
      <c r="I255" s="28">
        <v>0.19950407857223226</v>
      </c>
      <c r="J255" s="5"/>
      <c r="M255" s="75"/>
    </row>
    <row r="256" spans="1:13" s="2" customFormat="1" x14ac:dyDescent="0.25">
      <c r="A256" s="62">
        <v>312210</v>
      </c>
      <c r="B256" s="63">
        <v>2210</v>
      </c>
      <c r="C256" s="18" t="s">
        <v>442</v>
      </c>
      <c r="D256" s="66">
        <v>9948605.5199999996</v>
      </c>
      <c r="E256" s="66">
        <v>2487151.38</v>
      </c>
      <c r="F256" s="27">
        <v>374</v>
      </c>
      <c r="G256" s="27">
        <v>260</v>
      </c>
      <c r="H256" s="26">
        <v>69.34</v>
      </c>
      <c r="I256" s="28" t="s">
        <v>912</v>
      </c>
      <c r="J256" s="5"/>
      <c r="M256" s="75"/>
    </row>
    <row r="257" spans="1:13" s="2" customFormat="1" x14ac:dyDescent="0.25">
      <c r="A257" s="62">
        <v>312220</v>
      </c>
      <c r="B257" s="63">
        <v>2220</v>
      </c>
      <c r="C257" s="18" t="s">
        <v>632</v>
      </c>
      <c r="D257" s="66">
        <v>11205874.369999999</v>
      </c>
      <c r="E257" s="66">
        <v>2801468.59</v>
      </c>
      <c r="F257" s="27">
        <v>422</v>
      </c>
      <c r="G257" s="27">
        <v>746</v>
      </c>
      <c r="H257" s="26">
        <v>176.64</v>
      </c>
      <c r="I257" s="28">
        <v>0.20707484628038381</v>
      </c>
      <c r="J257" s="5"/>
      <c r="M257" s="75"/>
    </row>
    <row r="258" spans="1:13" s="2" customFormat="1" x14ac:dyDescent="0.25">
      <c r="A258" s="62">
        <v>312230</v>
      </c>
      <c r="B258" s="63">
        <v>2230</v>
      </c>
      <c r="C258" s="18" t="s">
        <v>633</v>
      </c>
      <c r="D258" s="66">
        <v>290135375.16000003</v>
      </c>
      <c r="E258" s="66">
        <v>72533843.790000007</v>
      </c>
      <c r="F258" s="27">
        <v>10934</v>
      </c>
      <c r="G258" s="27">
        <v>11133</v>
      </c>
      <c r="H258" s="26">
        <v>101.81</v>
      </c>
      <c r="I258" s="28">
        <v>0.11935642288008695</v>
      </c>
      <c r="J258" s="5"/>
      <c r="M258" s="75"/>
    </row>
    <row r="259" spans="1:13" s="2" customFormat="1" x14ac:dyDescent="0.25">
      <c r="A259" s="62">
        <v>312235</v>
      </c>
      <c r="B259" s="63">
        <v>2235</v>
      </c>
      <c r="C259" s="18" t="s">
        <v>149</v>
      </c>
      <c r="D259" s="66">
        <v>12165432.85</v>
      </c>
      <c r="E259" s="66">
        <v>3041358.21</v>
      </c>
      <c r="F259" s="27">
        <v>458</v>
      </c>
      <c r="G259" s="27">
        <v>1022</v>
      </c>
      <c r="H259" s="26">
        <v>222.91</v>
      </c>
      <c r="I259" s="28">
        <v>0.26131094428644208</v>
      </c>
      <c r="J259" s="5"/>
      <c r="M259" s="75"/>
    </row>
    <row r="260" spans="1:13" s="2" customFormat="1" x14ac:dyDescent="0.25">
      <c r="A260" s="62">
        <v>312240</v>
      </c>
      <c r="B260" s="63">
        <v>2240</v>
      </c>
      <c r="C260" s="18" t="s">
        <v>150</v>
      </c>
      <c r="D260" s="66">
        <v>11631135.640000001</v>
      </c>
      <c r="E260" s="66">
        <v>2907783.91</v>
      </c>
      <c r="F260" s="27">
        <v>438</v>
      </c>
      <c r="G260" s="27">
        <v>525</v>
      </c>
      <c r="H260" s="26">
        <v>119.77</v>
      </c>
      <c r="I260" s="28">
        <v>0.14040140454578712</v>
      </c>
      <c r="J260" s="5"/>
      <c r="M260" s="75"/>
    </row>
    <row r="261" spans="1:13" s="2" customFormat="1" x14ac:dyDescent="0.25">
      <c r="A261" s="62">
        <v>312245</v>
      </c>
      <c r="B261" s="63">
        <v>2245</v>
      </c>
      <c r="C261" s="18" t="s">
        <v>634</v>
      </c>
      <c r="D261" s="66">
        <v>13123364.630000001</v>
      </c>
      <c r="E261" s="66">
        <v>3280841.16</v>
      </c>
      <c r="F261" s="27">
        <v>494</v>
      </c>
      <c r="G261" s="27">
        <v>773</v>
      </c>
      <c r="H261" s="26">
        <v>156.29</v>
      </c>
      <c r="I261" s="28">
        <v>0.18321818117843439</v>
      </c>
      <c r="J261" s="5"/>
      <c r="M261" s="75"/>
    </row>
    <row r="262" spans="1:13" s="2" customFormat="1" x14ac:dyDescent="0.25">
      <c r="A262" s="62">
        <v>312247</v>
      </c>
      <c r="B262" s="63">
        <v>2247</v>
      </c>
      <c r="C262" s="18" t="s">
        <v>151</v>
      </c>
      <c r="D262" s="66">
        <v>10829698.32</v>
      </c>
      <c r="E262" s="66">
        <v>2707424.58</v>
      </c>
      <c r="F262" s="27">
        <v>408</v>
      </c>
      <c r="G262" s="27">
        <v>221</v>
      </c>
      <c r="H262" s="26">
        <v>54.14</v>
      </c>
      <c r="I262" s="28" t="s">
        <v>912</v>
      </c>
      <c r="J262" s="5"/>
      <c r="M262" s="75"/>
    </row>
    <row r="263" spans="1:13" s="2" customFormat="1" x14ac:dyDescent="0.25">
      <c r="A263" s="62">
        <v>312250</v>
      </c>
      <c r="B263" s="63">
        <v>2250</v>
      </c>
      <c r="C263" s="18" t="s">
        <v>152</v>
      </c>
      <c r="D263" s="66">
        <v>10236221.800000001</v>
      </c>
      <c r="E263" s="66">
        <v>2559055.4500000002</v>
      </c>
      <c r="F263" s="27">
        <v>385</v>
      </c>
      <c r="G263" s="27">
        <v>435</v>
      </c>
      <c r="H263" s="26">
        <v>112.76</v>
      </c>
      <c r="I263" s="28">
        <v>0.13218550626124381</v>
      </c>
      <c r="J263" s="5"/>
      <c r="M263" s="75"/>
    </row>
    <row r="264" spans="1:13" s="2" customFormat="1" x14ac:dyDescent="0.25">
      <c r="A264" s="62">
        <v>312260</v>
      </c>
      <c r="B264" s="63">
        <v>2260</v>
      </c>
      <c r="C264" s="18" t="s">
        <v>153</v>
      </c>
      <c r="D264" s="66">
        <v>10472919.960000001</v>
      </c>
      <c r="E264" s="66">
        <v>2618229.9900000002</v>
      </c>
      <c r="F264" s="27">
        <v>394</v>
      </c>
      <c r="G264" s="27">
        <v>228</v>
      </c>
      <c r="H264" s="26">
        <v>57.76</v>
      </c>
      <c r="I264" s="28" t="s">
        <v>912</v>
      </c>
      <c r="J264" s="5"/>
      <c r="M264" s="75"/>
    </row>
    <row r="265" spans="1:13" s="2" customFormat="1" x14ac:dyDescent="0.25">
      <c r="A265" s="62">
        <v>312270</v>
      </c>
      <c r="B265" s="63">
        <v>2270</v>
      </c>
      <c r="C265" s="18" t="s">
        <v>635</v>
      </c>
      <c r="D265" s="66">
        <v>11196527.4</v>
      </c>
      <c r="E265" s="66">
        <v>2799131.85</v>
      </c>
      <c r="F265" s="27">
        <v>421</v>
      </c>
      <c r="G265" s="27">
        <v>344</v>
      </c>
      <c r="H265" s="26">
        <v>81.52</v>
      </c>
      <c r="I265" s="28" t="s">
        <v>912</v>
      </c>
      <c r="J265" s="5"/>
      <c r="M265" s="75"/>
    </row>
    <row r="266" spans="1:13" s="2" customFormat="1" x14ac:dyDescent="0.25">
      <c r="A266" s="62">
        <v>312280</v>
      </c>
      <c r="B266" s="63">
        <v>2280</v>
      </c>
      <c r="C266" s="18" t="s">
        <v>636</v>
      </c>
      <c r="D266" s="66">
        <v>9629235.0999999996</v>
      </c>
      <c r="E266" s="66">
        <v>2407308.7799999998</v>
      </c>
      <c r="F266" s="27">
        <v>362</v>
      </c>
      <c r="G266" s="27">
        <v>256</v>
      </c>
      <c r="H266" s="26">
        <v>70.540000000000006</v>
      </c>
      <c r="I266" s="28" t="s">
        <v>912</v>
      </c>
      <c r="J266" s="5"/>
      <c r="M266" s="75"/>
    </row>
    <row r="267" spans="1:13" s="2" customFormat="1" x14ac:dyDescent="0.25">
      <c r="A267" s="62">
        <v>312290</v>
      </c>
      <c r="B267" s="63">
        <v>2290</v>
      </c>
      <c r="C267" s="18" t="s">
        <v>637</v>
      </c>
      <c r="D267" s="66">
        <v>11252998.98</v>
      </c>
      <c r="E267" s="66">
        <v>2813249.75</v>
      </c>
      <c r="F267" s="27">
        <v>424</v>
      </c>
      <c r="G267" s="27">
        <v>489</v>
      </c>
      <c r="H267" s="26">
        <v>115.3</v>
      </c>
      <c r="I267" s="28">
        <v>0.13516829915551007</v>
      </c>
      <c r="J267" s="5"/>
      <c r="M267" s="75"/>
    </row>
    <row r="268" spans="1:13" s="2" customFormat="1" x14ac:dyDescent="0.25">
      <c r="A268" s="62">
        <v>312300</v>
      </c>
      <c r="B268" s="63">
        <v>2300</v>
      </c>
      <c r="C268" s="18" t="s">
        <v>455</v>
      </c>
      <c r="D268" s="66">
        <v>14416301.210000001</v>
      </c>
      <c r="E268" s="66">
        <v>3604075.3</v>
      </c>
      <c r="F268" s="27">
        <v>543</v>
      </c>
      <c r="G268" s="27">
        <v>727</v>
      </c>
      <c r="H268" s="26">
        <v>133.81</v>
      </c>
      <c r="I268" s="28">
        <v>0.15686094696983913</v>
      </c>
      <c r="J268" s="5"/>
      <c r="M268" s="75"/>
    </row>
    <row r="269" spans="1:13" s="2" customFormat="1" x14ac:dyDescent="0.25">
      <c r="A269" s="62">
        <v>312310</v>
      </c>
      <c r="B269" s="63">
        <v>2310</v>
      </c>
      <c r="C269" s="18" t="s">
        <v>638</v>
      </c>
      <c r="D269" s="66">
        <v>12683910.91</v>
      </c>
      <c r="E269" s="66">
        <v>3170977.73</v>
      </c>
      <c r="F269" s="27">
        <v>478</v>
      </c>
      <c r="G269" s="27">
        <v>460</v>
      </c>
      <c r="H269" s="26">
        <v>96.23</v>
      </c>
      <c r="I269" s="28">
        <v>0.11280774507344735</v>
      </c>
      <c r="J269" s="5"/>
      <c r="M269" s="75"/>
    </row>
    <row r="270" spans="1:13" s="2" customFormat="1" x14ac:dyDescent="0.25">
      <c r="A270" s="62">
        <v>312320</v>
      </c>
      <c r="B270" s="63">
        <v>2320</v>
      </c>
      <c r="C270" s="18" t="s">
        <v>639</v>
      </c>
      <c r="D270" s="66">
        <v>22297415.5</v>
      </c>
      <c r="E270" s="66">
        <v>5574353.8799999999</v>
      </c>
      <c r="F270" s="27">
        <v>840</v>
      </c>
      <c r="G270" s="27">
        <v>1152</v>
      </c>
      <c r="H270" s="26">
        <v>137.09</v>
      </c>
      <c r="I270" s="28">
        <v>0.16070604816888898</v>
      </c>
      <c r="J270" s="5"/>
      <c r="M270" s="75"/>
    </row>
    <row r="271" spans="1:13" s="2" customFormat="1" x14ac:dyDescent="0.25">
      <c r="A271" s="62">
        <v>312330</v>
      </c>
      <c r="B271" s="63">
        <v>2330</v>
      </c>
      <c r="C271" s="18" t="s">
        <v>491</v>
      </c>
      <c r="D271" s="66">
        <v>10434790.42</v>
      </c>
      <c r="E271" s="66">
        <v>2608697.61</v>
      </c>
      <c r="F271" s="27">
        <v>393</v>
      </c>
      <c r="G271" s="27">
        <v>377</v>
      </c>
      <c r="H271" s="26">
        <v>95.86</v>
      </c>
      <c r="I271" s="28">
        <v>0.11238074034303379</v>
      </c>
      <c r="J271" s="5"/>
      <c r="M271" s="75"/>
    </row>
    <row r="272" spans="1:13" s="2" customFormat="1" x14ac:dyDescent="0.25">
      <c r="A272" s="62">
        <v>312340</v>
      </c>
      <c r="B272" s="63">
        <v>2340</v>
      </c>
      <c r="C272" s="18" t="s">
        <v>640</v>
      </c>
      <c r="D272" s="66">
        <v>10982943.970000001</v>
      </c>
      <c r="E272" s="66">
        <v>2745735.99</v>
      </c>
      <c r="F272" s="27">
        <v>413</v>
      </c>
      <c r="G272" s="27">
        <v>206</v>
      </c>
      <c r="H272" s="26">
        <v>49.76</v>
      </c>
      <c r="I272" s="28" t="s">
        <v>912</v>
      </c>
      <c r="J272" s="5"/>
      <c r="M272" s="75"/>
    </row>
    <row r="273" spans="1:13" s="2" customFormat="1" x14ac:dyDescent="0.25">
      <c r="A273" s="62">
        <v>312350</v>
      </c>
      <c r="B273" s="63">
        <v>2350</v>
      </c>
      <c r="C273" s="18" t="s">
        <v>154</v>
      </c>
      <c r="D273" s="66">
        <v>10740700.449999999</v>
      </c>
      <c r="E273" s="66">
        <v>2685175.11</v>
      </c>
      <c r="F273" s="27">
        <v>404</v>
      </c>
      <c r="G273" s="27">
        <v>26</v>
      </c>
      <c r="H273" s="26">
        <v>6.42</v>
      </c>
      <c r="I273" s="28" t="s">
        <v>912</v>
      </c>
      <c r="J273" s="5"/>
      <c r="M273" s="75"/>
    </row>
    <row r="274" spans="1:13" s="2" customFormat="1" x14ac:dyDescent="0.25">
      <c r="A274" s="62">
        <v>312352</v>
      </c>
      <c r="B274" s="63">
        <v>2352</v>
      </c>
      <c r="C274" s="18" t="s">
        <v>641</v>
      </c>
      <c r="D274" s="66">
        <v>11987394.449999999</v>
      </c>
      <c r="E274" s="66">
        <v>2996848.61</v>
      </c>
      <c r="F274" s="27">
        <v>451</v>
      </c>
      <c r="G274" s="27">
        <v>596</v>
      </c>
      <c r="H274" s="26">
        <v>131.91999999999999</v>
      </c>
      <c r="I274" s="28">
        <v>0.15465206843174661</v>
      </c>
      <c r="J274" s="5"/>
      <c r="M274" s="75"/>
    </row>
    <row r="275" spans="1:13" s="2" customFormat="1" x14ac:dyDescent="0.25">
      <c r="A275" s="62">
        <v>312360</v>
      </c>
      <c r="B275" s="63">
        <v>2360</v>
      </c>
      <c r="C275" s="18" t="s">
        <v>642</v>
      </c>
      <c r="D275" s="66">
        <v>35853307.149999999</v>
      </c>
      <c r="E275" s="66">
        <v>8963326.7899999991</v>
      </c>
      <c r="F275" s="27">
        <v>1351</v>
      </c>
      <c r="G275" s="27">
        <v>2118</v>
      </c>
      <c r="H275" s="26">
        <v>156.75</v>
      </c>
      <c r="I275" s="28">
        <v>0.18375154675712776</v>
      </c>
      <c r="J275" s="5"/>
      <c r="M275" s="75"/>
    </row>
    <row r="276" spans="1:13" s="2" customFormat="1" x14ac:dyDescent="0.25">
      <c r="A276" s="62">
        <v>312370</v>
      </c>
      <c r="B276" s="63">
        <v>2370</v>
      </c>
      <c r="C276" s="18" t="s">
        <v>155</v>
      </c>
      <c r="D276" s="66">
        <v>14979975.529999999</v>
      </c>
      <c r="E276" s="66">
        <v>3744993.88</v>
      </c>
      <c r="F276" s="27">
        <v>564</v>
      </c>
      <c r="G276" s="27">
        <v>1123</v>
      </c>
      <c r="H276" s="26">
        <v>198.92</v>
      </c>
      <c r="I276" s="28">
        <v>0.23318624108119881</v>
      </c>
      <c r="J276" s="5"/>
      <c r="M276" s="75"/>
    </row>
    <row r="277" spans="1:13" s="2" customFormat="1" x14ac:dyDescent="0.25">
      <c r="A277" s="62">
        <v>312380</v>
      </c>
      <c r="B277" s="63">
        <v>2380</v>
      </c>
      <c r="C277" s="18" t="s">
        <v>156</v>
      </c>
      <c r="D277" s="66">
        <v>11333636.119999999</v>
      </c>
      <c r="E277" s="66">
        <v>2833409.03</v>
      </c>
      <c r="F277" s="27">
        <v>427</v>
      </c>
      <c r="G277" s="27">
        <v>570</v>
      </c>
      <c r="H277" s="26">
        <v>133.44</v>
      </c>
      <c r="I277" s="28">
        <v>0.15643713732183537</v>
      </c>
      <c r="J277" s="5"/>
      <c r="M277" s="75"/>
    </row>
    <row r="278" spans="1:13" s="2" customFormat="1" x14ac:dyDescent="0.25">
      <c r="A278" s="62">
        <v>312385</v>
      </c>
      <c r="B278" s="63">
        <v>2385</v>
      </c>
      <c r="C278" s="18" t="s">
        <v>157</v>
      </c>
      <c r="D278" s="66">
        <v>10202195.119999999</v>
      </c>
      <c r="E278" s="66">
        <v>2550548.7799999998</v>
      </c>
      <c r="F278" s="27">
        <v>384</v>
      </c>
      <c r="G278" s="27">
        <v>463</v>
      </c>
      <c r="H278" s="26">
        <v>120.42</v>
      </c>
      <c r="I278" s="28">
        <v>0.14116324563940547</v>
      </c>
      <c r="J278" s="5"/>
      <c r="M278" s="75"/>
    </row>
    <row r="279" spans="1:13" s="2" customFormat="1" x14ac:dyDescent="0.25">
      <c r="A279" s="62">
        <v>312390</v>
      </c>
      <c r="B279" s="63">
        <v>2390</v>
      </c>
      <c r="C279" s="18" t="s">
        <v>456</v>
      </c>
      <c r="D279" s="66">
        <v>19824422.629999999</v>
      </c>
      <c r="E279" s="66">
        <v>4956105.66</v>
      </c>
      <c r="F279" s="27">
        <v>747</v>
      </c>
      <c r="G279" s="27">
        <v>923</v>
      </c>
      <c r="H279" s="26">
        <v>123.54</v>
      </c>
      <c r="I279" s="28">
        <v>0.14482229408843578</v>
      </c>
      <c r="J279" s="5"/>
      <c r="M279" s="75"/>
    </row>
    <row r="280" spans="1:13" s="2" customFormat="1" x14ac:dyDescent="0.25">
      <c r="A280" s="62">
        <v>312400</v>
      </c>
      <c r="B280" s="63">
        <v>2400</v>
      </c>
      <c r="C280" s="18" t="s">
        <v>643</v>
      </c>
      <c r="D280" s="66">
        <v>24824078.98</v>
      </c>
      <c r="E280" s="66">
        <v>6206019.75</v>
      </c>
      <c r="F280" s="27">
        <v>935</v>
      </c>
      <c r="G280" s="27">
        <v>1287</v>
      </c>
      <c r="H280" s="26">
        <v>137.56</v>
      </c>
      <c r="I280" s="28">
        <v>0.16126483330297173</v>
      </c>
      <c r="J280" s="5"/>
      <c r="M280" s="75"/>
    </row>
    <row r="281" spans="1:13" s="2" customFormat="1" x14ac:dyDescent="0.25">
      <c r="A281" s="62">
        <v>312410</v>
      </c>
      <c r="B281" s="63">
        <v>2410</v>
      </c>
      <c r="C281" s="18" t="s">
        <v>158</v>
      </c>
      <c r="D281" s="66">
        <v>66379265.659999996</v>
      </c>
      <c r="E281" s="66">
        <v>16594816.42</v>
      </c>
      <c r="F281" s="27">
        <v>2501</v>
      </c>
      <c r="G281" s="27">
        <v>8153</v>
      </c>
      <c r="H281" s="26">
        <v>325.89999999999998</v>
      </c>
      <c r="I281" s="28">
        <v>0.38204917671080685</v>
      </c>
      <c r="J281" s="5"/>
      <c r="M281" s="75"/>
    </row>
    <row r="282" spans="1:13" s="2" customFormat="1" x14ac:dyDescent="0.25">
      <c r="A282" s="62">
        <v>312420</v>
      </c>
      <c r="B282" s="63">
        <v>2420</v>
      </c>
      <c r="C282" s="18" t="s">
        <v>159</v>
      </c>
      <c r="D282" s="66">
        <v>29766590.940000001</v>
      </c>
      <c r="E282" s="66">
        <v>7441647.7400000002</v>
      </c>
      <c r="F282" s="27">
        <v>1121</v>
      </c>
      <c r="G282" s="27">
        <v>1501</v>
      </c>
      <c r="H282" s="26">
        <v>133.80000000000001</v>
      </c>
      <c r="I282" s="28">
        <v>0.15685048370401011</v>
      </c>
      <c r="J282" s="5"/>
      <c r="M282" s="75"/>
    </row>
    <row r="283" spans="1:13" s="2" customFormat="1" x14ac:dyDescent="0.25">
      <c r="A283" s="62">
        <v>312430</v>
      </c>
      <c r="B283" s="63">
        <v>2430</v>
      </c>
      <c r="C283" s="18" t="s">
        <v>160</v>
      </c>
      <c r="D283" s="66">
        <v>30115490.940000001</v>
      </c>
      <c r="E283" s="66">
        <v>7528872.7400000002</v>
      </c>
      <c r="F283" s="27">
        <v>1134</v>
      </c>
      <c r="G283" s="27">
        <v>1587</v>
      </c>
      <c r="H283" s="26">
        <v>139.82</v>
      </c>
      <c r="I283" s="28">
        <v>0.16391596272015185</v>
      </c>
      <c r="J283" s="5"/>
      <c r="M283" s="75"/>
    </row>
    <row r="284" spans="1:13" s="2" customFormat="1" x14ac:dyDescent="0.25">
      <c r="A284" s="62">
        <v>312440</v>
      </c>
      <c r="B284" s="63">
        <v>2440</v>
      </c>
      <c r="C284" s="18" t="s">
        <v>644</v>
      </c>
      <c r="D284" s="66">
        <v>12124987.380000001</v>
      </c>
      <c r="E284" s="66">
        <v>3031246.85</v>
      </c>
      <c r="F284" s="27">
        <v>456</v>
      </c>
      <c r="G284" s="27">
        <v>528</v>
      </c>
      <c r="H284" s="26">
        <v>115.54</v>
      </c>
      <c r="I284" s="28">
        <v>0.13545245996245059</v>
      </c>
      <c r="J284" s="5"/>
      <c r="M284" s="75"/>
    </row>
    <row r="285" spans="1:13" s="2" customFormat="1" x14ac:dyDescent="0.25">
      <c r="A285" s="62">
        <v>312450</v>
      </c>
      <c r="B285" s="63">
        <v>2450</v>
      </c>
      <c r="C285" s="18" t="s">
        <v>161</v>
      </c>
      <c r="D285" s="66">
        <v>17803057.73</v>
      </c>
      <c r="E285" s="66">
        <v>4450764.43</v>
      </c>
      <c r="F285" s="27">
        <v>670</v>
      </c>
      <c r="G285" s="27">
        <v>528</v>
      </c>
      <c r="H285" s="26">
        <v>78.69</v>
      </c>
      <c r="I285" s="28" t="s">
        <v>912</v>
      </c>
      <c r="J285" s="5"/>
      <c r="M285" s="75"/>
    </row>
    <row r="286" spans="1:13" s="2" customFormat="1" x14ac:dyDescent="0.25">
      <c r="A286" s="62">
        <v>312460</v>
      </c>
      <c r="B286" s="63">
        <v>2460</v>
      </c>
      <c r="C286" s="18" t="s">
        <v>162</v>
      </c>
      <c r="D286" s="66">
        <v>9631379.6899999995</v>
      </c>
      <c r="E286" s="66">
        <v>2407844.92</v>
      </c>
      <c r="F286" s="27">
        <v>362</v>
      </c>
      <c r="G286" s="27">
        <v>232</v>
      </c>
      <c r="H286" s="26">
        <v>63.91</v>
      </c>
      <c r="I286" s="28" t="s">
        <v>912</v>
      </c>
      <c r="J286" s="5"/>
      <c r="M286" s="75"/>
    </row>
    <row r="287" spans="1:13" s="2" customFormat="1" x14ac:dyDescent="0.25">
      <c r="A287" s="62">
        <v>312470</v>
      </c>
      <c r="B287" s="63">
        <v>2470</v>
      </c>
      <c r="C287" s="18" t="s">
        <v>645</v>
      </c>
      <c r="D287" s="66">
        <v>10673995.890000001</v>
      </c>
      <c r="E287" s="66">
        <v>2668498.9700000002</v>
      </c>
      <c r="F287" s="27">
        <v>402</v>
      </c>
      <c r="G287" s="27">
        <v>108</v>
      </c>
      <c r="H287" s="26">
        <v>26.84</v>
      </c>
      <c r="I287" s="28" t="s">
        <v>912</v>
      </c>
      <c r="J287" s="5"/>
      <c r="M287" s="75"/>
    </row>
    <row r="288" spans="1:13" s="2" customFormat="1" x14ac:dyDescent="0.25">
      <c r="A288" s="62">
        <v>312480</v>
      </c>
      <c r="B288" s="63">
        <v>2480</v>
      </c>
      <c r="C288" s="18" t="s">
        <v>492</v>
      </c>
      <c r="D288" s="66">
        <v>16699046.140000001</v>
      </c>
      <c r="E288" s="66">
        <v>4174761.54</v>
      </c>
      <c r="F288" s="27">
        <v>629</v>
      </c>
      <c r="G288" s="27">
        <v>400</v>
      </c>
      <c r="H288" s="26">
        <v>63.55</v>
      </c>
      <c r="I288" s="28" t="s">
        <v>912</v>
      </c>
      <c r="J288" s="5"/>
      <c r="M288" s="75"/>
    </row>
    <row r="289" spans="1:13" s="2" customFormat="1" x14ac:dyDescent="0.25">
      <c r="A289" s="62">
        <v>312490</v>
      </c>
      <c r="B289" s="63">
        <v>2490</v>
      </c>
      <c r="C289" s="18" t="s">
        <v>646</v>
      </c>
      <c r="D289" s="66">
        <v>15311826.68</v>
      </c>
      <c r="E289" s="66">
        <v>3827956.67</v>
      </c>
      <c r="F289" s="27">
        <v>577</v>
      </c>
      <c r="G289" s="27">
        <v>792</v>
      </c>
      <c r="H289" s="26">
        <v>137.24</v>
      </c>
      <c r="I289" s="28">
        <v>0.16089125764921486</v>
      </c>
      <c r="J289" s="5"/>
      <c r="M289" s="75"/>
    </row>
    <row r="290" spans="1:13" s="2" customFormat="1" x14ac:dyDescent="0.25">
      <c r="A290" s="62">
        <v>312500</v>
      </c>
      <c r="B290" s="63">
        <v>2500</v>
      </c>
      <c r="C290" s="18" t="s">
        <v>647</v>
      </c>
      <c r="D290" s="66">
        <v>10075407.880000001</v>
      </c>
      <c r="E290" s="66">
        <v>2518851.9700000002</v>
      </c>
      <c r="F290" s="27">
        <v>379</v>
      </c>
      <c r="G290" s="27">
        <v>399</v>
      </c>
      <c r="H290" s="26">
        <v>105.08</v>
      </c>
      <c r="I290" s="28">
        <v>0.12318122777994249</v>
      </c>
      <c r="J290" s="5"/>
      <c r="M290" s="75"/>
    </row>
    <row r="291" spans="1:13" s="2" customFormat="1" x14ac:dyDescent="0.25">
      <c r="A291" s="62">
        <v>312510</v>
      </c>
      <c r="B291" s="63">
        <v>2510</v>
      </c>
      <c r="C291" s="18" t="s">
        <v>163</v>
      </c>
      <c r="D291" s="66">
        <v>223014261.03</v>
      </c>
      <c r="E291" s="66">
        <v>55753565.259999998</v>
      </c>
      <c r="F291" s="27">
        <v>8404</v>
      </c>
      <c r="G291" s="27">
        <v>6550</v>
      </c>
      <c r="H291" s="26">
        <v>77.930000000000007</v>
      </c>
      <c r="I291" s="28" t="s">
        <v>912</v>
      </c>
      <c r="J291" s="5"/>
      <c r="M291" s="75"/>
    </row>
    <row r="292" spans="1:13" s="2" customFormat="1" x14ac:dyDescent="0.25">
      <c r="A292" s="62">
        <v>312520</v>
      </c>
      <c r="B292" s="63">
        <v>2520</v>
      </c>
      <c r="C292" s="18" t="s">
        <v>164</v>
      </c>
      <c r="D292" s="66">
        <v>10148171.98</v>
      </c>
      <c r="E292" s="66">
        <v>2537043</v>
      </c>
      <c r="F292" s="27">
        <v>382</v>
      </c>
      <c r="G292" s="27">
        <v>203</v>
      </c>
      <c r="H292" s="26">
        <v>53.07</v>
      </c>
      <c r="I292" s="28" t="s">
        <v>912</v>
      </c>
      <c r="J292" s="5"/>
      <c r="M292" s="75"/>
    </row>
    <row r="293" spans="1:13" s="2" customFormat="1" x14ac:dyDescent="0.25">
      <c r="A293" s="62">
        <v>312530</v>
      </c>
      <c r="B293" s="63">
        <v>2530</v>
      </c>
      <c r="C293" s="18" t="s">
        <v>165</v>
      </c>
      <c r="D293" s="66">
        <v>0</v>
      </c>
      <c r="E293" s="66">
        <v>0</v>
      </c>
      <c r="F293" s="27">
        <v>0</v>
      </c>
      <c r="G293" s="27">
        <v>283</v>
      </c>
      <c r="H293" s="26">
        <v>0</v>
      </c>
      <c r="I293" s="28" t="s">
        <v>912</v>
      </c>
      <c r="J293" s="5"/>
      <c r="M293" s="75"/>
    </row>
    <row r="294" spans="1:13" s="2" customFormat="1" x14ac:dyDescent="0.25">
      <c r="A294" s="62">
        <v>312540</v>
      </c>
      <c r="B294" s="63">
        <v>2540</v>
      </c>
      <c r="C294" s="18" t="s">
        <v>648</v>
      </c>
      <c r="D294" s="66">
        <v>10689581.57</v>
      </c>
      <c r="E294" s="66">
        <v>2672395.39</v>
      </c>
      <c r="F294" s="27">
        <v>402</v>
      </c>
      <c r="G294" s="27">
        <v>508</v>
      </c>
      <c r="H294" s="26">
        <v>126.09</v>
      </c>
      <c r="I294" s="28">
        <v>0.14782138806648301</v>
      </c>
      <c r="J294" s="5"/>
      <c r="M294" s="75"/>
    </row>
    <row r="295" spans="1:13" s="2" customFormat="1" x14ac:dyDescent="0.25">
      <c r="A295" s="62">
        <v>312550</v>
      </c>
      <c r="B295" s="63">
        <v>2550</v>
      </c>
      <c r="C295" s="18" t="s">
        <v>649</v>
      </c>
      <c r="D295" s="66">
        <v>10773720.449999999</v>
      </c>
      <c r="E295" s="66">
        <v>2693430.11</v>
      </c>
      <c r="F295" s="27">
        <v>406</v>
      </c>
      <c r="G295" s="27">
        <v>256</v>
      </c>
      <c r="H295" s="26">
        <v>63.05</v>
      </c>
      <c r="I295" s="28" t="s">
        <v>912</v>
      </c>
      <c r="J295" s="5"/>
      <c r="M295" s="75"/>
    </row>
    <row r="296" spans="1:13" s="2" customFormat="1" x14ac:dyDescent="0.25">
      <c r="A296" s="62">
        <v>312560</v>
      </c>
      <c r="B296" s="63">
        <v>2560</v>
      </c>
      <c r="C296" s="18" t="s">
        <v>166</v>
      </c>
      <c r="D296" s="66">
        <v>11008525.779999999</v>
      </c>
      <c r="E296" s="66">
        <v>2752131.45</v>
      </c>
      <c r="F296" s="27">
        <v>414</v>
      </c>
      <c r="G296" s="27">
        <v>742</v>
      </c>
      <c r="H296" s="26">
        <v>178.84</v>
      </c>
      <c r="I296" s="28">
        <v>0.20965682801749033</v>
      </c>
      <c r="J296" s="5"/>
      <c r="M296" s="75"/>
    </row>
    <row r="297" spans="1:13" s="2" customFormat="1" x14ac:dyDescent="0.25">
      <c r="A297" s="62">
        <v>312570</v>
      </c>
      <c r="B297" s="63">
        <v>2570</v>
      </c>
      <c r="C297" s="18" t="s">
        <v>650</v>
      </c>
      <c r="D297" s="66">
        <v>24630787.48</v>
      </c>
      <c r="E297" s="66">
        <v>6157696.8700000001</v>
      </c>
      <c r="F297" s="27">
        <v>928</v>
      </c>
      <c r="G297" s="27">
        <v>1420</v>
      </c>
      <c r="H297" s="26">
        <v>152.97</v>
      </c>
      <c r="I297" s="28">
        <v>0.17932643579544785</v>
      </c>
      <c r="J297" s="5"/>
      <c r="M297" s="75"/>
    </row>
    <row r="298" spans="1:13" s="2" customFormat="1" x14ac:dyDescent="0.25">
      <c r="A298" s="62">
        <v>312580</v>
      </c>
      <c r="B298" s="63">
        <v>2580</v>
      </c>
      <c r="C298" s="18" t="s">
        <v>167</v>
      </c>
      <c r="D298" s="66">
        <v>9825293.0999999996</v>
      </c>
      <c r="E298" s="66">
        <v>2456323.2799999998</v>
      </c>
      <c r="F298" s="27">
        <v>370</v>
      </c>
      <c r="G298" s="27">
        <v>222</v>
      </c>
      <c r="H298" s="26">
        <v>59.95</v>
      </c>
      <c r="I298" s="28" t="s">
        <v>912</v>
      </c>
      <c r="J298" s="5"/>
      <c r="M298" s="75"/>
    </row>
    <row r="299" spans="1:13" s="2" customFormat="1" x14ac:dyDescent="0.25">
      <c r="A299" s="62">
        <v>312590</v>
      </c>
      <c r="B299" s="63">
        <v>2590</v>
      </c>
      <c r="C299" s="18" t="s">
        <v>168</v>
      </c>
      <c r="D299" s="66">
        <v>14389714.289999999</v>
      </c>
      <c r="E299" s="66">
        <v>3597428.57</v>
      </c>
      <c r="F299" s="27">
        <v>542</v>
      </c>
      <c r="G299" s="27">
        <v>352</v>
      </c>
      <c r="H299" s="26">
        <v>64.900000000000006</v>
      </c>
      <c r="I299" s="28" t="s">
        <v>912</v>
      </c>
      <c r="J299" s="5"/>
      <c r="M299" s="75"/>
    </row>
    <row r="300" spans="1:13" s="2" customFormat="1" x14ac:dyDescent="0.25">
      <c r="A300" s="62">
        <v>312595</v>
      </c>
      <c r="B300" s="63">
        <v>2595</v>
      </c>
      <c r="C300" s="18" t="s">
        <v>169</v>
      </c>
      <c r="D300" s="66">
        <v>14914109.35</v>
      </c>
      <c r="E300" s="66">
        <v>3728527.34</v>
      </c>
      <c r="F300" s="27">
        <v>562</v>
      </c>
      <c r="G300" s="27">
        <v>686</v>
      </c>
      <c r="H300" s="26">
        <v>122.05</v>
      </c>
      <c r="I300" s="28">
        <v>0.14307411298971881</v>
      </c>
      <c r="J300" s="5"/>
      <c r="M300" s="75"/>
    </row>
    <row r="301" spans="1:13" s="2" customFormat="1" x14ac:dyDescent="0.25">
      <c r="A301" s="62">
        <v>312600</v>
      </c>
      <c r="B301" s="63">
        <v>2600</v>
      </c>
      <c r="C301" s="18" t="s">
        <v>170</v>
      </c>
      <c r="D301" s="66">
        <v>12533006.33</v>
      </c>
      <c r="E301" s="66">
        <v>3133251.58</v>
      </c>
      <c r="F301" s="27">
        <v>472</v>
      </c>
      <c r="G301" s="27">
        <v>660</v>
      </c>
      <c r="H301" s="26">
        <v>139.72999999999999</v>
      </c>
      <c r="I301" s="28">
        <v>0.1638034128036171</v>
      </c>
      <c r="J301" s="5"/>
      <c r="M301" s="75"/>
    </row>
    <row r="302" spans="1:13" s="2" customFormat="1" x14ac:dyDescent="0.25">
      <c r="A302" s="62">
        <v>312610</v>
      </c>
      <c r="B302" s="63">
        <v>2610</v>
      </c>
      <c r="C302" s="18" t="s">
        <v>171</v>
      </c>
      <c r="D302" s="66">
        <v>82195636.280000001</v>
      </c>
      <c r="E302" s="66">
        <v>20548909.07</v>
      </c>
      <c r="F302" s="27">
        <v>3097</v>
      </c>
      <c r="G302" s="27">
        <v>4320</v>
      </c>
      <c r="H302" s="26">
        <v>139.44999999999999</v>
      </c>
      <c r="I302" s="28">
        <v>0.16348174116467518</v>
      </c>
      <c r="J302" s="5"/>
      <c r="M302" s="75"/>
    </row>
    <row r="303" spans="1:13" s="2" customFormat="1" x14ac:dyDescent="0.25">
      <c r="A303" s="62">
        <v>312620</v>
      </c>
      <c r="B303" s="63">
        <v>2620</v>
      </c>
      <c r="C303" s="18" t="s">
        <v>172</v>
      </c>
      <c r="D303" s="66">
        <v>16057122.27</v>
      </c>
      <c r="E303" s="66">
        <v>4014280.57</v>
      </c>
      <c r="F303" s="27">
        <v>605</v>
      </c>
      <c r="G303" s="27">
        <v>886</v>
      </c>
      <c r="H303" s="26">
        <v>146.41</v>
      </c>
      <c r="I303" s="28">
        <v>0.17163279577845925</v>
      </c>
      <c r="J303" s="5"/>
      <c r="M303" s="75"/>
    </row>
    <row r="304" spans="1:13" s="2" customFormat="1" x14ac:dyDescent="0.25">
      <c r="A304" s="62">
        <v>312630</v>
      </c>
      <c r="B304" s="63">
        <v>2630</v>
      </c>
      <c r="C304" s="18" t="s">
        <v>457</v>
      </c>
      <c r="D304" s="66">
        <v>11157036.42</v>
      </c>
      <c r="E304" s="66">
        <v>2789259.11</v>
      </c>
      <c r="F304" s="27">
        <v>420</v>
      </c>
      <c r="G304" s="27">
        <v>268</v>
      </c>
      <c r="H304" s="26">
        <v>63.73</v>
      </c>
      <c r="I304" s="28" t="s">
        <v>912</v>
      </c>
      <c r="J304" s="5"/>
      <c r="M304" s="75"/>
    </row>
    <row r="305" spans="1:13" s="2" customFormat="1" x14ac:dyDescent="0.25">
      <c r="A305" s="62">
        <v>312640</v>
      </c>
      <c r="B305" s="63">
        <v>2640</v>
      </c>
      <c r="C305" s="18" t="s">
        <v>458</v>
      </c>
      <c r="D305" s="66">
        <v>10330438.41</v>
      </c>
      <c r="E305" s="66">
        <v>2582609.6</v>
      </c>
      <c r="F305" s="27">
        <v>389</v>
      </c>
      <c r="G305" s="27">
        <v>498</v>
      </c>
      <c r="H305" s="26">
        <v>127.91</v>
      </c>
      <c r="I305" s="28">
        <v>0.1499494438662074</v>
      </c>
      <c r="J305" s="5"/>
      <c r="M305" s="75"/>
    </row>
    <row r="306" spans="1:13" s="2" customFormat="1" x14ac:dyDescent="0.25">
      <c r="A306" s="62">
        <v>312650</v>
      </c>
      <c r="B306" s="63">
        <v>2650</v>
      </c>
      <c r="C306" s="18" t="s">
        <v>651</v>
      </c>
      <c r="D306" s="66">
        <v>13008567.68</v>
      </c>
      <c r="E306" s="66">
        <v>3252141.92</v>
      </c>
      <c r="F306" s="27">
        <v>490</v>
      </c>
      <c r="G306" s="27">
        <v>297</v>
      </c>
      <c r="H306" s="26">
        <v>60.58</v>
      </c>
      <c r="I306" s="28" t="s">
        <v>912</v>
      </c>
      <c r="J306" s="5"/>
      <c r="M306" s="75"/>
    </row>
    <row r="307" spans="1:13" s="2" customFormat="1" x14ac:dyDescent="0.25">
      <c r="A307" s="62">
        <v>312660</v>
      </c>
      <c r="B307" s="63">
        <v>2660</v>
      </c>
      <c r="C307" s="18" t="s">
        <v>173</v>
      </c>
      <c r="D307" s="66">
        <v>10910470.810000001</v>
      </c>
      <c r="E307" s="66">
        <v>2727617.7</v>
      </c>
      <c r="F307" s="27">
        <v>411</v>
      </c>
      <c r="G307" s="27">
        <v>485</v>
      </c>
      <c r="H307" s="26">
        <v>117.95</v>
      </c>
      <c r="I307" s="28">
        <v>0.13827144972709154</v>
      </c>
      <c r="J307" s="5"/>
      <c r="M307" s="75"/>
    </row>
    <row r="308" spans="1:13" s="2" customFormat="1" x14ac:dyDescent="0.25">
      <c r="A308" s="62">
        <v>312670</v>
      </c>
      <c r="B308" s="63">
        <v>2670</v>
      </c>
      <c r="C308" s="18" t="s">
        <v>652</v>
      </c>
      <c r="D308" s="66">
        <v>28701928.359999999</v>
      </c>
      <c r="E308" s="66">
        <v>7175482.0899999999</v>
      </c>
      <c r="F308" s="27">
        <v>1081</v>
      </c>
      <c r="G308" s="27">
        <v>1514</v>
      </c>
      <c r="H308" s="26">
        <v>139.96</v>
      </c>
      <c r="I308" s="28">
        <v>0.16407751446036281</v>
      </c>
      <c r="J308" s="5"/>
      <c r="M308" s="75"/>
    </row>
    <row r="309" spans="1:13" s="2" customFormat="1" x14ac:dyDescent="0.25">
      <c r="A309" s="62">
        <v>312675</v>
      </c>
      <c r="B309" s="63">
        <v>2675</v>
      </c>
      <c r="C309" s="18" t="s">
        <v>653</v>
      </c>
      <c r="D309" s="66">
        <v>11159632.9</v>
      </c>
      <c r="E309" s="66">
        <v>2789908.23</v>
      </c>
      <c r="F309" s="27">
        <v>420</v>
      </c>
      <c r="G309" s="27">
        <v>398</v>
      </c>
      <c r="H309" s="26">
        <v>94.63</v>
      </c>
      <c r="I309" s="28">
        <v>0.11093470502392053</v>
      </c>
      <c r="J309" s="5"/>
      <c r="M309" s="75"/>
    </row>
    <row r="310" spans="1:13" s="2" customFormat="1" x14ac:dyDescent="0.25">
      <c r="A310" s="62">
        <v>312680</v>
      </c>
      <c r="B310" s="63">
        <v>2680</v>
      </c>
      <c r="C310" s="18" t="s">
        <v>174</v>
      </c>
      <c r="D310" s="66">
        <v>10689268.91</v>
      </c>
      <c r="E310" s="66">
        <v>2672317.23</v>
      </c>
      <c r="F310" s="27">
        <v>402</v>
      </c>
      <c r="G310" s="27">
        <v>657</v>
      </c>
      <c r="H310" s="26">
        <v>163.09</v>
      </c>
      <c r="I310" s="28">
        <v>0.191184040689199</v>
      </c>
      <c r="J310" s="5"/>
      <c r="M310" s="75"/>
    </row>
    <row r="311" spans="1:13" s="2" customFormat="1" x14ac:dyDescent="0.25">
      <c r="A311" s="62">
        <v>312690</v>
      </c>
      <c r="B311" s="63">
        <v>2690</v>
      </c>
      <c r="C311" s="18" t="s">
        <v>654</v>
      </c>
      <c r="D311" s="66">
        <v>12117563.449999999</v>
      </c>
      <c r="E311" s="66">
        <v>3029390.86</v>
      </c>
      <c r="F311" s="27">
        <v>456</v>
      </c>
      <c r="G311" s="27">
        <v>504</v>
      </c>
      <c r="H311" s="26">
        <v>110.36</v>
      </c>
      <c r="I311" s="28">
        <v>0.12937474398830728</v>
      </c>
      <c r="J311" s="5"/>
      <c r="M311" s="75"/>
    </row>
    <row r="312" spans="1:13" s="2" customFormat="1" x14ac:dyDescent="0.25">
      <c r="A312" s="62">
        <v>312695</v>
      </c>
      <c r="B312" s="63">
        <v>2695</v>
      </c>
      <c r="C312" s="18" t="s">
        <v>175</v>
      </c>
      <c r="D312" s="66">
        <v>9498479.8900000006</v>
      </c>
      <c r="E312" s="66">
        <v>2374619.9700000002</v>
      </c>
      <c r="F312" s="27">
        <v>357</v>
      </c>
      <c r="G312" s="27">
        <v>353</v>
      </c>
      <c r="H312" s="26">
        <v>98.61</v>
      </c>
      <c r="I312" s="28">
        <v>0.11559921028533628</v>
      </c>
      <c r="J312" s="5"/>
      <c r="M312" s="75"/>
    </row>
    <row r="313" spans="1:13" s="2" customFormat="1" x14ac:dyDescent="0.25">
      <c r="A313" s="62">
        <v>312700</v>
      </c>
      <c r="B313" s="63">
        <v>2700</v>
      </c>
      <c r="C313" s="18" t="s">
        <v>176</v>
      </c>
      <c r="D313" s="66">
        <v>57584852.130000003</v>
      </c>
      <c r="E313" s="66">
        <v>14396213.029999999</v>
      </c>
      <c r="F313" s="27">
        <v>2170</v>
      </c>
      <c r="G313" s="27">
        <v>1206</v>
      </c>
      <c r="H313" s="26">
        <v>55.57</v>
      </c>
      <c r="I313" s="28" t="s">
        <v>912</v>
      </c>
      <c r="J313" s="5"/>
      <c r="M313" s="75"/>
    </row>
    <row r="314" spans="1:13" s="2" customFormat="1" x14ac:dyDescent="0.25">
      <c r="A314" s="62">
        <v>312705</v>
      </c>
      <c r="B314" s="63">
        <v>2705</v>
      </c>
      <c r="C314" s="18" t="s">
        <v>505</v>
      </c>
      <c r="D314" s="66">
        <v>9992475.0299999993</v>
      </c>
      <c r="E314" s="66">
        <v>2498118.7599999998</v>
      </c>
      <c r="F314" s="27">
        <v>376</v>
      </c>
      <c r="G314" s="27">
        <v>416</v>
      </c>
      <c r="H314" s="26">
        <v>110.46</v>
      </c>
      <c r="I314" s="28">
        <v>0.12949545572528445</v>
      </c>
      <c r="J314" s="5"/>
      <c r="M314" s="75"/>
    </row>
    <row r="315" spans="1:13" s="2" customFormat="1" x14ac:dyDescent="0.25">
      <c r="A315" s="62">
        <v>312707</v>
      </c>
      <c r="B315" s="63">
        <v>2707</v>
      </c>
      <c r="C315" s="18" t="s">
        <v>459</v>
      </c>
      <c r="D315" s="66">
        <v>9744423.3200000003</v>
      </c>
      <c r="E315" s="66">
        <v>2436105.83</v>
      </c>
      <c r="F315" s="27">
        <v>367</v>
      </c>
      <c r="G315" s="27">
        <v>295</v>
      </c>
      <c r="H315" s="26">
        <v>80.33</v>
      </c>
      <c r="I315" s="28" t="s">
        <v>912</v>
      </c>
      <c r="J315" s="5"/>
      <c r="M315" s="75"/>
    </row>
    <row r="316" spans="1:13" s="2" customFormat="1" x14ac:dyDescent="0.25">
      <c r="A316" s="62">
        <v>312710</v>
      </c>
      <c r="B316" s="63">
        <v>2710</v>
      </c>
      <c r="C316" s="18" t="s">
        <v>177</v>
      </c>
      <c r="D316" s="66">
        <v>104955988.81</v>
      </c>
      <c r="E316" s="66">
        <v>26238997.199999999</v>
      </c>
      <c r="F316" s="27">
        <v>3955</v>
      </c>
      <c r="G316" s="27">
        <v>4199</v>
      </c>
      <c r="H316" s="26">
        <v>106.15</v>
      </c>
      <c r="I316" s="28">
        <v>0.12444370122687742</v>
      </c>
      <c r="J316" s="5"/>
      <c r="M316" s="75"/>
    </row>
    <row r="317" spans="1:13" s="2" customFormat="1" x14ac:dyDescent="0.25">
      <c r="A317" s="62">
        <v>312720</v>
      </c>
      <c r="B317" s="63">
        <v>2720</v>
      </c>
      <c r="C317" s="18" t="s">
        <v>655</v>
      </c>
      <c r="D317" s="66">
        <v>12695566.609999999</v>
      </c>
      <c r="E317" s="66">
        <v>3173891.65</v>
      </c>
      <c r="F317" s="27">
        <v>478</v>
      </c>
      <c r="G317" s="27">
        <v>403</v>
      </c>
      <c r="H317" s="26">
        <v>84.22</v>
      </c>
      <c r="I317" s="28" t="s">
        <v>912</v>
      </c>
      <c r="J317" s="5"/>
      <c r="M317" s="75"/>
    </row>
    <row r="318" spans="1:13" s="2" customFormat="1" x14ac:dyDescent="0.25">
      <c r="A318" s="62">
        <v>312730</v>
      </c>
      <c r="B318" s="63">
        <v>2730</v>
      </c>
      <c r="C318" s="18" t="s">
        <v>656</v>
      </c>
      <c r="D318" s="66">
        <v>11593387.279999999</v>
      </c>
      <c r="E318" s="66">
        <v>2898346.82</v>
      </c>
      <c r="F318" s="27">
        <v>436</v>
      </c>
      <c r="G318" s="27">
        <v>563</v>
      </c>
      <c r="H318" s="26">
        <v>128.85</v>
      </c>
      <c r="I318" s="28">
        <v>0.15105403140837478</v>
      </c>
      <c r="J318" s="5"/>
      <c r="M318" s="75"/>
    </row>
    <row r="319" spans="1:13" s="2" customFormat="1" x14ac:dyDescent="0.25">
      <c r="A319" s="62">
        <v>312733</v>
      </c>
      <c r="B319" s="63">
        <v>2733</v>
      </c>
      <c r="C319" s="18" t="s">
        <v>178</v>
      </c>
      <c r="D319" s="66">
        <v>10471680.15</v>
      </c>
      <c r="E319" s="66">
        <v>2617920.04</v>
      </c>
      <c r="F319" s="27">
        <v>394</v>
      </c>
      <c r="G319" s="27">
        <v>359</v>
      </c>
      <c r="H319" s="26">
        <v>90.96</v>
      </c>
      <c r="I319" s="28">
        <v>0.10663808795070578</v>
      </c>
      <c r="J319" s="5"/>
      <c r="M319" s="75"/>
    </row>
    <row r="320" spans="1:13" s="2" customFormat="1" x14ac:dyDescent="0.25">
      <c r="A320" s="62">
        <v>312735</v>
      </c>
      <c r="B320" s="63">
        <v>2735</v>
      </c>
      <c r="C320" s="18" t="s">
        <v>657</v>
      </c>
      <c r="D320" s="66">
        <v>9547666.6400000006</v>
      </c>
      <c r="E320" s="66">
        <v>2386916.66</v>
      </c>
      <c r="F320" s="27">
        <v>359</v>
      </c>
      <c r="G320" s="27">
        <v>268</v>
      </c>
      <c r="H320" s="26">
        <v>74.48</v>
      </c>
      <c r="I320" s="28" t="s">
        <v>912</v>
      </c>
      <c r="J320" s="5"/>
      <c r="M320" s="75"/>
    </row>
    <row r="321" spans="1:13" s="2" customFormat="1" x14ac:dyDescent="0.25">
      <c r="A321" s="62">
        <v>312737</v>
      </c>
      <c r="B321" s="63">
        <v>2737</v>
      </c>
      <c r="C321" s="18" t="s">
        <v>179</v>
      </c>
      <c r="D321" s="66">
        <v>9669270.0500000007</v>
      </c>
      <c r="E321" s="66">
        <v>2417317.5099999998</v>
      </c>
      <c r="F321" s="27">
        <v>364</v>
      </c>
      <c r="G321" s="27">
        <v>314</v>
      </c>
      <c r="H321" s="26">
        <v>86.16</v>
      </c>
      <c r="I321" s="28" t="s">
        <v>912</v>
      </c>
      <c r="J321" s="5"/>
      <c r="M321" s="75"/>
    </row>
    <row r="322" spans="1:13" s="2" customFormat="1" x14ac:dyDescent="0.25">
      <c r="A322" s="62">
        <v>312738</v>
      </c>
      <c r="B322" s="63">
        <v>2738</v>
      </c>
      <c r="C322" s="18" t="s">
        <v>658</v>
      </c>
      <c r="D322" s="66">
        <v>10706738.359999999</v>
      </c>
      <c r="E322" s="66">
        <v>2676684.59</v>
      </c>
      <c r="F322" s="27">
        <v>403</v>
      </c>
      <c r="G322" s="27">
        <v>368</v>
      </c>
      <c r="H322" s="26">
        <v>91.2</v>
      </c>
      <c r="I322" s="28">
        <v>0.10691161699179488</v>
      </c>
      <c r="J322" s="5"/>
      <c r="M322" s="75"/>
    </row>
    <row r="323" spans="1:13" s="2" customFormat="1" x14ac:dyDescent="0.25">
      <c r="A323" s="62">
        <v>312740</v>
      </c>
      <c r="B323" s="63">
        <v>2740</v>
      </c>
      <c r="C323" s="18" t="s">
        <v>659</v>
      </c>
      <c r="D323" s="66">
        <v>11510206.84</v>
      </c>
      <c r="E323" s="66">
        <v>2877551.71</v>
      </c>
      <c r="F323" s="27">
        <v>433</v>
      </c>
      <c r="G323" s="27">
        <v>347</v>
      </c>
      <c r="H323" s="26">
        <v>79.989999999999995</v>
      </c>
      <c r="I323" s="28" t="s">
        <v>912</v>
      </c>
      <c r="J323" s="5"/>
      <c r="M323" s="75"/>
    </row>
    <row r="324" spans="1:13" s="2" customFormat="1" x14ac:dyDescent="0.25">
      <c r="A324" s="62">
        <v>312750</v>
      </c>
      <c r="B324" s="63">
        <v>2750</v>
      </c>
      <c r="C324" s="18" t="s">
        <v>180</v>
      </c>
      <c r="D324" s="66">
        <v>11690232.029999999</v>
      </c>
      <c r="E324" s="66">
        <v>2922558.01</v>
      </c>
      <c r="F324" s="27">
        <v>440</v>
      </c>
      <c r="G324" s="27">
        <v>553</v>
      </c>
      <c r="H324" s="26">
        <v>125.52</v>
      </c>
      <c r="I324" s="28">
        <v>0.14714186945602359</v>
      </c>
      <c r="J324" s="5"/>
      <c r="M324" s="75"/>
    </row>
    <row r="325" spans="1:13" s="2" customFormat="1" x14ac:dyDescent="0.25">
      <c r="A325" s="62">
        <v>312760</v>
      </c>
      <c r="B325" s="63">
        <v>2760</v>
      </c>
      <c r="C325" s="18" t="s">
        <v>181</v>
      </c>
      <c r="D325" s="66">
        <v>15625454.560000001</v>
      </c>
      <c r="E325" s="66">
        <v>3906363.64</v>
      </c>
      <c r="F325" s="27">
        <v>588</v>
      </c>
      <c r="G325" s="27">
        <v>1023</v>
      </c>
      <c r="H325" s="26">
        <v>173.72</v>
      </c>
      <c r="I325" s="28">
        <v>0.20364663713131492</v>
      </c>
      <c r="J325" s="5"/>
      <c r="M325" s="75"/>
    </row>
    <row r="326" spans="1:13" s="2" customFormat="1" x14ac:dyDescent="0.25">
      <c r="A326" s="62">
        <v>312770</v>
      </c>
      <c r="B326" s="63">
        <v>2770</v>
      </c>
      <c r="C326" s="18" t="s">
        <v>182</v>
      </c>
      <c r="D326" s="66">
        <v>319161712</v>
      </c>
      <c r="E326" s="66">
        <v>79790428</v>
      </c>
      <c r="F326" s="27">
        <v>12028</v>
      </c>
      <c r="G326" s="27">
        <v>14810</v>
      </c>
      <c r="H326" s="26">
        <v>123.12</v>
      </c>
      <c r="I326" s="28">
        <v>0.1443372883352321</v>
      </c>
      <c r="J326" s="5"/>
      <c r="M326" s="75"/>
    </row>
    <row r="327" spans="1:13" s="2" customFormat="1" x14ac:dyDescent="0.25">
      <c r="A327" s="62">
        <v>312780</v>
      </c>
      <c r="B327" s="63">
        <v>2780</v>
      </c>
      <c r="C327" s="18" t="s">
        <v>660</v>
      </c>
      <c r="D327" s="66">
        <v>24152630.32</v>
      </c>
      <c r="E327" s="66">
        <v>6038157.5800000001</v>
      </c>
      <c r="F327" s="27">
        <v>910</v>
      </c>
      <c r="G327" s="27">
        <v>1445</v>
      </c>
      <c r="H327" s="26">
        <v>158.75</v>
      </c>
      <c r="I327" s="28">
        <v>0.18609627596278122</v>
      </c>
      <c r="J327" s="5"/>
      <c r="M327" s="75"/>
    </row>
    <row r="328" spans="1:13" s="2" customFormat="1" x14ac:dyDescent="0.25">
      <c r="A328" s="62">
        <v>312790</v>
      </c>
      <c r="B328" s="63">
        <v>2790</v>
      </c>
      <c r="C328" s="18" t="s">
        <v>183</v>
      </c>
      <c r="D328" s="66">
        <v>10118179.210000001</v>
      </c>
      <c r="E328" s="66">
        <v>2529544.7999999998</v>
      </c>
      <c r="F328" s="27">
        <v>381</v>
      </c>
      <c r="G328" s="27">
        <v>31</v>
      </c>
      <c r="H328" s="26">
        <v>8.1199999999999992</v>
      </c>
      <c r="I328" s="28" t="s">
        <v>912</v>
      </c>
      <c r="J328" s="5"/>
      <c r="M328" s="75"/>
    </row>
    <row r="329" spans="1:13" s="2" customFormat="1" x14ac:dyDescent="0.25">
      <c r="A329" s="62">
        <v>312800</v>
      </c>
      <c r="B329" s="63">
        <v>2800</v>
      </c>
      <c r="C329" s="18" t="s">
        <v>661</v>
      </c>
      <c r="D329" s="66">
        <v>41454735.840000004</v>
      </c>
      <c r="E329" s="66">
        <v>10363683.960000001</v>
      </c>
      <c r="F329" s="27">
        <v>1562</v>
      </c>
      <c r="G329" s="27">
        <v>2072</v>
      </c>
      <c r="H329" s="26">
        <v>132.62</v>
      </c>
      <c r="I329" s="28">
        <v>0.15547117056056789</v>
      </c>
      <c r="J329" s="5"/>
      <c r="M329" s="75"/>
    </row>
    <row r="330" spans="1:13" s="2" customFormat="1" x14ac:dyDescent="0.25">
      <c r="A330" s="62">
        <v>312810</v>
      </c>
      <c r="B330" s="63">
        <v>2810</v>
      </c>
      <c r="C330" s="18" t="s">
        <v>662</v>
      </c>
      <c r="D330" s="66">
        <v>23381034.460000001</v>
      </c>
      <c r="E330" s="66">
        <v>5845258.6200000001</v>
      </c>
      <c r="F330" s="27">
        <v>881</v>
      </c>
      <c r="G330" s="27">
        <v>960</v>
      </c>
      <c r="H330" s="26">
        <v>108.94</v>
      </c>
      <c r="I330" s="28">
        <v>0.12771496258057105</v>
      </c>
      <c r="J330" s="5"/>
      <c r="M330" s="75"/>
    </row>
    <row r="331" spans="1:13" s="2" customFormat="1" x14ac:dyDescent="0.25">
      <c r="A331" s="62">
        <v>312820</v>
      </c>
      <c r="B331" s="63">
        <v>2820</v>
      </c>
      <c r="C331" s="18" t="s">
        <v>184</v>
      </c>
      <c r="D331" s="66">
        <v>14102051.93</v>
      </c>
      <c r="E331" s="66">
        <v>3525512.98</v>
      </c>
      <c r="F331" s="27">
        <v>531</v>
      </c>
      <c r="G331" s="27">
        <v>345</v>
      </c>
      <c r="H331" s="26">
        <v>64.91</v>
      </c>
      <c r="I331" s="28" t="s">
        <v>912</v>
      </c>
      <c r="J331" s="5"/>
      <c r="M331" s="75"/>
    </row>
    <row r="332" spans="1:13" s="2" customFormat="1" x14ac:dyDescent="0.25">
      <c r="A332" s="62">
        <v>312825</v>
      </c>
      <c r="B332" s="63">
        <v>2825</v>
      </c>
      <c r="C332" s="18" t="s">
        <v>185</v>
      </c>
      <c r="D332" s="66">
        <v>10155200.869999999</v>
      </c>
      <c r="E332" s="66">
        <v>2538800.2200000002</v>
      </c>
      <c r="F332" s="27">
        <v>382</v>
      </c>
      <c r="G332" s="27">
        <v>457</v>
      </c>
      <c r="H332" s="26">
        <v>119.4</v>
      </c>
      <c r="I332" s="28">
        <v>0.13997869853592482</v>
      </c>
      <c r="J332" s="5"/>
      <c r="M332" s="75"/>
    </row>
    <row r="333" spans="1:13" s="2" customFormat="1" x14ac:dyDescent="0.25">
      <c r="A333" s="62">
        <v>312830</v>
      </c>
      <c r="B333" s="63">
        <v>2830</v>
      </c>
      <c r="C333" s="18" t="s">
        <v>663</v>
      </c>
      <c r="D333" s="66">
        <v>28640072.989999998</v>
      </c>
      <c r="E333" s="66">
        <v>7160018.25</v>
      </c>
      <c r="F333" s="27">
        <v>1079</v>
      </c>
      <c r="G333" s="27">
        <v>1293</v>
      </c>
      <c r="H333" s="26">
        <v>119.79</v>
      </c>
      <c r="I333" s="28">
        <v>0.14042960486329809</v>
      </c>
      <c r="J333" s="5"/>
      <c r="M333" s="75"/>
    </row>
    <row r="334" spans="1:13" s="2" customFormat="1" x14ac:dyDescent="0.25">
      <c r="A334" s="62">
        <v>312840</v>
      </c>
      <c r="B334" s="63">
        <v>2840</v>
      </c>
      <c r="C334" s="18" t="s">
        <v>186</v>
      </c>
      <c r="D334" s="66">
        <v>13491187.18</v>
      </c>
      <c r="E334" s="66">
        <v>3372796.8</v>
      </c>
      <c r="F334" s="27">
        <v>508</v>
      </c>
      <c r="G334" s="27">
        <v>736</v>
      </c>
      <c r="H334" s="26">
        <v>144.75</v>
      </c>
      <c r="I334" s="28">
        <v>0.16969221396210415</v>
      </c>
      <c r="J334" s="5"/>
      <c r="M334" s="75"/>
    </row>
    <row r="335" spans="1:13" s="2" customFormat="1" x14ac:dyDescent="0.25">
      <c r="A335" s="62">
        <v>312850</v>
      </c>
      <c r="B335" s="63">
        <v>2850</v>
      </c>
      <c r="C335" s="18" t="s">
        <v>664</v>
      </c>
      <c r="D335" s="66">
        <v>10742487.15</v>
      </c>
      <c r="E335" s="66">
        <v>2685621.79</v>
      </c>
      <c r="F335" s="27">
        <v>404</v>
      </c>
      <c r="G335" s="27">
        <v>586</v>
      </c>
      <c r="H335" s="26">
        <v>144.74</v>
      </c>
      <c r="I335" s="28">
        <v>0.16967858842130915</v>
      </c>
      <c r="J335" s="5"/>
      <c r="M335" s="75"/>
    </row>
    <row r="336" spans="1:13" s="2" customFormat="1" x14ac:dyDescent="0.25">
      <c r="A336" s="62">
        <v>312860</v>
      </c>
      <c r="B336" s="63">
        <v>2860</v>
      </c>
      <c r="C336" s="18" t="s">
        <v>187</v>
      </c>
      <c r="D336" s="66">
        <v>30209937.5</v>
      </c>
      <c r="E336" s="66">
        <v>7552484.3799999999</v>
      </c>
      <c r="F336" s="27">
        <v>1138</v>
      </c>
      <c r="G336" s="27">
        <v>689</v>
      </c>
      <c r="H336" s="26">
        <v>60.51</v>
      </c>
      <c r="I336" s="28" t="s">
        <v>912</v>
      </c>
      <c r="J336" s="5"/>
      <c r="M336" s="75"/>
    </row>
    <row r="337" spans="1:13" s="2" customFormat="1" x14ac:dyDescent="0.25">
      <c r="A337" s="62">
        <v>312870</v>
      </c>
      <c r="B337" s="63">
        <v>2870</v>
      </c>
      <c r="C337" s="18" t="s">
        <v>665</v>
      </c>
      <c r="D337" s="66">
        <v>81936954.379999995</v>
      </c>
      <c r="E337" s="66">
        <v>20484238.600000001</v>
      </c>
      <c r="F337" s="27">
        <v>3087</v>
      </c>
      <c r="G337" s="27">
        <v>3227</v>
      </c>
      <c r="H337" s="26">
        <v>104.5</v>
      </c>
      <c r="I337" s="28">
        <v>0.12250488804444583</v>
      </c>
      <c r="J337" s="5"/>
      <c r="M337" s="75"/>
    </row>
    <row r="338" spans="1:13" s="2" customFormat="1" x14ac:dyDescent="0.25">
      <c r="A338" s="62">
        <v>312880</v>
      </c>
      <c r="B338" s="63">
        <v>2880</v>
      </c>
      <c r="C338" s="18" t="s">
        <v>188</v>
      </c>
      <c r="D338" s="66">
        <v>11666177.49</v>
      </c>
      <c r="E338" s="66">
        <v>2916544.37</v>
      </c>
      <c r="F338" s="27">
        <v>439</v>
      </c>
      <c r="G338" s="27">
        <v>489</v>
      </c>
      <c r="H338" s="26">
        <v>111.22</v>
      </c>
      <c r="I338" s="28">
        <v>0.13038107244888913</v>
      </c>
      <c r="J338" s="5"/>
      <c r="M338" s="75"/>
    </row>
    <row r="339" spans="1:13" s="2" customFormat="1" x14ac:dyDescent="0.25">
      <c r="A339" s="62">
        <v>312890</v>
      </c>
      <c r="B339" s="63">
        <v>2890</v>
      </c>
      <c r="C339" s="18" t="s">
        <v>666</v>
      </c>
      <c r="D339" s="66">
        <v>14427886.4</v>
      </c>
      <c r="E339" s="66">
        <v>3606971.6</v>
      </c>
      <c r="F339" s="27">
        <v>543</v>
      </c>
      <c r="G339" s="27">
        <v>715</v>
      </c>
      <c r="H339" s="26">
        <v>131.49</v>
      </c>
      <c r="I339" s="28">
        <v>0.15414789447875149</v>
      </c>
      <c r="J339" s="5"/>
      <c r="M339" s="75"/>
    </row>
    <row r="340" spans="1:13" s="2" customFormat="1" x14ac:dyDescent="0.25">
      <c r="A340" s="62">
        <v>312900</v>
      </c>
      <c r="B340" s="63">
        <v>2900</v>
      </c>
      <c r="C340" s="18" t="s">
        <v>189</v>
      </c>
      <c r="D340" s="66">
        <v>12279035.630000001</v>
      </c>
      <c r="E340" s="66">
        <v>3069758.91</v>
      </c>
      <c r="F340" s="27">
        <v>462</v>
      </c>
      <c r="G340" s="27">
        <v>364</v>
      </c>
      <c r="H340" s="26">
        <v>78.650000000000006</v>
      </c>
      <c r="I340" s="28" t="s">
        <v>912</v>
      </c>
      <c r="J340" s="5"/>
      <c r="M340" s="75"/>
    </row>
    <row r="341" spans="1:13" s="2" customFormat="1" x14ac:dyDescent="0.25">
      <c r="A341" s="62">
        <v>312910</v>
      </c>
      <c r="B341" s="63">
        <v>2910</v>
      </c>
      <c r="C341" s="18" t="s">
        <v>667</v>
      </c>
      <c r="D341" s="66">
        <v>15334257.439999999</v>
      </c>
      <c r="E341" s="66">
        <v>3833564.36</v>
      </c>
      <c r="F341" s="27">
        <v>577</v>
      </c>
      <c r="G341" s="27">
        <v>381</v>
      </c>
      <c r="H341" s="26">
        <v>65.92</v>
      </c>
      <c r="I341" s="28" t="s">
        <v>912</v>
      </c>
      <c r="J341" s="5"/>
      <c r="M341" s="75"/>
    </row>
    <row r="342" spans="1:13" s="2" customFormat="1" x14ac:dyDescent="0.25">
      <c r="A342" s="62">
        <v>312920</v>
      </c>
      <c r="B342" s="63">
        <v>2920</v>
      </c>
      <c r="C342" s="18" t="s">
        <v>190</v>
      </c>
      <c r="D342" s="66">
        <v>11913726.33</v>
      </c>
      <c r="E342" s="66">
        <v>2978431.58</v>
      </c>
      <c r="F342" s="27">
        <v>448</v>
      </c>
      <c r="G342" s="27">
        <v>523</v>
      </c>
      <c r="H342" s="26">
        <v>116.48</v>
      </c>
      <c r="I342" s="28">
        <v>0.13654894170360091</v>
      </c>
      <c r="J342" s="5"/>
      <c r="M342" s="75"/>
    </row>
    <row r="343" spans="1:13" s="2" customFormat="1" x14ac:dyDescent="0.25">
      <c r="A343" s="62">
        <v>312930</v>
      </c>
      <c r="B343" s="63">
        <v>2930</v>
      </c>
      <c r="C343" s="18" t="s">
        <v>191</v>
      </c>
      <c r="D343" s="66">
        <v>14954342.01</v>
      </c>
      <c r="E343" s="66">
        <v>3738585.5</v>
      </c>
      <c r="F343" s="27">
        <v>563</v>
      </c>
      <c r="G343" s="27">
        <v>741</v>
      </c>
      <c r="H343" s="26">
        <v>131.47999999999999</v>
      </c>
      <c r="I343" s="28">
        <v>0.15412928670060555</v>
      </c>
      <c r="J343" s="5"/>
      <c r="M343" s="75"/>
    </row>
    <row r="344" spans="1:13" s="2" customFormat="1" x14ac:dyDescent="0.25">
      <c r="A344" s="62">
        <v>312940</v>
      </c>
      <c r="B344" s="63">
        <v>2940</v>
      </c>
      <c r="C344" s="18" t="s">
        <v>192</v>
      </c>
      <c r="D344" s="66">
        <v>11074070.119999999</v>
      </c>
      <c r="E344" s="66">
        <v>2768517.53</v>
      </c>
      <c r="F344" s="27">
        <v>417</v>
      </c>
      <c r="G344" s="27">
        <v>420</v>
      </c>
      <c r="H344" s="26">
        <v>100.63</v>
      </c>
      <c r="I344" s="28">
        <v>0.11797127976419658</v>
      </c>
      <c r="J344" s="5"/>
      <c r="M344" s="75"/>
    </row>
    <row r="345" spans="1:13" s="2" customFormat="1" x14ac:dyDescent="0.25">
      <c r="A345" s="62">
        <v>312950</v>
      </c>
      <c r="B345" s="63">
        <v>2950</v>
      </c>
      <c r="C345" s="18" t="s">
        <v>668</v>
      </c>
      <c r="D345" s="66">
        <v>55056313.609999999</v>
      </c>
      <c r="E345" s="66">
        <v>13764078.4</v>
      </c>
      <c r="F345" s="27">
        <v>2074</v>
      </c>
      <c r="G345" s="27">
        <v>1820</v>
      </c>
      <c r="H345" s="26">
        <v>87.71</v>
      </c>
      <c r="I345" s="28" t="s">
        <v>912</v>
      </c>
      <c r="J345" s="5"/>
      <c r="M345" s="75"/>
    </row>
    <row r="346" spans="1:13" s="2" customFormat="1" x14ac:dyDescent="0.25">
      <c r="A346" s="62">
        <v>312960</v>
      </c>
      <c r="B346" s="63">
        <v>2960</v>
      </c>
      <c r="C346" s="18" t="s">
        <v>669</v>
      </c>
      <c r="D346" s="66">
        <v>11250832.859999999</v>
      </c>
      <c r="E346" s="66">
        <v>2812708.22</v>
      </c>
      <c r="F346" s="27">
        <v>424</v>
      </c>
      <c r="G346" s="27">
        <v>747</v>
      </c>
      <c r="H346" s="26">
        <v>176.17</v>
      </c>
      <c r="I346" s="28">
        <v>0.20652384322331954</v>
      </c>
      <c r="J346" s="5"/>
      <c r="M346" s="75"/>
    </row>
    <row r="347" spans="1:13" s="2" customFormat="1" x14ac:dyDescent="0.25">
      <c r="A347" s="62">
        <v>312965</v>
      </c>
      <c r="B347" s="63">
        <v>2965</v>
      </c>
      <c r="C347" s="18" t="s">
        <v>193</v>
      </c>
      <c r="D347" s="66">
        <v>10015179.359999999</v>
      </c>
      <c r="E347" s="66">
        <v>2503794.84</v>
      </c>
      <c r="F347" s="27">
        <v>377</v>
      </c>
      <c r="G347" s="27">
        <v>519</v>
      </c>
      <c r="H347" s="26">
        <v>137.5</v>
      </c>
      <c r="I347" s="28">
        <v>0.16119178176019711</v>
      </c>
      <c r="J347" s="5"/>
      <c r="M347" s="75"/>
    </row>
    <row r="348" spans="1:13" s="2" customFormat="1" x14ac:dyDescent="0.25">
      <c r="A348" s="62">
        <v>312970</v>
      </c>
      <c r="B348" s="63">
        <v>2970</v>
      </c>
      <c r="C348" s="18" t="s">
        <v>194</v>
      </c>
      <c r="D348" s="66">
        <v>32043526.440000001</v>
      </c>
      <c r="E348" s="66">
        <v>8010881.6100000003</v>
      </c>
      <c r="F348" s="27">
        <v>1207</v>
      </c>
      <c r="G348" s="27">
        <v>723</v>
      </c>
      <c r="H348" s="26">
        <v>59.87</v>
      </c>
      <c r="I348" s="28" t="s">
        <v>912</v>
      </c>
      <c r="J348" s="5"/>
      <c r="M348" s="75"/>
    </row>
    <row r="349" spans="1:13" s="2" customFormat="1" x14ac:dyDescent="0.25">
      <c r="A349" s="62">
        <v>312980</v>
      </c>
      <c r="B349" s="63">
        <v>2980</v>
      </c>
      <c r="C349" s="18" t="s">
        <v>670</v>
      </c>
      <c r="D349" s="66">
        <v>173617439.08000001</v>
      </c>
      <c r="E349" s="66">
        <v>43404359.770000003</v>
      </c>
      <c r="F349" s="27">
        <v>6543</v>
      </c>
      <c r="G349" s="27">
        <v>15662</v>
      </c>
      <c r="H349" s="26">
        <v>239.36</v>
      </c>
      <c r="I349" s="28">
        <v>0.28060030781721418</v>
      </c>
      <c r="J349" s="5"/>
      <c r="M349" s="75"/>
    </row>
    <row r="350" spans="1:13" s="2" customFormat="1" x14ac:dyDescent="0.25">
      <c r="A350" s="62">
        <v>312990</v>
      </c>
      <c r="B350" s="63">
        <v>2990</v>
      </c>
      <c r="C350" s="18" t="s">
        <v>671</v>
      </c>
      <c r="D350" s="66">
        <v>10358001.289999999</v>
      </c>
      <c r="E350" s="66">
        <v>2589500.3199999998</v>
      </c>
      <c r="F350" s="27">
        <v>390</v>
      </c>
      <c r="G350" s="27">
        <v>266</v>
      </c>
      <c r="H350" s="26">
        <v>68.14</v>
      </c>
      <c r="I350" s="28" t="s">
        <v>912</v>
      </c>
      <c r="J350" s="5"/>
      <c r="M350" s="75"/>
    </row>
    <row r="351" spans="1:13" s="2" customFormat="1" x14ac:dyDescent="0.25">
      <c r="A351" s="62">
        <v>313000</v>
      </c>
      <c r="B351" s="63">
        <v>3000</v>
      </c>
      <c r="C351" s="18" t="s">
        <v>195</v>
      </c>
      <c r="D351" s="66">
        <v>9962547.8300000001</v>
      </c>
      <c r="E351" s="66">
        <v>2490636.96</v>
      </c>
      <c r="F351" s="27">
        <v>375</v>
      </c>
      <c r="G351" s="27">
        <v>224</v>
      </c>
      <c r="H351" s="26">
        <v>59.66</v>
      </c>
      <c r="I351" s="28" t="s">
        <v>912</v>
      </c>
      <c r="J351" s="5"/>
      <c r="M351" s="75"/>
    </row>
    <row r="352" spans="1:13" s="2" customFormat="1" x14ac:dyDescent="0.25">
      <c r="A352" s="62">
        <v>313005</v>
      </c>
      <c r="B352" s="63">
        <v>3005</v>
      </c>
      <c r="C352" s="18" t="s">
        <v>672</v>
      </c>
      <c r="D352" s="66">
        <v>13454919.26</v>
      </c>
      <c r="E352" s="66">
        <v>3363729.82</v>
      </c>
      <c r="F352" s="27">
        <v>507</v>
      </c>
      <c r="G352" s="27">
        <v>710</v>
      </c>
      <c r="H352" s="26">
        <v>140.01</v>
      </c>
      <c r="I352" s="28">
        <v>0.16413890132936923</v>
      </c>
      <c r="J352" s="5"/>
      <c r="M352" s="75"/>
    </row>
    <row r="353" spans="1:13" s="2" customFormat="1" x14ac:dyDescent="0.25">
      <c r="A353" s="62">
        <v>313010</v>
      </c>
      <c r="B353" s="63">
        <v>3010</v>
      </c>
      <c r="C353" s="18" t="s">
        <v>673</v>
      </c>
      <c r="D353" s="66">
        <v>58494425.619999997</v>
      </c>
      <c r="E353" s="66">
        <v>14623606.41</v>
      </c>
      <c r="F353" s="27">
        <v>2204</v>
      </c>
      <c r="G353" s="27">
        <v>4110</v>
      </c>
      <c r="H353" s="26">
        <v>186.44</v>
      </c>
      <c r="I353" s="28">
        <v>0.21855543477110767</v>
      </c>
      <c r="J353" s="5"/>
      <c r="M353" s="75"/>
    </row>
    <row r="354" spans="1:13" s="2" customFormat="1" x14ac:dyDescent="0.25">
      <c r="A354" s="62">
        <v>313020</v>
      </c>
      <c r="B354" s="63">
        <v>3020</v>
      </c>
      <c r="C354" s="18" t="s">
        <v>196</v>
      </c>
      <c r="D354" s="66">
        <v>19355678.870000001</v>
      </c>
      <c r="E354" s="66">
        <v>4838919.72</v>
      </c>
      <c r="F354" s="27">
        <v>729</v>
      </c>
      <c r="G354" s="27">
        <v>919</v>
      </c>
      <c r="H354" s="26">
        <v>125.98</v>
      </c>
      <c r="I354" s="28">
        <v>0.14768669531216636</v>
      </c>
      <c r="J354" s="5"/>
      <c r="M354" s="75"/>
    </row>
    <row r="355" spans="1:13" s="2" customFormat="1" x14ac:dyDescent="0.25">
      <c r="A355" s="62">
        <v>313030</v>
      </c>
      <c r="B355" s="63">
        <v>3030</v>
      </c>
      <c r="C355" s="18" t="s">
        <v>197</v>
      </c>
      <c r="D355" s="66">
        <v>15392902.539999999</v>
      </c>
      <c r="E355" s="66">
        <v>3848225.64</v>
      </c>
      <c r="F355" s="27">
        <v>580</v>
      </c>
      <c r="G355" s="27">
        <v>492</v>
      </c>
      <c r="H355" s="26">
        <v>84.81</v>
      </c>
      <c r="I355" s="28" t="s">
        <v>912</v>
      </c>
      <c r="J355" s="5"/>
      <c r="M355" s="75"/>
    </row>
    <row r="356" spans="1:13" s="2" customFormat="1" x14ac:dyDescent="0.25">
      <c r="A356" s="62">
        <v>313040</v>
      </c>
      <c r="B356" s="63">
        <v>3040</v>
      </c>
      <c r="C356" s="18" t="s">
        <v>198</v>
      </c>
      <c r="D356" s="66">
        <v>18860330.149999999</v>
      </c>
      <c r="E356" s="66">
        <v>4715082.54</v>
      </c>
      <c r="F356" s="27">
        <v>710</v>
      </c>
      <c r="G356" s="27">
        <v>567</v>
      </c>
      <c r="H356" s="26">
        <v>79.77</v>
      </c>
      <c r="I356" s="28" t="s">
        <v>912</v>
      </c>
      <c r="J356" s="5"/>
      <c r="M356" s="75"/>
    </row>
    <row r="357" spans="1:13" s="2" customFormat="1" x14ac:dyDescent="0.25">
      <c r="A357" s="62">
        <v>313050</v>
      </c>
      <c r="B357" s="63">
        <v>3050</v>
      </c>
      <c r="C357" s="18" t="s">
        <v>674</v>
      </c>
      <c r="D357" s="66">
        <v>17468805.5</v>
      </c>
      <c r="E357" s="66">
        <v>4367201.38</v>
      </c>
      <c r="F357" s="27">
        <v>658</v>
      </c>
      <c r="G357" s="27">
        <v>1167</v>
      </c>
      <c r="H357" s="26">
        <v>177.26</v>
      </c>
      <c r="I357" s="28">
        <v>0.20779826451014419</v>
      </c>
      <c r="J357" s="5"/>
      <c r="M357" s="75"/>
    </row>
    <row r="358" spans="1:13" s="2" customFormat="1" x14ac:dyDescent="0.25">
      <c r="A358" s="62">
        <v>313055</v>
      </c>
      <c r="B358" s="63">
        <v>3055</v>
      </c>
      <c r="C358" s="18" t="s">
        <v>675</v>
      </c>
      <c r="D358" s="66">
        <v>10580244.960000001</v>
      </c>
      <c r="E358" s="66">
        <v>2645061.2400000002</v>
      </c>
      <c r="F358" s="27">
        <v>398</v>
      </c>
      <c r="G358" s="27">
        <v>595</v>
      </c>
      <c r="H358" s="26">
        <v>149.22</v>
      </c>
      <c r="I358" s="28">
        <v>0.17492646197620462</v>
      </c>
      <c r="J358" s="5"/>
      <c r="M358" s="75"/>
    </row>
    <row r="359" spans="1:13" s="2" customFormat="1" x14ac:dyDescent="0.25">
      <c r="A359" s="62">
        <v>313060</v>
      </c>
      <c r="B359" s="63">
        <v>3060</v>
      </c>
      <c r="C359" s="18" t="s">
        <v>199</v>
      </c>
      <c r="D359" s="66">
        <v>12853072.99</v>
      </c>
      <c r="E359" s="66">
        <v>3213268.25</v>
      </c>
      <c r="F359" s="27">
        <v>484</v>
      </c>
      <c r="G359" s="27">
        <v>464</v>
      </c>
      <c r="H359" s="26">
        <v>95.79</v>
      </c>
      <c r="I359" s="28">
        <v>0.11229108447559455</v>
      </c>
      <c r="J359" s="5"/>
      <c r="M359" s="75"/>
    </row>
    <row r="360" spans="1:13" s="2" customFormat="1" x14ac:dyDescent="0.25">
      <c r="A360" s="62">
        <v>313065</v>
      </c>
      <c r="B360" s="63">
        <v>3065</v>
      </c>
      <c r="C360" s="18" t="s">
        <v>200</v>
      </c>
      <c r="D360" s="66">
        <v>10441976.57</v>
      </c>
      <c r="E360" s="66">
        <v>2610494.14</v>
      </c>
      <c r="F360" s="27">
        <v>393</v>
      </c>
      <c r="G360" s="27">
        <v>568</v>
      </c>
      <c r="H360" s="26">
        <v>144.33000000000001</v>
      </c>
      <c r="I360" s="28">
        <v>0.16919981767871523</v>
      </c>
      <c r="J360" s="5"/>
      <c r="M360" s="75"/>
    </row>
    <row r="361" spans="1:13" s="2" customFormat="1" x14ac:dyDescent="0.25">
      <c r="A361" s="62">
        <v>313070</v>
      </c>
      <c r="B361" s="63">
        <v>3070</v>
      </c>
      <c r="C361" s="18" t="s">
        <v>676</v>
      </c>
      <c r="D361" s="66">
        <v>28125077.370000001</v>
      </c>
      <c r="E361" s="66">
        <v>7031269.3399999999</v>
      </c>
      <c r="F361" s="27">
        <v>1059</v>
      </c>
      <c r="G361" s="27">
        <v>1005</v>
      </c>
      <c r="H361" s="26">
        <v>94.81</v>
      </c>
      <c r="I361" s="28">
        <v>0.11114926760094933</v>
      </c>
      <c r="J361" s="5"/>
      <c r="M361" s="75"/>
    </row>
    <row r="362" spans="1:13" s="2" customFormat="1" x14ac:dyDescent="0.25">
      <c r="A362" s="62">
        <v>313080</v>
      </c>
      <c r="B362" s="63">
        <v>3080</v>
      </c>
      <c r="C362" s="18" t="s">
        <v>677</v>
      </c>
      <c r="D362" s="66">
        <v>10505510.880000001</v>
      </c>
      <c r="E362" s="66">
        <v>2626377.7200000002</v>
      </c>
      <c r="F362" s="27">
        <v>395</v>
      </c>
      <c r="G362" s="27">
        <v>240</v>
      </c>
      <c r="H362" s="26">
        <v>60.61</v>
      </c>
      <c r="I362" s="28" t="s">
        <v>912</v>
      </c>
      <c r="J362" s="5"/>
      <c r="M362" s="75"/>
    </row>
    <row r="363" spans="1:13" s="2" customFormat="1" x14ac:dyDescent="0.25">
      <c r="A363" s="62">
        <v>313090</v>
      </c>
      <c r="B363" s="63">
        <v>3090</v>
      </c>
      <c r="C363" s="18" t="s">
        <v>201</v>
      </c>
      <c r="D363" s="66">
        <v>28230567.27</v>
      </c>
      <c r="E363" s="66">
        <v>7057641.8200000003</v>
      </c>
      <c r="F363" s="27">
        <v>1063</v>
      </c>
      <c r="G363" s="27">
        <v>1367</v>
      </c>
      <c r="H363" s="26">
        <v>128.47999999999999</v>
      </c>
      <c r="I363" s="28">
        <v>0.15062018578555475</v>
      </c>
      <c r="J363" s="5"/>
      <c r="M363" s="75"/>
    </row>
    <row r="364" spans="1:13" s="2" customFormat="1" x14ac:dyDescent="0.25">
      <c r="A364" s="62">
        <v>313100</v>
      </c>
      <c r="B364" s="63">
        <v>3100</v>
      </c>
      <c r="C364" s="18" t="s">
        <v>678</v>
      </c>
      <c r="D364" s="66">
        <v>13446618.039999999</v>
      </c>
      <c r="E364" s="66">
        <v>3361654.51</v>
      </c>
      <c r="F364" s="27">
        <v>506</v>
      </c>
      <c r="G364" s="27">
        <v>551</v>
      </c>
      <c r="H364" s="26">
        <v>108.73</v>
      </c>
      <c r="I364" s="28">
        <v>0.12745967290509488</v>
      </c>
      <c r="J364" s="5"/>
      <c r="M364" s="75"/>
    </row>
    <row r="365" spans="1:13" s="2" customFormat="1" x14ac:dyDescent="0.25">
      <c r="A365" s="62">
        <v>313110</v>
      </c>
      <c r="B365" s="63">
        <v>3110</v>
      </c>
      <c r="C365" s="18" t="s">
        <v>202</v>
      </c>
      <c r="D365" s="66">
        <v>11364467.82</v>
      </c>
      <c r="E365" s="66">
        <v>2841116.96</v>
      </c>
      <c r="F365" s="27">
        <v>428</v>
      </c>
      <c r="G365" s="27">
        <v>549</v>
      </c>
      <c r="H365" s="26">
        <v>128.18</v>
      </c>
      <c r="I365" s="28">
        <v>0.15026488753323877</v>
      </c>
      <c r="J365" s="5"/>
      <c r="M365" s="75"/>
    </row>
    <row r="366" spans="1:13" s="2" customFormat="1" x14ac:dyDescent="0.25">
      <c r="A366" s="62">
        <v>313115</v>
      </c>
      <c r="B366" s="63">
        <v>3115</v>
      </c>
      <c r="C366" s="18" t="s">
        <v>203</v>
      </c>
      <c r="D366" s="66">
        <v>20354912.780000001</v>
      </c>
      <c r="E366" s="66">
        <v>5088728.2</v>
      </c>
      <c r="F366" s="27">
        <v>767</v>
      </c>
      <c r="G366" s="27">
        <v>996</v>
      </c>
      <c r="H366" s="26">
        <v>129.83000000000001</v>
      </c>
      <c r="I366" s="28">
        <v>0.15220340280658357</v>
      </c>
      <c r="J366" s="5"/>
      <c r="M366" s="75"/>
    </row>
    <row r="367" spans="1:13" s="2" customFormat="1" x14ac:dyDescent="0.25">
      <c r="A367" s="62">
        <v>313120</v>
      </c>
      <c r="B367" s="63">
        <v>3120</v>
      </c>
      <c r="C367" s="18" t="s">
        <v>204</v>
      </c>
      <c r="D367" s="66">
        <v>24041964.27</v>
      </c>
      <c r="E367" s="66">
        <v>6010491.0700000003</v>
      </c>
      <c r="F367" s="27">
        <v>906</v>
      </c>
      <c r="G367" s="27">
        <v>1517</v>
      </c>
      <c r="H367" s="26">
        <v>167.42</v>
      </c>
      <c r="I367" s="28">
        <v>0.19626818340847252</v>
      </c>
      <c r="J367" s="5"/>
      <c r="M367" s="75"/>
    </row>
    <row r="368" spans="1:13" s="2" customFormat="1" x14ac:dyDescent="0.25">
      <c r="A368" s="62">
        <v>313130</v>
      </c>
      <c r="B368" s="63">
        <v>3130</v>
      </c>
      <c r="C368" s="18" t="s">
        <v>205</v>
      </c>
      <c r="D368" s="66">
        <v>396831648.29000002</v>
      </c>
      <c r="E368" s="66">
        <v>99207912.069999993</v>
      </c>
      <c r="F368" s="27">
        <v>14955</v>
      </c>
      <c r="G368" s="27">
        <v>19595</v>
      </c>
      <c r="H368" s="26">
        <v>131.02000000000001</v>
      </c>
      <c r="I368" s="28">
        <v>0.15359364123890981</v>
      </c>
      <c r="J368" s="5"/>
      <c r="M368" s="75"/>
    </row>
    <row r="369" spans="1:13" s="2" customFormat="1" x14ac:dyDescent="0.25">
      <c r="A369" s="62">
        <v>313140</v>
      </c>
      <c r="B369" s="63">
        <v>3140</v>
      </c>
      <c r="C369" s="18" t="s">
        <v>679</v>
      </c>
      <c r="D369" s="66">
        <v>14477847.710000001</v>
      </c>
      <c r="E369" s="66">
        <v>3619461.93</v>
      </c>
      <c r="F369" s="27">
        <v>545</v>
      </c>
      <c r="G369" s="27">
        <v>461</v>
      </c>
      <c r="H369" s="26">
        <v>84.49</v>
      </c>
      <c r="I369" s="28" t="s">
        <v>912</v>
      </c>
      <c r="J369" s="5"/>
      <c r="M369" s="75"/>
    </row>
    <row r="370" spans="1:13" s="2" customFormat="1" x14ac:dyDescent="0.25">
      <c r="A370" s="62">
        <v>313150</v>
      </c>
      <c r="B370" s="63">
        <v>3150</v>
      </c>
      <c r="C370" s="18" t="s">
        <v>680</v>
      </c>
      <c r="D370" s="66">
        <v>14846601.279999999</v>
      </c>
      <c r="E370" s="66">
        <v>3711650.32</v>
      </c>
      <c r="F370" s="27">
        <v>559</v>
      </c>
      <c r="G370" s="27">
        <v>663</v>
      </c>
      <c r="H370" s="26">
        <v>118.49</v>
      </c>
      <c r="I370" s="28">
        <v>0.1389059191370324</v>
      </c>
      <c r="J370" s="5"/>
      <c r="M370" s="75"/>
    </row>
    <row r="371" spans="1:13" s="2" customFormat="1" x14ac:dyDescent="0.25">
      <c r="A371" s="62">
        <v>313160</v>
      </c>
      <c r="B371" s="63">
        <v>3160</v>
      </c>
      <c r="C371" s="18" t="s">
        <v>681</v>
      </c>
      <c r="D371" s="66">
        <v>14209855.439999999</v>
      </c>
      <c r="E371" s="66">
        <v>3552463.86</v>
      </c>
      <c r="F371" s="27">
        <v>535</v>
      </c>
      <c r="G371" s="27">
        <v>591</v>
      </c>
      <c r="H371" s="26">
        <v>110.35</v>
      </c>
      <c r="I371" s="28">
        <v>0.12936955685686383</v>
      </c>
      <c r="J371" s="5"/>
      <c r="M371" s="75"/>
    </row>
    <row r="372" spans="1:13" s="2" customFormat="1" x14ac:dyDescent="0.25">
      <c r="A372" s="62">
        <v>313170</v>
      </c>
      <c r="B372" s="63">
        <v>3170</v>
      </c>
      <c r="C372" s="18" t="s">
        <v>206</v>
      </c>
      <c r="D372" s="66">
        <v>218815660.13999999</v>
      </c>
      <c r="E372" s="66">
        <v>54703915.039999999</v>
      </c>
      <c r="F372" s="27">
        <v>8246</v>
      </c>
      <c r="G372" s="27">
        <v>8323</v>
      </c>
      <c r="H372" s="26">
        <v>100.92</v>
      </c>
      <c r="I372" s="28">
        <v>0.11831389822565563</v>
      </c>
      <c r="J372" s="5"/>
      <c r="M372" s="75"/>
    </row>
    <row r="373" spans="1:13" s="2" customFormat="1" x14ac:dyDescent="0.25">
      <c r="A373" s="62">
        <v>313180</v>
      </c>
      <c r="B373" s="63">
        <v>3180</v>
      </c>
      <c r="C373" s="18" t="s">
        <v>682</v>
      </c>
      <c r="D373" s="66">
        <v>14459429.460000001</v>
      </c>
      <c r="E373" s="66">
        <v>3614857.37</v>
      </c>
      <c r="F373" s="27">
        <v>544</v>
      </c>
      <c r="G373" s="27">
        <v>901</v>
      </c>
      <c r="H373" s="26">
        <v>165.34</v>
      </c>
      <c r="I373" s="28">
        <v>0.19382415687217511</v>
      </c>
      <c r="J373" s="5"/>
      <c r="M373" s="75"/>
    </row>
    <row r="374" spans="1:13" s="2" customFormat="1" x14ac:dyDescent="0.25">
      <c r="A374" s="62">
        <v>313190</v>
      </c>
      <c r="B374" s="63">
        <v>3190</v>
      </c>
      <c r="C374" s="18" t="s">
        <v>207</v>
      </c>
      <c r="D374" s="66">
        <v>150624585.49000001</v>
      </c>
      <c r="E374" s="66">
        <v>37656146.369999997</v>
      </c>
      <c r="F374" s="27">
        <v>5676</v>
      </c>
      <c r="G374" s="27">
        <v>5854</v>
      </c>
      <c r="H374" s="26">
        <v>103.12</v>
      </c>
      <c r="I374" s="28">
        <v>0.12089020742259381</v>
      </c>
      <c r="J374" s="5"/>
      <c r="M374" s="75"/>
    </row>
    <row r="375" spans="1:13" s="2" customFormat="1" x14ac:dyDescent="0.25">
      <c r="A375" s="62">
        <v>313200</v>
      </c>
      <c r="B375" s="63">
        <v>3200</v>
      </c>
      <c r="C375" s="18" t="s">
        <v>208</v>
      </c>
      <c r="D375" s="66">
        <v>11963514.970000001</v>
      </c>
      <c r="E375" s="66">
        <v>2990878.74</v>
      </c>
      <c r="F375" s="27">
        <v>450</v>
      </c>
      <c r="G375" s="27">
        <v>306</v>
      </c>
      <c r="H375" s="26">
        <v>67.86</v>
      </c>
      <c r="I375" s="28" t="s">
        <v>912</v>
      </c>
      <c r="J375" s="5"/>
      <c r="M375" s="75"/>
    </row>
    <row r="376" spans="1:13" s="2" customFormat="1" x14ac:dyDescent="0.25">
      <c r="A376" s="62">
        <v>313210</v>
      </c>
      <c r="B376" s="63">
        <v>3210</v>
      </c>
      <c r="C376" s="18" t="s">
        <v>209</v>
      </c>
      <c r="D376" s="66">
        <v>23032153.460000001</v>
      </c>
      <c r="E376" s="66">
        <v>5758038.3700000001</v>
      </c>
      <c r="F376" s="27">
        <v>868</v>
      </c>
      <c r="G376" s="27">
        <v>2548</v>
      </c>
      <c r="H376" s="26">
        <v>293.54000000000002</v>
      </c>
      <c r="I376" s="28">
        <v>0.3441114689620266</v>
      </c>
      <c r="J376" s="5"/>
      <c r="M376" s="75"/>
    </row>
    <row r="377" spans="1:13" s="2" customFormat="1" x14ac:dyDescent="0.25">
      <c r="A377" s="62">
        <v>313220</v>
      </c>
      <c r="B377" s="63">
        <v>3220</v>
      </c>
      <c r="C377" s="18" t="s">
        <v>210</v>
      </c>
      <c r="D377" s="66">
        <v>19968762.969999999</v>
      </c>
      <c r="E377" s="66">
        <v>4992190.74</v>
      </c>
      <c r="F377" s="27">
        <v>752</v>
      </c>
      <c r="G377" s="27">
        <v>808</v>
      </c>
      <c r="H377" s="26">
        <v>107.36</v>
      </c>
      <c r="I377" s="28">
        <v>0.12586195353782109</v>
      </c>
      <c r="J377" s="5"/>
      <c r="M377" s="75"/>
    </row>
    <row r="378" spans="1:13" s="2" customFormat="1" x14ac:dyDescent="0.25">
      <c r="A378" s="62">
        <v>313230</v>
      </c>
      <c r="B378" s="63">
        <v>3230</v>
      </c>
      <c r="C378" s="18" t="s">
        <v>683</v>
      </c>
      <c r="D378" s="66">
        <v>14722794.470000001</v>
      </c>
      <c r="E378" s="66">
        <v>3680698.62</v>
      </c>
      <c r="F378" s="27">
        <v>554</v>
      </c>
      <c r="G378" s="27">
        <v>1522</v>
      </c>
      <c r="H378" s="26">
        <v>274.3</v>
      </c>
      <c r="I378" s="28">
        <v>0.32155752143506938</v>
      </c>
      <c r="J378" s="5"/>
      <c r="M378" s="75"/>
    </row>
    <row r="379" spans="1:13" s="2" customFormat="1" x14ac:dyDescent="0.25">
      <c r="A379" s="62">
        <v>313240</v>
      </c>
      <c r="B379" s="63">
        <v>3240</v>
      </c>
      <c r="C379" s="18" t="s">
        <v>684</v>
      </c>
      <c r="D379" s="66">
        <v>134808790.02000001</v>
      </c>
      <c r="E379" s="66">
        <v>33702197.509999998</v>
      </c>
      <c r="F379" s="27">
        <v>5080</v>
      </c>
      <c r="G379" s="27">
        <v>5438</v>
      </c>
      <c r="H379" s="26">
        <v>107.03</v>
      </c>
      <c r="I379" s="28">
        <v>0.1254744388143047</v>
      </c>
      <c r="J379" s="5"/>
      <c r="M379" s="75"/>
    </row>
    <row r="380" spans="1:13" s="2" customFormat="1" x14ac:dyDescent="0.25">
      <c r="A380" s="62">
        <v>313250</v>
      </c>
      <c r="B380" s="63">
        <v>3250</v>
      </c>
      <c r="C380" s="18" t="s">
        <v>211</v>
      </c>
      <c r="D380" s="66">
        <v>36204810.170000002</v>
      </c>
      <c r="E380" s="66">
        <v>9051202.5399999991</v>
      </c>
      <c r="F380" s="27">
        <v>1364</v>
      </c>
      <c r="G380" s="27">
        <v>2570</v>
      </c>
      <c r="H380" s="26">
        <v>188.35</v>
      </c>
      <c r="I380" s="28">
        <v>0.22080104171963219</v>
      </c>
      <c r="J380" s="5"/>
      <c r="M380" s="75"/>
    </row>
    <row r="381" spans="1:13" s="2" customFormat="1" x14ac:dyDescent="0.25">
      <c r="A381" s="62">
        <v>313260</v>
      </c>
      <c r="B381" s="63">
        <v>3260</v>
      </c>
      <c r="C381" s="18" t="s">
        <v>460</v>
      </c>
      <c r="D381" s="66">
        <v>10449131.17</v>
      </c>
      <c r="E381" s="66">
        <v>2612282.79</v>
      </c>
      <c r="F381" s="27">
        <v>393</v>
      </c>
      <c r="G381" s="27">
        <v>558</v>
      </c>
      <c r="H381" s="26">
        <v>141.69</v>
      </c>
      <c r="I381" s="28">
        <v>0.16610713489547757</v>
      </c>
      <c r="J381" s="5"/>
      <c r="M381" s="75"/>
    </row>
    <row r="382" spans="1:13" s="2" customFormat="1" x14ac:dyDescent="0.25">
      <c r="A382" s="62">
        <v>313270</v>
      </c>
      <c r="B382" s="63">
        <v>3270</v>
      </c>
      <c r="C382" s="18" t="s">
        <v>212</v>
      </c>
      <c r="D382" s="66">
        <v>23774843.039999999</v>
      </c>
      <c r="E382" s="66">
        <v>5943710.7599999998</v>
      </c>
      <c r="F382" s="27">
        <v>895</v>
      </c>
      <c r="G382" s="27">
        <v>1419</v>
      </c>
      <c r="H382" s="26">
        <v>158.37</v>
      </c>
      <c r="I382" s="28">
        <v>0.18565173250953132</v>
      </c>
      <c r="J382" s="5"/>
      <c r="M382" s="75"/>
    </row>
    <row r="383" spans="1:13" s="2" customFormat="1" x14ac:dyDescent="0.25">
      <c r="A383" s="62">
        <v>313280</v>
      </c>
      <c r="B383" s="63">
        <v>3280</v>
      </c>
      <c r="C383" s="18" t="s">
        <v>685</v>
      </c>
      <c r="D383" s="66">
        <v>10008391.73</v>
      </c>
      <c r="E383" s="66">
        <v>2502097.9300000002</v>
      </c>
      <c r="F383" s="27">
        <v>377</v>
      </c>
      <c r="G383" s="27">
        <v>76</v>
      </c>
      <c r="H383" s="26">
        <v>20.14</v>
      </c>
      <c r="I383" s="28" t="s">
        <v>912</v>
      </c>
      <c r="J383" s="5"/>
      <c r="M383" s="75"/>
    </row>
    <row r="384" spans="1:13" s="2" customFormat="1" x14ac:dyDescent="0.25">
      <c r="A384" s="62">
        <v>313290</v>
      </c>
      <c r="B384" s="63">
        <v>3290</v>
      </c>
      <c r="C384" s="18" t="s">
        <v>213</v>
      </c>
      <c r="D384" s="66">
        <v>18787894.350000001</v>
      </c>
      <c r="E384" s="66">
        <v>4696973.59</v>
      </c>
      <c r="F384" s="27">
        <v>708</v>
      </c>
      <c r="G384" s="27">
        <v>855</v>
      </c>
      <c r="H384" s="26">
        <v>120.75</v>
      </c>
      <c r="I384" s="28">
        <v>0.14155404195628926</v>
      </c>
      <c r="J384" s="5"/>
      <c r="M384" s="75"/>
    </row>
    <row r="385" spans="1:13" s="2" customFormat="1" x14ac:dyDescent="0.25">
      <c r="A385" s="62">
        <v>313300</v>
      </c>
      <c r="B385" s="63">
        <v>3300</v>
      </c>
      <c r="C385" s="18" t="s">
        <v>214</v>
      </c>
      <c r="D385" s="66">
        <v>27252772.960000001</v>
      </c>
      <c r="E385" s="66">
        <v>6813193.2400000002</v>
      </c>
      <c r="F385" s="27">
        <v>1027</v>
      </c>
      <c r="G385" s="27">
        <v>1095</v>
      </c>
      <c r="H385" s="26">
        <v>106.61</v>
      </c>
      <c r="I385" s="28">
        <v>0.12497918561820784</v>
      </c>
      <c r="J385" s="5"/>
      <c r="M385" s="75"/>
    </row>
    <row r="386" spans="1:13" s="2" customFormat="1" x14ac:dyDescent="0.25">
      <c r="A386" s="62">
        <v>313310</v>
      </c>
      <c r="B386" s="63">
        <v>3310</v>
      </c>
      <c r="C386" s="18" t="s">
        <v>215</v>
      </c>
      <c r="D386" s="66">
        <v>26302926.359999999</v>
      </c>
      <c r="E386" s="66">
        <v>6575731.5899999999</v>
      </c>
      <c r="F386" s="27">
        <v>991</v>
      </c>
      <c r="G386" s="27">
        <v>897</v>
      </c>
      <c r="H386" s="26">
        <v>90.48</v>
      </c>
      <c r="I386" s="28">
        <v>0.1060773455138744</v>
      </c>
      <c r="J386" s="5"/>
      <c r="M386" s="75"/>
    </row>
    <row r="387" spans="1:13" s="2" customFormat="1" x14ac:dyDescent="0.25">
      <c r="A387" s="62">
        <v>313320</v>
      </c>
      <c r="B387" s="63">
        <v>3320</v>
      </c>
      <c r="C387" s="18" t="s">
        <v>216</v>
      </c>
      <c r="D387" s="66">
        <v>15396989.07</v>
      </c>
      <c r="E387" s="66">
        <v>3849247.27</v>
      </c>
      <c r="F387" s="27">
        <v>580</v>
      </c>
      <c r="G387" s="27">
        <v>1046</v>
      </c>
      <c r="H387" s="26">
        <v>180.26</v>
      </c>
      <c r="I387" s="28">
        <v>0.21131491549572493</v>
      </c>
      <c r="J387" s="5"/>
      <c r="M387" s="75"/>
    </row>
    <row r="388" spans="1:13" s="2" customFormat="1" x14ac:dyDescent="0.25">
      <c r="A388" s="62">
        <v>313330</v>
      </c>
      <c r="B388" s="63">
        <v>3330</v>
      </c>
      <c r="C388" s="18" t="s">
        <v>217</v>
      </c>
      <c r="D388" s="66">
        <v>23237551.25</v>
      </c>
      <c r="E388" s="66">
        <v>5809387.8099999996</v>
      </c>
      <c r="F388" s="27">
        <v>875</v>
      </c>
      <c r="G388" s="27">
        <v>1446</v>
      </c>
      <c r="H388" s="26">
        <v>165.11</v>
      </c>
      <c r="I388" s="28">
        <v>0.19355847946169141</v>
      </c>
      <c r="J388" s="5"/>
      <c r="M388" s="75"/>
    </row>
    <row r="389" spans="1:13" s="2" customFormat="1" x14ac:dyDescent="0.25">
      <c r="A389" s="62">
        <v>313340</v>
      </c>
      <c r="B389" s="63">
        <v>3340</v>
      </c>
      <c r="C389" s="18" t="s">
        <v>218</v>
      </c>
      <c r="D389" s="66">
        <v>34114994.329999998</v>
      </c>
      <c r="E389" s="66">
        <v>8528748.5800000001</v>
      </c>
      <c r="F389" s="27">
        <v>1285</v>
      </c>
      <c r="G389" s="27">
        <v>947</v>
      </c>
      <c r="H389" s="26">
        <v>73.650000000000006</v>
      </c>
      <c r="I389" s="28" t="s">
        <v>912</v>
      </c>
      <c r="J389" s="5"/>
      <c r="M389" s="75"/>
    </row>
    <row r="390" spans="1:13" s="2" customFormat="1" x14ac:dyDescent="0.25">
      <c r="A390" s="62">
        <v>313350</v>
      </c>
      <c r="B390" s="63">
        <v>3350</v>
      </c>
      <c r="C390" s="18" t="s">
        <v>219</v>
      </c>
      <c r="D390" s="66">
        <v>29480493.34</v>
      </c>
      <c r="E390" s="66">
        <v>7370123.3399999999</v>
      </c>
      <c r="F390" s="27">
        <v>1111</v>
      </c>
      <c r="G390" s="27">
        <v>758</v>
      </c>
      <c r="H390" s="26">
        <v>68.22</v>
      </c>
      <c r="I390" s="28" t="s">
        <v>912</v>
      </c>
      <c r="J390" s="5"/>
      <c r="M390" s="75"/>
    </row>
    <row r="391" spans="1:13" s="2" customFormat="1" x14ac:dyDescent="0.25">
      <c r="A391" s="62">
        <v>313360</v>
      </c>
      <c r="B391" s="63">
        <v>3360</v>
      </c>
      <c r="C391" s="18" t="s">
        <v>220</v>
      </c>
      <c r="D391" s="66">
        <v>20417734.359999999</v>
      </c>
      <c r="E391" s="66">
        <v>5104433.59</v>
      </c>
      <c r="F391" s="27">
        <v>769</v>
      </c>
      <c r="G391" s="27">
        <v>1575</v>
      </c>
      <c r="H391" s="26">
        <v>204.68</v>
      </c>
      <c r="I391" s="28">
        <v>0.23994255457419358</v>
      </c>
      <c r="J391" s="5"/>
      <c r="M391" s="75"/>
    </row>
    <row r="392" spans="1:13" s="2" customFormat="1" x14ac:dyDescent="0.25">
      <c r="A392" s="62">
        <v>313370</v>
      </c>
      <c r="B392" s="63">
        <v>3370</v>
      </c>
      <c r="C392" s="18" t="s">
        <v>686</v>
      </c>
      <c r="D392" s="66">
        <v>37873818</v>
      </c>
      <c r="E392" s="66">
        <v>9468454.5</v>
      </c>
      <c r="F392" s="27">
        <v>1427</v>
      </c>
      <c r="G392" s="27">
        <v>1541</v>
      </c>
      <c r="H392" s="26">
        <v>107.96</v>
      </c>
      <c r="I392" s="28">
        <v>0.12656039460751364</v>
      </c>
      <c r="J392" s="5"/>
      <c r="M392" s="75"/>
    </row>
    <row r="393" spans="1:13" s="2" customFormat="1" x14ac:dyDescent="0.25">
      <c r="A393" s="62">
        <v>313375</v>
      </c>
      <c r="B393" s="63">
        <v>3375</v>
      </c>
      <c r="C393" s="18" t="s">
        <v>687</v>
      </c>
      <c r="D393" s="66">
        <v>30493795.550000001</v>
      </c>
      <c r="E393" s="66">
        <v>7623448.8899999997</v>
      </c>
      <c r="F393" s="27">
        <v>1149</v>
      </c>
      <c r="G393" s="27">
        <v>1644</v>
      </c>
      <c r="H393" s="26">
        <v>143.05000000000001</v>
      </c>
      <c r="I393" s="28">
        <v>0.16769673164632096</v>
      </c>
      <c r="J393" s="5"/>
      <c r="M393" s="75"/>
    </row>
    <row r="394" spans="1:13" s="2" customFormat="1" x14ac:dyDescent="0.25">
      <c r="A394" s="62">
        <v>313380</v>
      </c>
      <c r="B394" s="63">
        <v>3380</v>
      </c>
      <c r="C394" s="18" t="s">
        <v>688</v>
      </c>
      <c r="D394" s="66">
        <v>130867363.83</v>
      </c>
      <c r="E394" s="66">
        <v>32716840.960000001</v>
      </c>
      <c r="F394" s="27">
        <v>4931</v>
      </c>
      <c r="G394" s="27">
        <v>4730</v>
      </c>
      <c r="H394" s="26">
        <v>95.9</v>
      </c>
      <c r="I394" s="28">
        <v>0.11242530022616036</v>
      </c>
      <c r="J394" s="5"/>
      <c r="M394" s="75"/>
    </row>
    <row r="395" spans="1:13" s="2" customFormat="1" x14ac:dyDescent="0.25">
      <c r="A395" s="62">
        <v>313390</v>
      </c>
      <c r="B395" s="63">
        <v>3390</v>
      </c>
      <c r="C395" s="18" t="s">
        <v>221</v>
      </c>
      <c r="D395" s="66">
        <v>10457737.01</v>
      </c>
      <c r="E395" s="66">
        <v>2614434.25</v>
      </c>
      <c r="F395" s="27">
        <v>394</v>
      </c>
      <c r="G395" s="27">
        <v>185</v>
      </c>
      <c r="H395" s="26">
        <v>46.94</v>
      </c>
      <c r="I395" s="28" t="s">
        <v>912</v>
      </c>
      <c r="J395" s="5"/>
      <c r="M395" s="75"/>
    </row>
    <row r="396" spans="1:13" s="2" customFormat="1" x14ac:dyDescent="0.25">
      <c r="A396" s="62">
        <v>313400</v>
      </c>
      <c r="B396" s="63">
        <v>3400</v>
      </c>
      <c r="C396" s="18" t="s">
        <v>222</v>
      </c>
      <c r="D396" s="66">
        <v>18049678.329999998</v>
      </c>
      <c r="E396" s="66">
        <v>4512419.58</v>
      </c>
      <c r="F396" s="27">
        <v>680</v>
      </c>
      <c r="G396" s="27">
        <v>1126</v>
      </c>
      <c r="H396" s="26">
        <v>165.53</v>
      </c>
      <c r="I396" s="28">
        <v>0.19404532915269657</v>
      </c>
      <c r="J396" s="5"/>
      <c r="M396" s="75"/>
    </row>
    <row r="397" spans="1:13" s="2" customFormat="1" x14ac:dyDescent="0.25">
      <c r="A397" s="62">
        <v>313410</v>
      </c>
      <c r="B397" s="63">
        <v>3410</v>
      </c>
      <c r="C397" s="18" t="s">
        <v>223</v>
      </c>
      <c r="D397" s="66">
        <v>11821167.66</v>
      </c>
      <c r="E397" s="66">
        <v>2955291.92</v>
      </c>
      <c r="F397" s="27">
        <v>445</v>
      </c>
      <c r="G397" s="27">
        <v>548</v>
      </c>
      <c r="H397" s="26">
        <v>123</v>
      </c>
      <c r="I397" s="28">
        <v>0.14419641094423338</v>
      </c>
      <c r="J397" s="5"/>
      <c r="M397" s="75"/>
    </row>
    <row r="398" spans="1:13" s="2" customFormat="1" x14ac:dyDescent="0.25">
      <c r="A398" s="62">
        <v>313420</v>
      </c>
      <c r="B398" s="63">
        <v>3420</v>
      </c>
      <c r="C398" s="18" t="s">
        <v>224</v>
      </c>
      <c r="D398" s="66">
        <v>165780699.59</v>
      </c>
      <c r="E398" s="66">
        <v>41445174.899999999</v>
      </c>
      <c r="F398" s="27">
        <v>6247</v>
      </c>
      <c r="G398" s="27">
        <v>6389</v>
      </c>
      <c r="H398" s="26">
        <v>102.26</v>
      </c>
      <c r="I398" s="28">
        <v>0.11987626124964987</v>
      </c>
      <c r="J398" s="5"/>
      <c r="M398" s="75"/>
    </row>
    <row r="399" spans="1:13" s="2" customFormat="1" x14ac:dyDescent="0.25">
      <c r="A399" s="62">
        <v>313430</v>
      </c>
      <c r="B399" s="63">
        <v>3430</v>
      </c>
      <c r="C399" s="18" t="s">
        <v>225</v>
      </c>
      <c r="D399" s="66">
        <v>10626102.32</v>
      </c>
      <c r="E399" s="66">
        <v>2656525.58</v>
      </c>
      <c r="F399" s="27">
        <v>400</v>
      </c>
      <c r="G399" s="27">
        <v>347</v>
      </c>
      <c r="H399" s="26">
        <v>86.64</v>
      </c>
      <c r="I399" s="28" t="s">
        <v>912</v>
      </c>
      <c r="J399" s="5"/>
      <c r="M399" s="75"/>
    </row>
    <row r="400" spans="1:13" s="2" customFormat="1" x14ac:dyDescent="0.25">
      <c r="A400" s="62">
        <v>313440</v>
      </c>
      <c r="B400" s="63">
        <v>3440</v>
      </c>
      <c r="C400" s="18" t="s">
        <v>226</v>
      </c>
      <c r="D400" s="66">
        <v>105742188.59999999</v>
      </c>
      <c r="E400" s="66">
        <v>26435547.149999999</v>
      </c>
      <c r="F400" s="27">
        <v>3985</v>
      </c>
      <c r="G400" s="27">
        <v>3357</v>
      </c>
      <c r="H400" s="26">
        <v>84.23</v>
      </c>
      <c r="I400" s="28" t="s">
        <v>912</v>
      </c>
      <c r="J400" s="5"/>
      <c r="M400" s="75"/>
    </row>
    <row r="401" spans="1:13" s="2" customFormat="1" x14ac:dyDescent="0.25">
      <c r="A401" s="62">
        <v>313450</v>
      </c>
      <c r="B401" s="63">
        <v>3450</v>
      </c>
      <c r="C401" s="18" t="s">
        <v>227</v>
      </c>
      <c r="D401" s="66">
        <v>13422085.83</v>
      </c>
      <c r="E401" s="66">
        <v>3355521.46</v>
      </c>
      <c r="F401" s="27">
        <v>505</v>
      </c>
      <c r="G401" s="27">
        <v>332</v>
      </c>
      <c r="H401" s="26">
        <v>65.63</v>
      </c>
      <c r="I401" s="28" t="s">
        <v>912</v>
      </c>
      <c r="J401" s="5"/>
      <c r="M401" s="75"/>
    </row>
    <row r="402" spans="1:13" s="2" customFormat="1" x14ac:dyDescent="0.25">
      <c r="A402" s="62">
        <v>313460</v>
      </c>
      <c r="B402" s="63">
        <v>3460</v>
      </c>
      <c r="C402" s="18" t="s">
        <v>228</v>
      </c>
      <c r="D402" s="66">
        <v>30404866.850000001</v>
      </c>
      <c r="E402" s="66">
        <v>7601216.71</v>
      </c>
      <c r="F402" s="27">
        <v>1145</v>
      </c>
      <c r="G402" s="27">
        <v>1497</v>
      </c>
      <c r="H402" s="26">
        <v>130.63999999999999</v>
      </c>
      <c r="I402" s="28">
        <v>0.15314857630224846</v>
      </c>
      <c r="J402" s="5"/>
      <c r="M402" s="75"/>
    </row>
    <row r="403" spans="1:13" s="2" customFormat="1" x14ac:dyDescent="0.25">
      <c r="A403" s="62">
        <v>313470</v>
      </c>
      <c r="B403" s="63">
        <v>3470</v>
      </c>
      <c r="C403" s="18" t="s">
        <v>229</v>
      </c>
      <c r="D403" s="66">
        <v>15127489.470000001</v>
      </c>
      <c r="E403" s="66">
        <v>3781872.37</v>
      </c>
      <c r="F403" s="27">
        <v>570</v>
      </c>
      <c r="G403" s="27">
        <v>994</v>
      </c>
      <c r="H403" s="26">
        <v>174.35</v>
      </c>
      <c r="I403" s="28">
        <v>0.20438724726056465</v>
      </c>
      <c r="J403" s="5"/>
      <c r="M403" s="75"/>
    </row>
    <row r="404" spans="1:13" s="2" customFormat="1" x14ac:dyDescent="0.25">
      <c r="A404" s="62">
        <v>313480</v>
      </c>
      <c r="B404" s="63">
        <v>3480</v>
      </c>
      <c r="C404" s="18" t="s">
        <v>689</v>
      </c>
      <c r="D404" s="66">
        <v>13960353.57</v>
      </c>
      <c r="E404" s="66">
        <v>3490088.39</v>
      </c>
      <c r="F404" s="27">
        <v>526</v>
      </c>
      <c r="G404" s="27">
        <v>642</v>
      </c>
      <c r="H404" s="26">
        <v>122.02</v>
      </c>
      <c r="I404" s="28">
        <v>0.14304506512915627</v>
      </c>
      <c r="J404" s="5"/>
      <c r="M404" s="75"/>
    </row>
    <row r="405" spans="1:13" s="2" customFormat="1" x14ac:dyDescent="0.25">
      <c r="A405" s="62">
        <v>313490</v>
      </c>
      <c r="B405" s="63">
        <v>3490</v>
      </c>
      <c r="C405" s="18" t="s">
        <v>230</v>
      </c>
      <c r="D405" s="66">
        <v>42154875.5</v>
      </c>
      <c r="E405" s="66">
        <v>10538718.880000001</v>
      </c>
      <c r="F405" s="27">
        <v>1588</v>
      </c>
      <c r="G405" s="27">
        <v>2657</v>
      </c>
      <c r="H405" s="26">
        <v>167.24</v>
      </c>
      <c r="I405" s="28">
        <v>0.19605504072630012</v>
      </c>
      <c r="J405" s="5"/>
      <c r="M405" s="75"/>
    </row>
    <row r="406" spans="1:13" s="2" customFormat="1" x14ac:dyDescent="0.25">
      <c r="A406" s="62">
        <v>313500</v>
      </c>
      <c r="B406" s="63">
        <v>3500</v>
      </c>
      <c r="C406" s="18" t="s">
        <v>690</v>
      </c>
      <c r="D406" s="66">
        <v>11238113.970000001</v>
      </c>
      <c r="E406" s="66">
        <v>2809528.49</v>
      </c>
      <c r="F406" s="27">
        <v>423</v>
      </c>
      <c r="G406" s="27">
        <v>380</v>
      </c>
      <c r="H406" s="26">
        <v>89.72</v>
      </c>
      <c r="I406" s="28" t="s">
        <v>912</v>
      </c>
      <c r="J406" s="5"/>
      <c r="M406" s="75"/>
    </row>
    <row r="407" spans="1:13" s="2" customFormat="1" x14ac:dyDescent="0.25">
      <c r="A407" s="62">
        <v>313505</v>
      </c>
      <c r="B407" s="63">
        <v>3505</v>
      </c>
      <c r="C407" s="18" t="s">
        <v>691</v>
      </c>
      <c r="D407" s="66">
        <v>42201714.579999998</v>
      </c>
      <c r="E407" s="66">
        <v>10550428.65</v>
      </c>
      <c r="F407" s="27">
        <v>1590</v>
      </c>
      <c r="G407" s="27">
        <v>2298</v>
      </c>
      <c r="H407" s="26">
        <v>144.47999999999999</v>
      </c>
      <c r="I407" s="28">
        <v>0.16937690696398361</v>
      </c>
      <c r="J407" s="5"/>
      <c r="M407" s="75"/>
    </row>
    <row r="408" spans="1:13" s="2" customFormat="1" x14ac:dyDescent="0.25">
      <c r="A408" s="62">
        <v>313507</v>
      </c>
      <c r="B408" s="63">
        <v>3507</v>
      </c>
      <c r="C408" s="18" t="s">
        <v>231</v>
      </c>
      <c r="D408" s="66">
        <v>10024639.1</v>
      </c>
      <c r="E408" s="66">
        <v>2506159.7799999998</v>
      </c>
      <c r="F408" s="27">
        <v>377</v>
      </c>
      <c r="G408" s="27">
        <v>476</v>
      </c>
      <c r="H408" s="26">
        <v>125.99</v>
      </c>
      <c r="I408" s="28">
        <v>0.14769727262854748</v>
      </c>
      <c r="J408" s="5"/>
      <c r="M408" s="75"/>
    </row>
    <row r="409" spans="1:13" s="2" customFormat="1" x14ac:dyDescent="0.25">
      <c r="A409" s="62">
        <v>313510</v>
      </c>
      <c r="B409" s="63">
        <v>3510</v>
      </c>
      <c r="C409" s="18" t="s">
        <v>692</v>
      </c>
      <c r="D409" s="66">
        <v>71435235.290000007</v>
      </c>
      <c r="E409" s="66">
        <v>17858808.82</v>
      </c>
      <c r="F409" s="27">
        <v>2692</v>
      </c>
      <c r="G409" s="27">
        <v>4062</v>
      </c>
      <c r="H409" s="26">
        <v>150.88</v>
      </c>
      <c r="I409" s="28">
        <v>0.17687306795749227</v>
      </c>
      <c r="J409" s="5"/>
      <c r="M409" s="75"/>
    </row>
    <row r="410" spans="1:13" s="2" customFormat="1" x14ac:dyDescent="0.25">
      <c r="A410" s="62">
        <v>313520</v>
      </c>
      <c r="B410" s="63">
        <v>3520</v>
      </c>
      <c r="C410" s="18" t="s">
        <v>693</v>
      </c>
      <c r="D410" s="66">
        <v>53394658.369999997</v>
      </c>
      <c r="E410" s="66">
        <v>13348664.59</v>
      </c>
      <c r="F410" s="27">
        <v>2012</v>
      </c>
      <c r="G410" s="27">
        <v>3665</v>
      </c>
      <c r="H410" s="26">
        <v>182.13</v>
      </c>
      <c r="I410" s="28">
        <v>0.21350617307407355</v>
      </c>
      <c r="J410" s="5"/>
      <c r="M410" s="75"/>
    </row>
    <row r="411" spans="1:13" s="2" customFormat="1" x14ac:dyDescent="0.25">
      <c r="A411" s="62">
        <v>313530</v>
      </c>
      <c r="B411" s="63">
        <v>3530</v>
      </c>
      <c r="C411" s="18" t="s">
        <v>694</v>
      </c>
      <c r="D411" s="66">
        <v>11577787.27</v>
      </c>
      <c r="E411" s="66">
        <v>2894446.82</v>
      </c>
      <c r="F411" s="27">
        <v>436</v>
      </c>
      <c r="G411" s="27">
        <v>449</v>
      </c>
      <c r="H411" s="26">
        <v>102.9</v>
      </c>
      <c r="I411" s="28">
        <v>0.12062992139520816</v>
      </c>
      <c r="J411" s="5"/>
      <c r="M411" s="75"/>
    </row>
    <row r="412" spans="1:13" s="2" customFormat="1" x14ac:dyDescent="0.25">
      <c r="A412" s="62">
        <v>313535</v>
      </c>
      <c r="B412" s="63">
        <v>3535</v>
      </c>
      <c r="C412" s="18" t="s">
        <v>232</v>
      </c>
      <c r="D412" s="66">
        <v>10837746.34</v>
      </c>
      <c r="E412" s="66">
        <v>2709436.59</v>
      </c>
      <c r="F412" s="27">
        <v>408</v>
      </c>
      <c r="G412" s="27">
        <v>794</v>
      </c>
      <c r="H412" s="26">
        <v>194.39</v>
      </c>
      <c r="I412" s="28">
        <v>0.22788502629438184</v>
      </c>
      <c r="J412" s="5"/>
      <c r="M412" s="75"/>
    </row>
    <row r="413" spans="1:13" s="2" customFormat="1" x14ac:dyDescent="0.25">
      <c r="A413" s="62">
        <v>313540</v>
      </c>
      <c r="B413" s="63">
        <v>3540</v>
      </c>
      <c r="C413" s="18" t="s">
        <v>233</v>
      </c>
      <c r="D413" s="66">
        <v>48138261.420000002</v>
      </c>
      <c r="E413" s="66">
        <v>12034565.359999999</v>
      </c>
      <c r="F413" s="27">
        <v>1814</v>
      </c>
      <c r="G413" s="27">
        <v>870</v>
      </c>
      <c r="H413" s="26">
        <v>47.95</v>
      </c>
      <c r="I413" s="28" t="s">
        <v>912</v>
      </c>
      <c r="J413" s="5"/>
      <c r="M413" s="75"/>
    </row>
    <row r="414" spans="1:13" s="2" customFormat="1" x14ac:dyDescent="0.25">
      <c r="A414" s="62">
        <v>313545</v>
      </c>
      <c r="B414" s="63">
        <v>3545</v>
      </c>
      <c r="C414" s="18" t="s">
        <v>461</v>
      </c>
      <c r="D414" s="66">
        <v>12842926.050000001</v>
      </c>
      <c r="E414" s="66">
        <v>3210731.51</v>
      </c>
      <c r="F414" s="27">
        <v>484</v>
      </c>
      <c r="G414" s="27">
        <v>330</v>
      </c>
      <c r="H414" s="26">
        <v>68.180000000000007</v>
      </c>
      <c r="I414" s="28" t="s">
        <v>912</v>
      </c>
      <c r="J414" s="5"/>
      <c r="M414" s="75"/>
    </row>
    <row r="415" spans="1:13" s="2" customFormat="1" x14ac:dyDescent="0.25">
      <c r="A415" s="62">
        <v>313550</v>
      </c>
      <c r="B415" s="63">
        <v>3550</v>
      </c>
      <c r="C415" s="18" t="s">
        <v>234</v>
      </c>
      <c r="D415" s="66">
        <v>18197211.879999999</v>
      </c>
      <c r="E415" s="66">
        <v>4549302.97</v>
      </c>
      <c r="F415" s="27">
        <v>685</v>
      </c>
      <c r="G415" s="27">
        <v>699</v>
      </c>
      <c r="H415" s="26">
        <v>101.92</v>
      </c>
      <c r="I415" s="28">
        <v>0.11948313065708585</v>
      </c>
      <c r="J415" s="5"/>
      <c r="M415" s="75"/>
    </row>
    <row r="416" spans="1:13" s="2" customFormat="1" x14ac:dyDescent="0.25">
      <c r="A416" s="62">
        <v>313560</v>
      </c>
      <c r="B416" s="63">
        <v>3560</v>
      </c>
      <c r="C416" s="18" t="s">
        <v>695</v>
      </c>
      <c r="D416" s="66">
        <v>11878102.33</v>
      </c>
      <c r="E416" s="66">
        <v>2969525.58</v>
      </c>
      <c r="F416" s="27">
        <v>447</v>
      </c>
      <c r="G416" s="27">
        <v>548</v>
      </c>
      <c r="H416" s="26">
        <v>122.41</v>
      </c>
      <c r="I416" s="28">
        <v>0.14350524203153942</v>
      </c>
      <c r="J416" s="5"/>
      <c r="M416" s="75"/>
    </row>
    <row r="417" spans="1:13" s="2" customFormat="1" x14ac:dyDescent="0.25">
      <c r="A417" s="62">
        <v>313570</v>
      </c>
      <c r="B417" s="63">
        <v>3570</v>
      </c>
      <c r="C417" s="18" t="s">
        <v>696</v>
      </c>
      <c r="D417" s="66">
        <v>12457817.74</v>
      </c>
      <c r="E417" s="66">
        <v>3114454.44</v>
      </c>
      <c r="F417" s="27">
        <v>469</v>
      </c>
      <c r="G417" s="27">
        <v>488</v>
      </c>
      <c r="H417" s="26">
        <v>103.94</v>
      </c>
      <c r="I417" s="28">
        <v>0.12184623624297147</v>
      </c>
      <c r="J417" s="5"/>
      <c r="M417" s="75"/>
    </row>
    <row r="418" spans="1:13" s="2" customFormat="1" x14ac:dyDescent="0.25">
      <c r="A418" s="62">
        <v>313580</v>
      </c>
      <c r="B418" s="63">
        <v>3580</v>
      </c>
      <c r="C418" s="18" t="s">
        <v>235</v>
      </c>
      <c r="D418" s="66">
        <v>27241986.09</v>
      </c>
      <c r="E418" s="66">
        <v>6810496.5199999996</v>
      </c>
      <c r="F418" s="27">
        <v>1026</v>
      </c>
      <c r="G418" s="27">
        <v>1673</v>
      </c>
      <c r="H418" s="26">
        <v>162.94999999999999</v>
      </c>
      <c r="I418" s="28">
        <v>0.19102554329517391</v>
      </c>
      <c r="J418" s="5"/>
      <c r="M418" s="75"/>
    </row>
    <row r="419" spans="1:13" s="2" customFormat="1" x14ac:dyDescent="0.25">
      <c r="A419" s="62">
        <v>313590</v>
      </c>
      <c r="B419" s="63">
        <v>3590</v>
      </c>
      <c r="C419" s="18" t="s">
        <v>697</v>
      </c>
      <c r="D419" s="66">
        <v>10679363.25</v>
      </c>
      <c r="E419" s="66">
        <v>2669840.81</v>
      </c>
      <c r="F419" s="27">
        <v>402</v>
      </c>
      <c r="G419" s="27">
        <v>382</v>
      </c>
      <c r="H419" s="26">
        <v>94.91</v>
      </c>
      <c r="I419" s="28">
        <v>0.11126338625580881</v>
      </c>
      <c r="J419" s="5"/>
      <c r="M419" s="75"/>
    </row>
    <row r="420" spans="1:13" s="2" customFormat="1" x14ac:dyDescent="0.25">
      <c r="A420" s="62">
        <v>313600</v>
      </c>
      <c r="B420" s="63">
        <v>3600</v>
      </c>
      <c r="C420" s="18" t="s">
        <v>698</v>
      </c>
      <c r="D420" s="66">
        <v>19162698.129999999</v>
      </c>
      <c r="E420" s="66">
        <v>4790674.53</v>
      </c>
      <c r="F420" s="27">
        <v>722</v>
      </c>
      <c r="G420" s="27">
        <v>1640</v>
      </c>
      <c r="H420" s="26">
        <v>227.09</v>
      </c>
      <c r="I420" s="28">
        <v>0.26620821860249444</v>
      </c>
      <c r="J420" s="5"/>
      <c r="M420" s="75"/>
    </row>
    <row r="421" spans="1:13" s="2" customFormat="1" x14ac:dyDescent="0.25">
      <c r="A421" s="62">
        <v>313610</v>
      </c>
      <c r="B421" s="63">
        <v>3610</v>
      </c>
      <c r="C421" s="18" t="s">
        <v>699</v>
      </c>
      <c r="D421" s="66">
        <v>10950702.4</v>
      </c>
      <c r="E421" s="66">
        <v>2737675.6</v>
      </c>
      <c r="F421" s="27">
        <v>412</v>
      </c>
      <c r="G421" s="27">
        <v>242</v>
      </c>
      <c r="H421" s="26">
        <v>58.63</v>
      </c>
      <c r="I421" s="28" t="s">
        <v>912</v>
      </c>
      <c r="J421" s="5"/>
      <c r="M421" s="75"/>
    </row>
    <row r="422" spans="1:13" s="2" customFormat="1" x14ac:dyDescent="0.25">
      <c r="A422" s="62">
        <v>313620</v>
      </c>
      <c r="B422" s="63">
        <v>3620</v>
      </c>
      <c r="C422" s="18" t="s">
        <v>700</v>
      </c>
      <c r="D422" s="66">
        <v>115035569.45999999</v>
      </c>
      <c r="E422" s="66">
        <v>28758892.370000001</v>
      </c>
      <c r="F422" s="27">
        <v>4335</v>
      </c>
      <c r="G422" s="27">
        <v>5343</v>
      </c>
      <c r="H422" s="26">
        <v>123.24</v>
      </c>
      <c r="I422" s="28">
        <v>0.14447320153236468</v>
      </c>
      <c r="J422" s="5"/>
      <c r="M422" s="75"/>
    </row>
    <row r="423" spans="1:13" s="2" customFormat="1" x14ac:dyDescent="0.25">
      <c r="A423" s="62">
        <v>313630</v>
      </c>
      <c r="B423" s="63">
        <v>3630</v>
      </c>
      <c r="C423" s="18" t="s">
        <v>701</v>
      </c>
      <c r="D423" s="66">
        <v>79233683.019999996</v>
      </c>
      <c r="E423" s="66">
        <v>19808420.760000002</v>
      </c>
      <c r="F423" s="27">
        <v>2986</v>
      </c>
      <c r="G423" s="27">
        <v>2300</v>
      </c>
      <c r="H423" s="26">
        <v>77.02</v>
      </c>
      <c r="I423" s="28" t="s">
        <v>912</v>
      </c>
      <c r="J423" s="5"/>
      <c r="M423" s="75"/>
    </row>
    <row r="424" spans="1:13" s="2" customFormat="1" x14ac:dyDescent="0.25">
      <c r="A424" s="62">
        <v>313640</v>
      </c>
      <c r="B424" s="63">
        <v>3640</v>
      </c>
      <c r="C424" s="18" t="s">
        <v>702</v>
      </c>
      <c r="D424" s="66">
        <v>13140065.550000001</v>
      </c>
      <c r="E424" s="66">
        <v>3285016.39</v>
      </c>
      <c r="F424" s="27">
        <v>495</v>
      </c>
      <c r="G424" s="27">
        <v>582</v>
      </c>
      <c r="H424" s="26">
        <v>117.52</v>
      </c>
      <c r="I424" s="28">
        <v>0.13777160642281405</v>
      </c>
      <c r="J424" s="5"/>
      <c r="M424" s="75"/>
    </row>
    <row r="425" spans="1:13" s="2" customFormat="1" x14ac:dyDescent="0.25">
      <c r="A425" s="62">
        <v>313650</v>
      </c>
      <c r="B425" s="63">
        <v>3650</v>
      </c>
      <c r="C425" s="18" t="s">
        <v>703</v>
      </c>
      <c r="D425" s="66">
        <v>13287972.960000001</v>
      </c>
      <c r="E425" s="66">
        <v>3321993.24</v>
      </c>
      <c r="F425" s="27">
        <v>500</v>
      </c>
      <c r="G425" s="27">
        <v>340</v>
      </c>
      <c r="H425" s="26">
        <v>67.89</v>
      </c>
      <c r="I425" s="28" t="s">
        <v>912</v>
      </c>
      <c r="J425" s="5"/>
      <c r="M425" s="75"/>
    </row>
    <row r="426" spans="1:13" s="2" customFormat="1" x14ac:dyDescent="0.25">
      <c r="A426" s="62">
        <v>313652</v>
      </c>
      <c r="B426" s="63">
        <v>3652</v>
      </c>
      <c r="C426" s="18" t="s">
        <v>704</v>
      </c>
      <c r="D426" s="66">
        <v>9684852.3399999999</v>
      </c>
      <c r="E426" s="66">
        <v>2421213.09</v>
      </c>
      <c r="F426" s="27">
        <v>364</v>
      </c>
      <c r="G426" s="27">
        <v>330</v>
      </c>
      <c r="H426" s="26">
        <v>90.41</v>
      </c>
      <c r="I426" s="28">
        <v>0.10598763602540047</v>
      </c>
      <c r="J426" s="5"/>
      <c r="M426" s="75"/>
    </row>
    <row r="427" spans="1:13" s="2" customFormat="1" x14ac:dyDescent="0.25">
      <c r="A427" s="62">
        <v>313655</v>
      </c>
      <c r="B427" s="63">
        <v>3655</v>
      </c>
      <c r="C427" s="18" t="s">
        <v>705</v>
      </c>
      <c r="D427" s="66">
        <v>10403342.630000001</v>
      </c>
      <c r="E427" s="66">
        <v>2600835.66</v>
      </c>
      <c r="F427" s="27">
        <v>392</v>
      </c>
      <c r="G427" s="27">
        <v>392</v>
      </c>
      <c r="H427" s="26">
        <v>99.98</v>
      </c>
      <c r="I427" s="28">
        <v>0.11720534953721183</v>
      </c>
      <c r="J427" s="5"/>
      <c r="M427" s="75"/>
    </row>
    <row r="428" spans="1:13" s="2" customFormat="1" x14ac:dyDescent="0.25">
      <c r="A428" s="62">
        <v>313657</v>
      </c>
      <c r="B428" s="63">
        <v>3657</v>
      </c>
      <c r="C428" s="18" t="s">
        <v>706</v>
      </c>
      <c r="D428" s="66">
        <v>10192818.82</v>
      </c>
      <c r="E428" s="66">
        <v>2548204.71</v>
      </c>
      <c r="F428" s="27">
        <v>384</v>
      </c>
      <c r="G428" s="27">
        <v>401</v>
      </c>
      <c r="H428" s="26">
        <v>104.39</v>
      </c>
      <c r="I428" s="28">
        <v>0.12237264227687361</v>
      </c>
      <c r="J428" s="5"/>
      <c r="M428" s="75"/>
    </row>
    <row r="429" spans="1:13" s="2" customFormat="1" x14ac:dyDescent="0.25">
      <c r="A429" s="62">
        <v>313660</v>
      </c>
      <c r="B429" s="63">
        <v>3660</v>
      </c>
      <c r="C429" s="18" t="s">
        <v>707</v>
      </c>
      <c r="D429" s="66">
        <v>11818259.609999999</v>
      </c>
      <c r="E429" s="66">
        <v>2954564.9</v>
      </c>
      <c r="F429" s="27">
        <v>445</v>
      </c>
      <c r="G429" s="27">
        <v>477</v>
      </c>
      <c r="H429" s="26">
        <v>107.09</v>
      </c>
      <c r="I429" s="28">
        <v>0.1255449137371645</v>
      </c>
      <c r="J429" s="5"/>
      <c r="M429" s="75"/>
    </row>
    <row r="430" spans="1:13" s="2" customFormat="1" x14ac:dyDescent="0.25">
      <c r="A430" s="62">
        <v>313665</v>
      </c>
      <c r="B430" s="63">
        <v>3665</v>
      </c>
      <c r="C430" s="18" t="s">
        <v>236</v>
      </c>
      <c r="D430" s="66">
        <v>70716806.049999997</v>
      </c>
      <c r="E430" s="66">
        <v>17679201.510000002</v>
      </c>
      <c r="F430" s="27">
        <v>2665</v>
      </c>
      <c r="G430" s="27">
        <v>4808</v>
      </c>
      <c r="H430" s="26">
        <v>180.4</v>
      </c>
      <c r="I430" s="28">
        <v>0.2114833060763307</v>
      </c>
      <c r="J430" s="5"/>
      <c r="M430" s="75"/>
    </row>
    <row r="431" spans="1:13" s="2" customFormat="1" x14ac:dyDescent="0.25">
      <c r="A431" s="62">
        <v>313670</v>
      </c>
      <c r="B431" s="63">
        <v>3670</v>
      </c>
      <c r="C431" s="18" t="s">
        <v>462</v>
      </c>
      <c r="D431" s="66">
        <v>807810281.02999997</v>
      </c>
      <c r="E431" s="66">
        <v>201952570.25999999</v>
      </c>
      <c r="F431" s="27">
        <v>30443</v>
      </c>
      <c r="G431" s="27">
        <v>34008</v>
      </c>
      <c r="H431" s="26">
        <v>111.7</v>
      </c>
      <c r="I431" s="28">
        <v>0.13095014547289466</v>
      </c>
      <c r="J431" s="5"/>
      <c r="M431" s="75"/>
    </row>
    <row r="432" spans="1:13" s="2" customFormat="1" x14ac:dyDescent="0.25">
      <c r="A432" s="62">
        <v>313680</v>
      </c>
      <c r="B432" s="63">
        <v>3680</v>
      </c>
      <c r="C432" s="18" t="s">
        <v>237</v>
      </c>
      <c r="D432" s="66">
        <v>10246124.74</v>
      </c>
      <c r="E432" s="66">
        <v>2561531.19</v>
      </c>
      <c r="F432" s="27">
        <v>386</v>
      </c>
      <c r="G432" s="27">
        <v>342</v>
      </c>
      <c r="H432" s="26">
        <v>88.56</v>
      </c>
      <c r="I432" s="28" t="s">
        <v>912</v>
      </c>
      <c r="J432" s="5"/>
      <c r="M432" s="75"/>
    </row>
    <row r="433" spans="1:13" s="2" customFormat="1" x14ac:dyDescent="0.25">
      <c r="A433" s="62">
        <v>313690</v>
      </c>
      <c r="B433" s="63">
        <v>3690</v>
      </c>
      <c r="C433" s="18" t="s">
        <v>238</v>
      </c>
      <c r="D433" s="66">
        <v>18282584.43</v>
      </c>
      <c r="E433" s="66">
        <v>4570646.1100000003</v>
      </c>
      <c r="F433" s="27">
        <v>689</v>
      </c>
      <c r="G433" s="27">
        <v>966</v>
      </c>
      <c r="H433" s="26">
        <v>140.19999999999999</v>
      </c>
      <c r="I433" s="28">
        <v>0.16435155146094163</v>
      </c>
      <c r="J433" s="5"/>
      <c r="M433" s="75"/>
    </row>
    <row r="434" spans="1:13" s="2" customFormat="1" x14ac:dyDescent="0.25">
      <c r="A434" s="62">
        <v>313695</v>
      </c>
      <c r="B434" s="63">
        <v>3695</v>
      </c>
      <c r="C434" s="18" t="s">
        <v>708</v>
      </c>
      <c r="D434" s="66">
        <v>10611166.890000001</v>
      </c>
      <c r="E434" s="66">
        <v>2652791.7200000002</v>
      </c>
      <c r="F434" s="27">
        <v>399</v>
      </c>
      <c r="G434" s="27">
        <v>647</v>
      </c>
      <c r="H434" s="26">
        <v>161.79</v>
      </c>
      <c r="I434" s="28">
        <v>0.18965985098869206</v>
      </c>
      <c r="J434" s="5"/>
      <c r="M434" s="75"/>
    </row>
    <row r="435" spans="1:13" s="2" customFormat="1" x14ac:dyDescent="0.25">
      <c r="A435" s="62">
        <v>313700</v>
      </c>
      <c r="B435" s="63">
        <v>3700</v>
      </c>
      <c r="C435" s="18" t="s">
        <v>239</v>
      </c>
      <c r="D435" s="66">
        <v>20534093.379999999</v>
      </c>
      <c r="E435" s="66">
        <v>5133523.3499999996</v>
      </c>
      <c r="F435" s="27">
        <v>773</v>
      </c>
      <c r="G435" s="27">
        <v>1046</v>
      </c>
      <c r="H435" s="26">
        <v>135.16</v>
      </c>
      <c r="I435" s="28">
        <v>0.15844933516201096</v>
      </c>
      <c r="J435" s="5"/>
      <c r="M435" s="75"/>
    </row>
    <row r="436" spans="1:13" s="2" customFormat="1" x14ac:dyDescent="0.25">
      <c r="A436" s="62">
        <v>313710</v>
      </c>
      <c r="B436" s="63">
        <v>3710</v>
      </c>
      <c r="C436" s="18" t="s">
        <v>240</v>
      </c>
      <c r="D436" s="66">
        <v>15711101.5</v>
      </c>
      <c r="E436" s="66">
        <v>3927775.38</v>
      </c>
      <c r="F436" s="27">
        <v>592</v>
      </c>
      <c r="G436" s="27">
        <v>321</v>
      </c>
      <c r="H436" s="26">
        <v>54.21</v>
      </c>
      <c r="I436" s="28" t="s">
        <v>912</v>
      </c>
      <c r="J436" s="5"/>
      <c r="M436" s="75"/>
    </row>
    <row r="437" spans="1:13" s="2" customFormat="1" x14ac:dyDescent="0.25">
      <c r="A437" s="62">
        <v>313720</v>
      </c>
      <c r="B437" s="63">
        <v>3720</v>
      </c>
      <c r="C437" s="18" t="s">
        <v>437</v>
      </c>
      <c r="D437" s="66">
        <v>70826714.370000005</v>
      </c>
      <c r="E437" s="66">
        <v>17706678.59</v>
      </c>
      <c r="F437" s="27">
        <v>2669</v>
      </c>
      <c r="G437" s="27">
        <v>1977</v>
      </c>
      <c r="H437" s="26">
        <v>74.06</v>
      </c>
      <c r="I437" s="28" t="s">
        <v>912</v>
      </c>
      <c r="J437" s="5"/>
      <c r="M437" s="75"/>
    </row>
    <row r="438" spans="1:13" s="2" customFormat="1" x14ac:dyDescent="0.25">
      <c r="A438" s="62">
        <v>313730</v>
      </c>
      <c r="B438" s="63">
        <v>3730</v>
      </c>
      <c r="C438" s="18" t="s">
        <v>506</v>
      </c>
      <c r="D438" s="66">
        <v>10045471.300000001</v>
      </c>
      <c r="E438" s="66">
        <v>2511367.83</v>
      </c>
      <c r="F438" s="27">
        <v>378</v>
      </c>
      <c r="G438" s="27">
        <v>361</v>
      </c>
      <c r="H438" s="26">
        <v>95.35</v>
      </c>
      <c r="I438" s="28">
        <v>0.11178181426272128</v>
      </c>
      <c r="J438" s="5"/>
      <c r="M438" s="75"/>
    </row>
    <row r="439" spans="1:13" s="2" customFormat="1" x14ac:dyDescent="0.25">
      <c r="A439" s="62">
        <v>313740</v>
      </c>
      <c r="B439" s="63">
        <v>3740</v>
      </c>
      <c r="C439" s="18" t="s">
        <v>241</v>
      </c>
      <c r="D439" s="66">
        <v>18939383.18</v>
      </c>
      <c r="E439" s="66">
        <v>4734845.8</v>
      </c>
      <c r="F439" s="27">
        <v>713</v>
      </c>
      <c r="G439" s="27">
        <v>1930</v>
      </c>
      <c r="H439" s="26">
        <v>270.39</v>
      </c>
      <c r="I439" s="28">
        <v>0.31697553802602629</v>
      </c>
      <c r="J439" s="5"/>
      <c r="M439" s="75"/>
    </row>
    <row r="440" spans="1:13" s="2" customFormat="1" x14ac:dyDescent="0.25">
      <c r="A440" s="62">
        <v>313750</v>
      </c>
      <c r="B440" s="63">
        <v>3750</v>
      </c>
      <c r="C440" s="18" t="s">
        <v>242</v>
      </c>
      <c r="D440" s="66">
        <v>30820568.949999999</v>
      </c>
      <c r="E440" s="66">
        <v>7705142.2400000002</v>
      </c>
      <c r="F440" s="27">
        <v>1161</v>
      </c>
      <c r="G440" s="27">
        <v>1408</v>
      </c>
      <c r="H440" s="26">
        <v>121.21</v>
      </c>
      <c r="I440" s="28">
        <v>0.14210071811017352</v>
      </c>
      <c r="J440" s="5"/>
      <c r="M440" s="75"/>
    </row>
    <row r="441" spans="1:13" s="2" customFormat="1" x14ac:dyDescent="0.25">
      <c r="A441" s="62">
        <v>313753</v>
      </c>
      <c r="B441" s="63">
        <v>3753</v>
      </c>
      <c r="C441" s="18" t="s">
        <v>243</v>
      </c>
      <c r="D441" s="66">
        <v>17466416.050000001</v>
      </c>
      <c r="E441" s="66">
        <v>4366604.01</v>
      </c>
      <c r="F441" s="27">
        <v>658</v>
      </c>
      <c r="G441" s="27">
        <v>740</v>
      </c>
      <c r="H441" s="26">
        <v>112.41</v>
      </c>
      <c r="I441" s="28">
        <v>0.1317838491527763</v>
      </c>
      <c r="J441" s="5"/>
      <c r="M441" s="75"/>
    </row>
    <row r="442" spans="1:13" s="2" customFormat="1" x14ac:dyDescent="0.25">
      <c r="A442" s="62">
        <v>313760</v>
      </c>
      <c r="B442" s="63">
        <v>3760</v>
      </c>
      <c r="C442" s="18" t="s">
        <v>244</v>
      </c>
      <c r="D442" s="66">
        <v>128147740.11</v>
      </c>
      <c r="E442" s="66">
        <v>32036935.030000001</v>
      </c>
      <c r="F442" s="27">
        <v>4829</v>
      </c>
      <c r="G442" s="27">
        <v>6231</v>
      </c>
      <c r="H442" s="26">
        <v>129.02000000000001</v>
      </c>
      <c r="I442" s="28">
        <v>0.15124501484704575</v>
      </c>
      <c r="J442" s="5"/>
      <c r="M442" s="75"/>
    </row>
    <row r="443" spans="1:13" s="2" customFormat="1" x14ac:dyDescent="0.25">
      <c r="A443" s="62">
        <v>313770</v>
      </c>
      <c r="B443" s="63">
        <v>3770</v>
      </c>
      <c r="C443" s="18" t="s">
        <v>245</v>
      </c>
      <c r="D443" s="66">
        <v>26178737.059999999</v>
      </c>
      <c r="E443" s="66">
        <v>6544684.2699999996</v>
      </c>
      <c r="F443" s="27">
        <v>986</v>
      </c>
      <c r="G443" s="27">
        <v>1784</v>
      </c>
      <c r="H443" s="26">
        <v>180.82</v>
      </c>
      <c r="I443" s="28">
        <v>0.21197294244024709</v>
      </c>
      <c r="J443" s="5"/>
      <c r="M443" s="75"/>
    </row>
    <row r="444" spans="1:13" s="2" customFormat="1" x14ac:dyDescent="0.25">
      <c r="A444" s="62">
        <v>313780</v>
      </c>
      <c r="B444" s="63">
        <v>3780</v>
      </c>
      <c r="C444" s="18" t="s">
        <v>246</v>
      </c>
      <c r="D444" s="66">
        <v>28646899.920000002</v>
      </c>
      <c r="E444" s="66">
        <v>7161724.9800000004</v>
      </c>
      <c r="F444" s="27">
        <v>1079</v>
      </c>
      <c r="G444" s="27">
        <v>1208</v>
      </c>
      <c r="H444" s="26">
        <v>111.89</v>
      </c>
      <c r="I444" s="28">
        <v>0.13116669411973769</v>
      </c>
      <c r="J444" s="5"/>
      <c r="M444" s="75"/>
    </row>
    <row r="445" spans="1:13" s="2" customFormat="1" x14ac:dyDescent="0.25">
      <c r="A445" s="62">
        <v>313790</v>
      </c>
      <c r="B445" s="63">
        <v>3790</v>
      </c>
      <c r="C445" s="18" t="s">
        <v>247</v>
      </c>
      <c r="D445" s="66">
        <v>9925229.4700000007</v>
      </c>
      <c r="E445" s="66">
        <v>2481307.37</v>
      </c>
      <c r="F445" s="27">
        <v>374</v>
      </c>
      <c r="G445" s="27">
        <v>174</v>
      </c>
      <c r="H445" s="26">
        <v>46.51</v>
      </c>
      <c r="I445" s="28" t="s">
        <v>912</v>
      </c>
      <c r="J445" s="5"/>
      <c r="M445" s="75"/>
    </row>
    <row r="446" spans="1:13" s="2" customFormat="1" x14ac:dyDescent="0.25">
      <c r="A446" s="62">
        <v>313800</v>
      </c>
      <c r="B446" s="63">
        <v>3800</v>
      </c>
      <c r="C446" s="18" t="s">
        <v>248</v>
      </c>
      <c r="D446" s="66">
        <v>11221925.529999999</v>
      </c>
      <c r="E446" s="66">
        <v>2805481.38</v>
      </c>
      <c r="F446" s="27">
        <v>422</v>
      </c>
      <c r="G446" s="27">
        <v>702</v>
      </c>
      <c r="H446" s="26">
        <v>165.98</v>
      </c>
      <c r="I446" s="28">
        <v>0.19458259869318709</v>
      </c>
      <c r="J446" s="5"/>
      <c r="M446" s="75"/>
    </row>
    <row r="447" spans="1:13" s="2" customFormat="1" x14ac:dyDescent="0.25">
      <c r="A447" s="62">
        <v>313810</v>
      </c>
      <c r="B447" s="63">
        <v>3810</v>
      </c>
      <c r="C447" s="18" t="s">
        <v>249</v>
      </c>
      <c r="D447" s="66">
        <v>15895096.65</v>
      </c>
      <c r="E447" s="66">
        <v>3973774.16</v>
      </c>
      <c r="F447" s="27">
        <v>599</v>
      </c>
      <c r="G447" s="27">
        <v>588</v>
      </c>
      <c r="H447" s="26">
        <v>98.15</v>
      </c>
      <c r="I447" s="28">
        <v>0.11506637261980979</v>
      </c>
      <c r="J447" s="5"/>
      <c r="M447" s="75"/>
    </row>
    <row r="448" spans="1:13" s="2" customFormat="1" x14ac:dyDescent="0.25">
      <c r="A448" s="62">
        <v>313820</v>
      </c>
      <c r="B448" s="63">
        <v>3820</v>
      </c>
      <c r="C448" s="18" t="s">
        <v>250</v>
      </c>
      <c r="D448" s="66">
        <v>131618154.64</v>
      </c>
      <c r="E448" s="66">
        <v>32904538.66</v>
      </c>
      <c r="F448" s="27">
        <v>4960</v>
      </c>
      <c r="G448" s="27">
        <v>7512</v>
      </c>
      <c r="H448" s="26">
        <v>151.44</v>
      </c>
      <c r="I448" s="28">
        <v>0.17753093943187961</v>
      </c>
      <c r="J448" s="5"/>
      <c r="M448" s="75"/>
    </row>
    <row r="449" spans="1:13" s="2" customFormat="1" x14ac:dyDescent="0.25">
      <c r="A449" s="62">
        <v>313830</v>
      </c>
      <c r="B449" s="63">
        <v>3830</v>
      </c>
      <c r="C449" s="18" t="s">
        <v>251</v>
      </c>
      <c r="D449" s="66">
        <v>10379209.880000001</v>
      </c>
      <c r="E449" s="66">
        <v>2594802.4700000002</v>
      </c>
      <c r="F449" s="27">
        <v>391</v>
      </c>
      <c r="G449" s="27">
        <v>112</v>
      </c>
      <c r="H449" s="26">
        <v>28.63</v>
      </c>
      <c r="I449" s="28" t="s">
        <v>912</v>
      </c>
      <c r="J449" s="5"/>
      <c r="M449" s="75"/>
    </row>
    <row r="450" spans="1:13" s="2" customFormat="1" x14ac:dyDescent="0.25">
      <c r="A450" s="62">
        <v>313835</v>
      </c>
      <c r="B450" s="63">
        <v>3835</v>
      </c>
      <c r="C450" s="18" t="s">
        <v>493</v>
      </c>
      <c r="D450" s="66">
        <v>10728697.859999999</v>
      </c>
      <c r="E450" s="66">
        <v>2682174.4700000002</v>
      </c>
      <c r="F450" s="27">
        <v>404</v>
      </c>
      <c r="G450" s="27">
        <v>551</v>
      </c>
      <c r="H450" s="26">
        <v>136.27000000000001</v>
      </c>
      <c r="I450" s="28">
        <v>0.15974925936241702</v>
      </c>
      <c r="J450" s="5"/>
      <c r="M450" s="75"/>
    </row>
    <row r="451" spans="1:13" s="2" customFormat="1" x14ac:dyDescent="0.25">
      <c r="A451" s="62">
        <v>313840</v>
      </c>
      <c r="B451" s="63">
        <v>3840</v>
      </c>
      <c r="C451" s="18" t="s">
        <v>252</v>
      </c>
      <c r="D451" s="66">
        <v>57694373.859999999</v>
      </c>
      <c r="E451" s="66">
        <v>14423593.470000001</v>
      </c>
      <c r="F451" s="27">
        <v>2174</v>
      </c>
      <c r="G451" s="27">
        <v>3770</v>
      </c>
      <c r="H451" s="26">
        <v>173.38</v>
      </c>
      <c r="I451" s="28">
        <v>0.20325542930226997</v>
      </c>
      <c r="J451" s="5"/>
      <c r="M451" s="75"/>
    </row>
    <row r="452" spans="1:13" s="2" customFormat="1" x14ac:dyDescent="0.25">
      <c r="A452" s="62">
        <v>313850</v>
      </c>
      <c r="B452" s="63">
        <v>3850</v>
      </c>
      <c r="C452" s="18" t="s">
        <v>253</v>
      </c>
      <c r="D452" s="66">
        <v>10573543.33</v>
      </c>
      <c r="E452" s="66">
        <v>2643385.83</v>
      </c>
      <c r="F452" s="27">
        <v>398</v>
      </c>
      <c r="G452" s="27">
        <v>352</v>
      </c>
      <c r="H452" s="26">
        <v>88.33</v>
      </c>
      <c r="I452" s="28" t="s">
        <v>912</v>
      </c>
      <c r="J452" s="5"/>
      <c r="M452" s="75"/>
    </row>
    <row r="453" spans="1:13" s="2" customFormat="1" x14ac:dyDescent="0.25">
      <c r="A453" s="62">
        <v>313860</v>
      </c>
      <c r="B453" s="63">
        <v>3860</v>
      </c>
      <c r="C453" s="18" t="s">
        <v>254</v>
      </c>
      <c r="D453" s="66">
        <v>21049057.870000001</v>
      </c>
      <c r="E453" s="66">
        <v>5262264.47</v>
      </c>
      <c r="F453" s="27">
        <v>793</v>
      </c>
      <c r="G453" s="27">
        <v>1355</v>
      </c>
      <c r="H453" s="26">
        <v>170.81</v>
      </c>
      <c r="I453" s="28">
        <v>0.20023541974207018</v>
      </c>
      <c r="J453" s="5"/>
      <c r="M453" s="75"/>
    </row>
    <row r="454" spans="1:13" s="2" customFormat="1" x14ac:dyDescent="0.25">
      <c r="A454" s="62">
        <v>313862</v>
      </c>
      <c r="B454" s="63">
        <v>3862</v>
      </c>
      <c r="C454" s="18" t="s">
        <v>494</v>
      </c>
      <c r="D454" s="66">
        <v>25190824.18</v>
      </c>
      <c r="E454" s="66">
        <v>6297706.0499999998</v>
      </c>
      <c r="F454" s="27">
        <v>949</v>
      </c>
      <c r="G454" s="27">
        <v>853</v>
      </c>
      <c r="H454" s="26">
        <v>89.85</v>
      </c>
      <c r="I454" s="28" t="s">
        <v>912</v>
      </c>
      <c r="J454" s="5"/>
      <c r="M454" s="75"/>
    </row>
    <row r="455" spans="1:13" s="2" customFormat="1" x14ac:dyDescent="0.25">
      <c r="A455" s="62">
        <v>313865</v>
      </c>
      <c r="B455" s="63">
        <v>3865</v>
      </c>
      <c r="C455" s="18" t="s">
        <v>255</v>
      </c>
      <c r="D455" s="66">
        <v>11695242.710000001</v>
      </c>
      <c r="E455" s="66">
        <v>2923810.68</v>
      </c>
      <c r="F455" s="27">
        <v>440</v>
      </c>
      <c r="G455" s="27">
        <v>1030</v>
      </c>
      <c r="H455" s="26">
        <v>233.68</v>
      </c>
      <c r="I455" s="28">
        <v>0.27394429153576333</v>
      </c>
      <c r="J455" s="5"/>
      <c r="M455" s="75"/>
    </row>
    <row r="456" spans="1:13" s="2" customFormat="1" x14ac:dyDescent="0.25">
      <c r="A456" s="62">
        <v>313867</v>
      </c>
      <c r="B456" s="63">
        <v>3867</v>
      </c>
      <c r="C456" s="18" t="s">
        <v>256</v>
      </c>
      <c r="D456" s="66">
        <v>11353567.52</v>
      </c>
      <c r="E456" s="66">
        <v>2838391.88</v>
      </c>
      <c r="F456" s="27">
        <v>427</v>
      </c>
      <c r="G456" s="27">
        <v>684</v>
      </c>
      <c r="H456" s="26">
        <v>159.85</v>
      </c>
      <c r="I456" s="28">
        <v>0.1873950108038098</v>
      </c>
      <c r="J456" s="5"/>
      <c r="M456" s="75"/>
    </row>
    <row r="457" spans="1:13" s="2" customFormat="1" x14ac:dyDescent="0.25">
      <c r="A457" s="62">
        <v>313868</v>
      </c>
      <c r="B457" s="63">
        <v>3868</v>
      </c>
      <c r="C457" s="18" t="s">
        <v>709</v>
      </c>
      <c r="D457" s="66">
        <v>10154994.640000001</v>
      </c>
      <c r="E457" s="66">
        <v>2538748.66</v>
      </c>
      <c r="F457" s="27">
        <v>382</v>
      </c>
      <c r="G457" s="27">
        <v>399</v>
      </c>
      <c r="H457" s="26">
        <v>104.25</v>
      </c>
      <c r="I457" s="28">
        <v>0.12221583142481181</v>
      </c>
      <c r="J457" s="5"/>
      <c r="M457" s="75"/>
    </row>
    <row r="458" spans="1:13" s="2" customFormat="1" x14ac:dyDescent="0.25">
      <c r="A458" s="62">
        <v>313870</v>
      </c>
      <c r="B458" s="63">
        <v>3870</v>
      </c>
      <c r="C458" s="18" t="s">
        <v>710</v>
      </c>
      <c r="D458" s="66">
        <v>11752927.789999999</v>
      </c>
      <c r="E458" s="66">
        <v>2938231.95</v>
      </c>
      <c r="F458" s="27">
        <v>442</v>
      </c>
      <c r="G458" s="27">
        <v>433</v>
      </c>
      <c r="H458" s="26">
        <v>97.75</v>
      </c>
      <c r="I458" s="28">
        <v>0.11459775187001663</v>
      </c>
      <c r="J458" s="5"/>
      <c r="M458" s="75"/>
    </row>
    <row r="459" spans="1:13" s="2" customFormat="1" x14ac:dyDescent="0.25">
      <c r="A459" s="62">
        <v>313880</v>
      </c>
      <c r="B459" s="63">
        <v>3880</v>
      </c>
      <c r="C459" s="18" t="s">
        <v>257</v>
      </c>
      <c r="D459" s="66">
        <v>32178649.809999999</v>
      </c>
      <c r="E459" s="66">
        <v>8044662.4500000002</v>
      </c>
      <c r="F459" s="27">
        <v>1212</v>
      </c>
      <c r="G459" s="27">
        <v>1189</v>
      </c>
      <c r="H459" s="26">
        <v>98.04</v>
      </c>
      <c r="I459" s="28">
        <v>0.11493394309956513</v>
      </c>
      <c r="J459" s="5"/>
      <c r="M459" s="75"/>
    </row>
    <row r="460" spans="1:13" s="2" customFormat="1" x14ac:dyDescent="0.25">
      <c r="A460" s="62">
        <v>313890</v>
      </c>
      <c r="B460" s="63">
        <v>3890</v>
      </c>
      <c r="C460" s="18" t="s">
        <v>258</v>
      </c>
      <c r="D460" s="66">
        <v>11172404.76</v>
      </c>
      <c r="E460" s="66">
        <v>2793101.19</v>
      </c>
      <c r="F460" s="27">
        <v>421</v>
      </c>
      <c r="G460" s="27">
        <v>497</v>
      </c>
      <c r="H460" s="26">
        <v>118.03</v>
      </c>
      <c r="I460" s="28">
        <v>0.13837065507177698</v>
      </c>
      <c r="J460" s="5"/>
      <c r="M460" s="75"/>
    </row>
    <row r="461" spans="1:13" s="2" customFormat="1" x14ac:dyDescent="0.25">
      <c r="A461" s="62">
        <v>313900</v>
      </c>
      <c r="B461" s="63">
        <v>3900</v>
      </c>
      <c r="C461" s="18" t="s">
        <v>259</v>
      </c>
      <c r="D461" s="66">
        <v>59176594.950000003</v>
      </c>
      <c r="E461" s="66">
        <v>14794148.74</v>
      </c>
      <c r="F461" s="27">
        <v>2230</v>
      </c>
      <c r="G461" s="27">
        <v>1665</v>
      </c>
      <c r="H461" s="26">
        <v>74.650000000000006</v>
      </c>
      <c r="I461" s="28" t="s">
        <v>912</v>
      </c>
      <c r="J461" s="5"/>
      <c r="M461" s="75"/>
    </row>
    <row r="462" spans="1:13" s="2" customFormat="1" x14ac:dyDescent="0.25">
      <c r="A462" s="62">
        <v>313910</v>
      </c>
      <c r="B462" s="63">
        <v>3910</v>
      </c>
      <c r="C462" s="18" t="s">
        <v>463</v>
      </c>
      <c r="D462" s="66">
        <v>12723475.93</v>
      </c>
      <c r="E462" s="66">
        <v>3180868.98</v>
      </c>
      <c r="F462" s="27">
        <v>479</v>
      </c>
      <c r="G462" s="27">
        <v>402</v>
      </c>
      <c r="H462" s="26">
        <v>83.83</v>
      </c>
      <c r="I462" s="28" t="s">
        <v>912</v>
      </c>
      <c r="J462" s="5"/>
      <c r="M462" s="75"/>
    </row>
    <row r="463" spans="1:13" s="2" customFormat="1" x14ac:dyDescent="0.25">
      <c r="A463" s="62">
        <v>313920</v>
      </c>
      <c r="B463" s="63">
        <v>3920</v>
      </c>
      <c r="C463" s="18" t="s">
        <v>260</v>
      </c>
      <c r="D463" s="66">
        <v>22028766.07</v>
      </c>
      <c r="E463" s="66">
        <v>5507191.5199999996</v>
      </c>
      <c r="F463" s="27">
        <v>830</v>
      </c>
      <c r="G463" s="27">
        <v>819</v>
      </c>
      <c r="H463" s="26">
        <v>98.65</v>
      </c>
      <c r="I463" s="28">
        <v>0.11564530347282213</v>
      </c>
      <c r="J463" s="5"/>
      <c r="M463" s="75"/>
    </row>
    <row r="464" spans="1:13" s="2" customFormat="1" x14ac:dyDescent="0.25">
      <c r="A464" s="62">
        <v>313925</v>
      </c>
      <c r="B464" s="63">
        <v>3925</v>
      </c>
      <c r="C464" s="18" t="s">
        <v>261</v>
      </c>
      <c r="D464" s="66">
        <v>10779687.800000001</v>
      </c>
      <c r="E464" s="66">
        <v>2694921.95</v>
      </c>
      <c r="F464" s="27">
        <v>406</v>
      </c>
      <c r="G464" s="27">
        <v>412</v>
      </c>
      <c r="H464" s="26">
        <v>101.41</v>
      </c>
      <c r="I464" s="28">
        <v>0.11888451828928669</v>
      </c>
      <c r="J464" s="5"/>
      <c r="M464" s="75"/>
    </row>
    <row r="465" spans="1:13" s="2" customFormat="1" x14ac:dyDescent="0.25">
      <c r="A465" s="62">
        <v>313930</v>
      </c>
      <c r="B465" s="63">
        <v>3930</v>
      </c>
      <c r="C465" s="18" t="s">
        <v>262</v>
      </c>
      <c r="D465" s="66">
        <v>22717555.27</v>
      </c>
      <c r="E465" s="66">
        <v>5679388.8200000003</v>
      </c>
      <c r="F465" s="27">
        <v>856</v>
      </c>
      <c r="G465" s="27">
        <v>1791</v>
      </c>
      <c r="H465" s="26">
        <v>209.19</v>
      </c>
      <c r="I465" s="28">
        <v>0.24522698686121974</v>
      </c>
      <c r="J465" s="5"/>
      <c r="M465" s="75"/>
    </row>
    <row r="466" spans="1:13" s="2" customFormat="1" x14ac:dyDescent="0.25">
      <c r="A466" s="62">
        <v>313940</v>
      </c>
      <c r="B466" s="63">
        <v>3940</v>
      </c>
      <c r="C466" s="18" t="s">
        <v>711</v>
      </c>
      <c r="D466" s="66">
        <v>90300933.920000002</v>
      </c>
      <c r="E466" s="66">
        <v>22575233.48</v>
      </c>
      <c r="F466" s="27">
        <v>3403</v>
      </c>
      <c r="G466" s="27">
        <v>5439</v>
      </c>
      <c r="H466" s="26">
        <v>159.82</v>
      </c>
      <c r="I466" s="28">
        <v>0.18735318749957297</v>
      </c>
      <c r="J466" s="5"/>
      <c r="M466" s="75"/>
    </row>
    <row r="467" spans="1:13" s="2" customFormat="1" x14ac:dyDescent="0.25">
      <c r="A467" s="62">
        <v>313950</v>
      </c>
      <c r="B467" s="63">
        <v>3950</v>
      </c>
      <c r="C467" s="18" t="s">
        <v>263</v>
      </c>
      <c r="D467" s="66">
        <v>0</v>
      </c>
      <c r="E467" s="66">
        <v>0</v>
      </c>
      <c r="F467" s="27">
        <v>0</v>
      </c>
      <c r="G467" s="27">
        <v>2243</v>
      </c>
      <c r="H467" s="26">
        <v>0</v>
      </c>
      <c r="I467" s="28" t="s">
        <v>912</v>
      </c>
      <c r="J467" s="5"/>
      <c r="M467" s="75"/>
    </row>
    <row r="468" spans="1:13" s="2" customFormat="1" x14ac:dyDescent="0.25">
      <c r="A468" s="62">
        <v>313960</v>
      </c>
      <c r="B468" s="63">
        <v>3960</v>
      </c>
      <c r="C468" s="18" t="s">
        <v>264</v>
      </c>
      <c r="D468" s="66">
        <v>29536718.41</v>
      </c>
      <c r="E468" s="66">
        <v>7384179.5999999996</v>
      </c>
      <c r="F468" s="27">
        <v>1113</v>
      </c>
      <c r="G468" s="27">
        <v>2744</v>
      </c>
      <c r="H468" s="26">
        <v>246.5</v>
      </c>
      <c r="I468" s="28">
        <v>0.28897224622766365</v>
      </c>
      <c r="J468" s="5"/>
      <c r="M468" s="75"/>
    </row>
    <row r="469" spans="1:13" s="2" customFormat="1" x14ac:dyDescent="0.25">
      <c r="A469" s="62">
        <v>313970</v>
      </c>
      <c r="B469" s="63">
        <v>3970</v>
      </c>
      <c r="C469" s="18" t="s">
        <v>265</v>
      </c>
      <c r="D469" s="66">
        <v>12514615.289999999</v>
      </c>
      <c r="E469" s="66">
        <v>3128653.82</v>
      </c>
      <c r="F469" s="27">
        <v>471</v>
      </c>
      <c r="G469" s="27">
        <v>796</v>
      </c>
      <c r="H469" s="26">
        <v>168.77</v>
      </c>
      <c r="I469" s="28">
        <v>0.19784716593341461</v>
      </c>
      <c r="J469" s="5"/>
      <c r="M469" s="75"/>
    </row>
    <row r="470" spans="1:13" s="2" customFormat="1" x14ac:dyDescent="0.25">
      <c r="A470" s="62">
        <v>313980</v>
      </c>
      <c r="B470" s="63">
        <v>3980</v>
      </c>
      <c r="C470" s="18" t="s">
        <v>464</v>
      </c>
      <c r="D470" s="66">
        <v>17334911.66</v>
      </c>
      <c r="E470" s="66">
        <v>4333727.92</v>
      </c>
      <c r="F470" s="27">
        <v>653</v>
      </c>
      <c r="G470" s="27">
        <v>581</v>
      </c>
      <c r="H470" s="26">
        <v>88.93</v>
      </c>
      <c r="I470" s="28" t="s">
        <v>912</v>
      </c>
      <c r="J470" s="5"/>
      <c r="M470" s="75"/>
    </row>
    <row r="471" spans="1:13" s="2" customFormat="1" x14ac:dyDescent="0.25">
      <c r="A471" s="62">
        <v>313990</v>
      </c>
      <c r="B471" s="63">
        <v>3990</v>
      </c>
      <c r="C471" s="18" t="s">
        <v>712</v>
      </c>
      <c r="D471" s="66">
        <v>19682720.539999999</v>
      </c>
      <c r="E471" s="66">
        <v>4920680.1399999997</v>
      </c>
      <c r="F471" s="27">
        <v>741</v>
      </c>
      <c r="G471" s="27">
        <v>1603</v>
      </c>
      <c r="H471" s="26">
        <v>216.1</v>
      </c>
      <c r="I471" s="28">
        <v>0.25332769145265777</v>
      </c>
      <c r="J471" s="5"/>
      <c r="M471" s="75"/>
    </row>
    <row r="472" spans="1:13" s="2" customFormat="1" x14ac:dyDescent="0.25">
      <c r="A472" s="62">
        <v>314000</v>
      </c>
      <c r="B472" s="63">
        <v>4000</v>
      </c>
      <c r="C472" s="18" t="s">
        <v>266</v>
      </c>
      <c r="D472" s="66">
        <v>164485003.09999999</v>
      </c>
      <c r="E472" s="66">
        <v>41121250.780000001</v>
      </c>
      <c r="F472" s="27">
        <v>6198</v>
      </c>
      <c r="G472" s="27">
        <v>5904</v>
      </c>
      <c r="H472" s="26">
        <v>95.24</v>
      </c>
      <c r="I472" s="28">
        <v>0.11164886458938666</v>
      </c>
      <c r="J472" s="5"/>
      <c r="M472" s="75"/>
    </row>
    <row r="473" spans="1:13" s="2" customFormat="1" x14ac:dyDescent="0.25">
      <c r="A473" s="62">
        <v>314010</v>
      </c>
      <c r="B473" s="63">
        <v>4010</v>
      </c>
      <c r="C473" s="18" t="s">
        <v>267</v>
      </c>
      <c r="D473" s="66">
        <v>10560760.17</v>
      </c>
      <c r="E473" s="66">
        <v>2640190.04</v>
      </c>
      <c r="F473" s="27">
        <v>398</v>
      </c>
      <c r="G473" s="27">
        <v>472</v>
      </c>
      <c r="H473" s="26">
        <v>118.59</v>
      </c>
      <c r="I473" s="28">
        <v>0.13902121761127181</v>
      </c>
      <c r="J473" s="5"/>
      <c r="M473" s="75"/>
    </row>
    <row r="474" spans="1:13" s="2" customFormat="1" x14ac:dyDescent="0.25">
      <c r="A474" s="62">
        <v>314015</v>
      </c>
      <c r="B474" s="63">
        <v>4015</v>
      </c>
      <c r="C474" s="18" t="s">
        <v>713</v>
      </c>
      <c r="D474" s="66">
        <v>20305440.649999999</v>
      </c>
      <c r="E474" s="66">
        <v>5076360.16</v>
      </c>
      <c r="F474" s="27">
        <v>765</v>
      </c>
      <c r="G474" s="27">
        <v>1380</v>
      </c>
      <c r="H474" s="26">
        <v>180.33</v>
      </c>
      <c r="I474" s="28">
        <v>0.21139803067552698</v>
      </c>
      <c r="J474" s="5"/>
      <c r="M474" s="75"/>
    </row>
    <row r="475" spans="1:13" s="2" customFormat="1" x14ac:dyDescent="0.25">
      <c r="A475" s="62">
        <v>314020</v>
      </c>
      <c r="B475" s="63">
        <v>4020</v>
      </c>
      <c r="C475" s="18" t="s">
        <v>714</v>
      </c>
      <c r="D475" s="66">
        <v>10432968.970000001</v>
      </c>
      <c r="E475" s="66">
        <v>2608242.2400000002</v>
      </c>
      <c r="F475" s="27">
        <v>393</v>
      </c>
      <c r="G475" s="27">
        <v>453</v>
      </c>
      <c r="H475" s="26">
        <v>115.21</v>
      </c>
      <c r="I475" s="28">
        <v>0.13505931904751145</v>
      </c>
      <c r="J475" s="5"/>
      <c r="M475" s="75"/>
    </row>
    <row r="476" spans="1:13" s="2" customFormat="1" x14ac:dyDescent="0.25">
      <c r="A476" s="62">
        <v>314030</v>
      </c>
      <c r="B476" s="63">
        <v>4030</v>
      </c>
      <c r="C476" s="18" t="s">
        <v>715</v>
      </c>
      <c r="D476" s="66">
        <v>12353814.6</v>
      </c>
      <c r="E476" s="66">
        <v>3088453.65</v>
      </c>
      <c r="F476" s="27">
        <v>465</v>
      </c>
      <c r="G476" s="27">
        <v>421</v>
      </c>
      <c r="H476" s="26">
        <v>90.42</v>
      </c>
      <c r="I476" s="28">
        <v>0.1060022993513452</v>
      </c>
      <c r="J476" s="5"/>
      <c r="M476" s="75"/>
    </row>
    <row r="477" spans="1:13" s="2" customFormat="1" x14ac:dyDescent="0.25">
      <c r="A477" s="62">
        <v>314040</v>
      </c>
      <c r="B477" s="63">
        <v>4040</v>
      </c>
      <c r="C477" s="18" t="s">
        <v>716</v>
      </c>
      <c r="D477" s="66">
        <v>9596671.8000000007</v>
      </c>
      <c r="E477" s="66">
        <v>2399167.9500000002</v>
      </c>
      <c r="F477" s="27">
        <v>361</v>
      </c>
      <c r="G477" s="27">
        <v>245</v>
      </c>
      <c r="H477" s="26">
        <v>67.739999999999995</v>
      </c>
      <c r="I477" s="28" t="s">
        <v>912</v>
      </c>
      <c r="J477" s="5"/>
      <c r="M477" s="75"/>
    </row>
    <row r="478" spans="1:13" s="2" customFormat="1" x14ac:dyDescent="0.25">
      <c r="A478" s="62">
        <v>314050</v>
      </c>
      <c r="B478" s="63">
        <v>4050</v>
      </c>
      <c r="C478" s="18" t="s">
        <v>268</v>
      </c>
      <c r="D478" s="66">
        <v>22308281.129999999</v>
      </c>
      <c r="E478" s="66">
        <v>5577070.2800000003</v>
      </c>
      <c r="F478" s="27">
        <v>840</v>
      </c>
      <c r="G478" s="27">
        <v>1075</v>
      </c>
      <c r="H478" s="26">
        <v>127.86</v>
      </c>
      <c r="I478" s="28">
        <v>0.14989136853644008</v>
      </c>
      <c r="J478" s="5"/>
      <c r="M478" s="75"/>
    </row>
    <row r="479" spans="1:13" s="2" customFormat="1" x14ac:dyDescent="0.25">
      <c r="A479" s="62">
        <v>314053</v>
      </c>
      <c r="B479" s="63">
        <v>4053</v>
      </c>
      <c r="C479" s="18" t="s">
        <v>269</v>
      </c>
      <c r="D479" s="66">
        <v>12433707.17</v>
      </c>
      <c r="E479" s="66">
        <v>3108426.79</v>
      </c>
      <c r="F479" s="27">
        <v>468</v>
      </c>
      <c r="G479" s="27">
        <v>799</v>
      </c>
      <c r="H479" s="26">
        <v>170.51</v>
      </c>
      <c r="I479" s="28">
        <v>0.19988509631191381</v>
      </c>
      <c r="J479" s="5"/>
      <c r="M479" s="75"/>
    </row>
    <row r="480" spans="1:13" s="2" customFormat="1" x14ac:dyDescent="0.25">
      <c r="A480" s="62">
        <v>314055</v>
      </c>
      <c r="B480" s="63">
        <v>4055</v>
      </c>
      <c r="C480" s="18" t="s">
        <v>270</v>
      </c>
      <c r="D480" s="66">
        <v>11551802.539999999</v>
      </c>
      <c r="E480" s="66">
        <v>2887950.64</v>
      </c>
      <c r="F480" s="27">
        <v>435</v>
      </c>
      <c r="G480" s="27">
        <v>764</v>
      </c>
      <c r="H480" s="26">
        <v>175.49</v>
      </c>
      <c r="I480" s="28">
        <v>0.2057206421485179</v>
      </c>
      <c r="J480" s="5"/>
      <c r="M480" s="75"/>
    </row>
    <row r="481" spans="1:13" s="2" customFormat="1" x14ac:dyDescent="0.25">
      <c r="A481" s="62">
        <v>314060</v>
      </c>
      <c r="B481" s="63">
        <v>4060</v>
      </c>
      <c r="C481" s="18" t="s">
        <v>717</v>
      </c>
      <c r="D481" s="66">
        <v>10429768.130000001</v>
      </c>
      <c r="E481" s="66">
        <v>2607442.0299999998</v>
      </c>
      <c r="F481" s="27">
        <v>393</v>
      </c>
      <c r="G481" s="27">
        <v>440</v>
      </c>
      <c r="H481" s="26">
        <v>111.94</v>
      </c>
      <c r="I481" s="28">
        <v>0.13122370404625897</v>
      </c>
      <c r="J481" s="5"/>
      <c r="M481" s="75"/>
    </row>
    <row r="482" spans="1:13" s="2" customFormat="1" x14ac:dyDescent="0.25">
      <c r="A482" s="62">
        <v>314070</v>
      </c>
      <c r="B482" s="63">
        <v>4070</v>
      </c>
      <c r="C482" s="18" t="s">
        <v>271</v>
      </c>
      <c r="D482" s="66">
        <v>45525961.899999999</v>
      </c>
      <c r="E482" s="66">
        <v>11381490.48</v>
      </c>
      <c r="F482" s="27">
        <v>1715</v>
      </c>
      <c r="G482" s="27">
        <v>3535</v>
      </c>
      <c r="H482" s="26">
        <v>206.03</v>
      </c>
      <c r="I482" s="28">
        <v>0.24152637151590461</v>
      </c>
      <c r="J482" s="5"/>
      <c r="M482" s="75"/>
    </row>
    <row r="483" spans="1:13" s="2" customFormat="1" x14ac:dyDescent="0.25">
      <c r="A483" s="62">
        <v>314080</v>
      </c>
      <c r="B483" s="63">
        <v>4080</v>
      </c>
      <c r="C483" s="18" t="s">
        <v>272</v>
      </c>
      <c r="D483" s="66">
        <v>33297052.350000001</v>
      </c>
      <c r="E483" s="66">
        <v>8324263.0899999999</v>
      </c>
      <c r="F483" s="27">
        <v>1254</v>
      </c>
      <c r="G483" s="27">
        <v>1171</v>
      </c>
      <c r="H483" s="26">
        <v>93.31</v>
      </c>
      <c r="I483" s="28">
        <v>0.10939195290020129</v>
      </c>
      <c r="J483" s="5"/>
      <c r="M483" s="75"/>
    </row>
    <row r="484" spans="1:13" s="2" customFormat="1" x14ac:dyDescent="0.25">
      <c r="A484" s="62">
        <v>314085</v>
      </c>
      <c r="B484" s="63">
        <v>4085</v>
      </c>
      <c r="C484" s="18" t="s">
        <v>273</v>
      </c>
      <c r="D484" s="66">
        <v>17569085.850000001</v>
      </c>
      <c r="E484" s="66">
        <v>4392271.46</v>
      </c>
      <c r="F484" s="27">
        <v>662</v>
      </c>
      <c r="G484" s="27">
        <v>1130</v>
      </c>
      <c r="H484" s="26">
        <v>170.66</v>
      </c>
      <c r="I484" s="28">
        <v>0.20006151253832141</v>
      </c>
      <c r="J484" s="5"/>
      <c r="M484" s="75"/>
    </row>
    <row r="485" spans="1:13" s="2" customFormat="1" x14ac:dyDescent="0.25">
      <c r="A485" s="62">
        <v>314090</v>
      </c>
      <c r="B485" s="63">
        <v>4090</v>
      </c>
      <c r="C485" s="18" t="s">
        <v>718</v>
      </c>
      <c r="D485" s="66">
        <v>22618150.77</v>
      </c>
      <c r="E485" s="66">
        <v>5654537.6900000004</v>
      </c>
      <c r="F485" s="27">
        <v>852</v>
      </c>
      <c r="G485" s="27">
        <v>1070</v>
      </c>
      <c r="H485" s="26">
        <v>125.52</v>
      </c>
      <c r="I485" s="28">
        <v>0.14715023242125547</v>
      </c>
      <c r="J485" s="5"/>
      <c r="M485" s="75"/>
    </row>
    <row r="486" spans="1:13" s="2" customFormat="1" x14ac:dyDescent="0.25">
      <c r="A486" s="62">
        <v>314100</v>
      </c>
      <c r="B486" s="63">
        <v>4100</v>
      </c>
      <c r="C486" s="18" t="s">
        <v>274</v>
      </c>
      <c r="D486" s="66">
        <v>14909209.93</v>
      </c>
      <c r="E486" s="66">
        <v>3727302.48</v>
      </c>
      <c r="F486" s="27">
        <v>561</v>
      </c>
      <c r="G486" s="27">
        <v>667</v>
      </c>
      <c r="H486" s="26">
        <v>118.7</v>
      </c>
      <c r="I486" s="28">
        <v>0.13915713327680782</v>
      </c>
      <c r="J486" s="5"/>
      <c r="M486" s="75"/>
    </row>
    <row r="487" spans="1:13" s="2" customFormat="1" x14ac:dyDescent="0.25">
      <c r="A487" s="62">
        <v>314110</v>
      </c>
      <c r="B487" s="63">
        <v>4110</v>
      </c>
      <c r="C487" s="18" t="s">
        <v>275</v>
      </c>
      <c r="D487" s="66">
        <v>53882104.619999997</v>
      </c>
      <c r="E487" s="66">
        <v>13470526.16</v>
      </c>
      <c r="F487" s="27">
        <v>2030</v>
      </c>
      <c r="G487" s="27">
        <v>2724</v>
      </c>
      <c r="H487" s="26">
        <v>134.13999999999999</v>
      </c>
      <c r="I487" s="28">
        <v>0.15725223323736448</v>
      </c>
      <c r="J487" s="5"/>
      <c r="M487" s="75"/>
    </row>
    <row r="488" spans="1:13" s="2" customFormat="1" x14ac:dyDescent="0.25">
      <c r="A488" s="62">
        <v>314120</v>
      </c>
      <c r="B488" s="63">
        <v>4120</v>
      </c>
      <c r="C488" s="18" t="s">
        <v>276</v>
      </c>
      <c r="D488" s="66">
        <v>10799384.16</v>
      </c>
      <c r="E488" s="66">
        <v>2699846.04</v>
      </c>
      <c r="F488" s="27">
        <v>406</v>
      </c>
      <c r="G488" s="27">
        <v>353</v>
      </c>
      <c r="H488" s="26">
        <v>86.73</v>
      </c>
      <c r="I488" s="28" t="s">
        <v>912</v>
      </c>
      <c r="J488" s="5"/>
      <c r="M488" s="75"/>
    </row>
    <row r="489" spans="1:13" s="2" customFormat="1" x14ac:dyDescent="0.25">
      <c r="A489" s="62">
        <v>314130</v>
      </c>
      <c r="B489" s="63">
        <v>4130</v>
      </c>
      <c r="C489" s="18" t="s">
        <v>277</v>
      </c>
      <c r="D489" s="66">
        <v>12953592.41</v>
      </c>
      <c r="E489" s="66">
        <v>3238398.1</v>
      </c>
      <c r="F489" s="27">
        <v>488</v>
      </c>
      <c r="G489" s="27">
        <v>556</v>
      </c>
      <c r="H489" s="26">
        <v>113.89</v>
      </c>
      <c r="I489" s="28">
        <v>0.13351154859943534</v>
      </c>
      <c r="J489" s="5"/>
      <c r="M489" s="75"/>
    </row>
    <row r="490" spans="1:13" s="2" customFormat="1" x14ac:dyDescent="0.25">
      <c r="A490" s="62">
        <v>314140</v>
      </c>
      <c r="B490" s="63">
        <v>4140</v>
      </c>
      <c r="C490" s="18" t="s">
        <v>278</v>
      </c>
      <c r="D490" s="66">
        <v>22196554.420000002</v>
      </c>
      <c r="E490" s="66">
        <v>5549138.6100000003</v>
      </c>
      <c r="F490" s="27">
        <v>836</v>
      </c>
      <c r="G490" s="27">
        <v>1163</v>
      </c>
      <c r="H490" s="26">
        <v>139.02000000000001</v>
      </c>
      <c r="I490" s="28">
        <v>0.16297778840324112</v>
      </c>
      <c r="J490" s="5"/>
      <c r="M490" s="75"/>
    </row>
    <row r="491" spans="1:13" s="2" customFormat="1" x14ac:dyDescent="0.25">
      <c r="A491" s="62">
        <v>314150</v>
      </c>
      <c r="B491" s="63">
        <v>4150</v>
      </c>
      <c r="C491" s="18" t="s">
        <v>279</v>
      </c>
      <c r="D491" s="66">
        <v>10567278.76</v>
      </c>
      <c r="E491" s="66">
        <v>2641819.69</v>
      </c>
      <c r="F491" s="27">
        <v>398</v>
      </c>
      <c r="G491" s="27">
        <v>429</v>
      </c>
      <c r="H491" s="26">
        <v>107.72</v>
      </c>
      <c r="I491" s="28">
        <v>0.12627820430500009</v>
      </c>
      <c r="J491" s="5"/>
      <c r="M491" s="75"/>
    </row>
    <row r="492" spans="1:13" s="2" customFormat="1" x14ac:dyDescent="0.25">
      <c r="A492" s="62">
        <v>314160</v>
      </c>
      <c r="B492" s="63">
        <v>4160</v>
      </c>
      <c r="C492" s="18" t="s">
        <v>719</v>
      </c>
      <c r="D492" s="66">
        <v>14894484.16</v>
      </c>
      <c r="E492" s="66">
        <v>3723621.04</v>
      </c>
      <c r="F492" s="27">
        <v>561</v>
      </c>
      <c r="G492" s="27">
        <v>763</v>
      </c>
      <c r="H492" s="26">
        <v>135.91999999999999</v>
      </c>
      <c r="I492" s="28">
        <v>0.15934312876507908</v>
      </c>
      <c r="J492" s="5"/>
      <c r="M492" s="75"/>
    </row>
    <row r="493" spans="1:13" s="2" customFormat="1" x14ac:dyDescent="0.25">
      <c r="A493" s="62">
        <v>314170</v>
      </c>
      <c r="B493" s="63">
        <v>4170</v>
      </c>
      <c r="C493" s="18" t="s">
        <v>280</v>
      </c>
      <c r="D493" s="66">
        <v>10246887.550000001</v>
      </c>
      <c r="E493" s="66">
        <v>2561721.89</v>
      </c>
      <c r="F493" s="27">
        <v>386</v>
      </c>
      <c r="G493" s="27">
        <v>473</v>
      </c>
      <c r="H493" s="26">
        <v>122.48</v>
      </c>
      <c r="I493" s="28">
        <v>0.14358313777332227</v>
      </c>
      <c r="J493" s="5"/>
      <c r="M493" s="75"/>
    </row>
    <row r="494" spans="1:13" s="2" customFormat="1" x14ac:dyDescent="0.25">
      <c r="A494" s="62">
        <v>314180</v>
      </c>
      <c r="B494" s="63">
        <v>4180</v>
      </c>
      <c r="C494" s="18" t="s">
        <v>281</v>
      </c>
      <c r="D494" s="66">
        <v>29565250.030000001</v>
      </c>
      <c r="E494" s="66">
        <v>7391312.5099999998</v>
      </c>
      <c r="F494" s="27">
        <v>1114</v>
      </c>
      <c r="G494" s="27">
        <v>1631</v>
      </c>
      <c r="H494" s="26">
        <v>146.38</v>
      </c>
      <c r="I494" s="28">
        <v>0.17159580810946837</v>
      </c>
      <c r="J494" s="5"/>
      <c r="M494" s="75"/>
    </row>
    <row r="495" spans="1:13" s="2" customFormat="1" x14ac:dyDescent="0.25">
      <c r="A495" s="62">
        <v>314190</v>
      </c>
      <c r="B495" s="63">
        <v>4190</v>
      </c>
      <c r="C495" s="18" t="s">
        <v>282</v>
      </c>
      <c r="D495" s="66">
        <v>11320996.939999999</v>
      </c>
      <c r="E495" s="66">
        <v>2830249.24</v>
      </c>
      <c r="F495" s="27">
        <v>426</v>
      </c>
      <c r="G495" s="27">
        <v>311</v>
      </c>
      <c r="H495" s="26">
        <v>72.89</v>
      </c>
      <c r="I495" s="28" t="s">
        <v>912</v>
      </c>
      <c r="J495" s="5"/>
      <c r="M495" s="75"/>
    </row>
    <row r="496" spans="1:13" s="2" customFormat="1" x14ac:dyDescent="0.25">
      <c r="A496" s="62">
        <v>314200</v>
      </c>
      <c r="B496" s="63">
        <v>4200</v>
      </c>
      <c r="C496" s="18" t="s">
        <v>283</v>
      </c>
      <c r="D496" s="66">
        <v>17881786.719999999</v>
      </c>
      <c r="E496" s="66">
        <v>4470446.68</v>
      </c>
      <c r="F496" s="27">
        <v>673</v>
      </c>
      <c r="G496" s="27">
        <v>911</v>
      </c>
      <c r="H496" s="26">
        <v>135.18</v>
      </c>
      <c r="I496" s="28">
        <v>0.15846805799453562</v>
      </c>
      <c r="J496" s="5"/>
      <c r="M496" s="75"/>
    </row>
    <row r="497" spans="1:13" s="2" customFormat="1" x14ac:dyDescent="0.25">
      <c r="A497" s="62">
        <v>314210</v>
      </c>
      <c r="B497" s="63">
        <v>4210</v>
      </c>
      <c r="C497" s="18" t="s">
        <v>284</v>
      </c>
      <c r="D497" s="66">
        <v>15100703.08</v>
      </c>
      <c r="E497" s="66">
        <v>3775175.77</v>
      </c>
      <c r="F497" s="27">
        <v>569</v>
      </c>
      <c r="G497" s="27">
        <v>870</v>
      </c>
      <c r="H497" s="26">
        <v>152.87</v>
      </c>
      <c r="I497" s="28">
        <v>0.17920757115308833</v>
      </c>
      <c r="J497" s="5"/>
      <c r="M497" s="75"/>
    </row>
    <row r="498" spans="1:13" s="2" customFormat="1" x14ac:dyDescent="0.25">
      <c r="A498" s="62">
        <v>314220</v>
      </c>
      <c r="B498" s="63">
        <v>4220</v>
      </c>
      <c r="C498" s="18" t="s">
        <v>720</v>
      </c>
      <c r="D498" s="66">
        <v>20094536.300000001</v>
      </c>
      <c r="E498" s="66">
        <v>5023634.08</v>
      </c>
      <c r="F498" s="27">
        <v>757</v>
      </c>
      <c r="G498" s="27">
        <v>793</v>
      </c>
      <c r="H498" s="26">
        <v>104.71</v>
      </c>
      <c r="I498" s="28">
        <v>0.12275225184257528</v>
      </c>
      <c r="J498" s="5"/>
      <c r="M498" s="75"/>
    </row>
    <row r="499" spans="1:13" s="2" customFormat="1" x14ac:dyDescent="0.25">
      <c r="A499" s="62">
        <v>314225</v>
      </c>
      <c r="B499" s="63">
        <v>4225</v>
      </c>
      <c r="C499" s="18" t="s">
        <v>721</v>
      </c>
      <c r="D499" s="66">
        <v>9748973.4700000007</v>
      </c>
      <c r="E499" s="66">
        <v>2437243.37</v>
      </c>
      <c r="F499" s="27">
        <v>367</v>
      </c>
      <c r="G499" s="27">
        <v>388</v>
      </c>
      <c r="H499" s="26">
        <v>105.6</v>
      </c>
      <c r="I499" s="28">
        <v>0.12379614085492549</v>
      </c>
      <c r="J499" s="5"/>
      <c r="M499" s="75"/>
    </row>
    <row r="500" spans="1:13" s="2" customFormat="1" x14ac:dyDescent="0.25">
      <c r="A500" s="62">
        <v>314230</v>
      </c>
      <c r="B500" s="63">
        <v>4230</v>
      </c>
      <c r="C500" s="18" t="s">
        <v>285</v>
      </c>
      <c r="D500" s="66">
        <v>11313505.99</v>
      </c>
      <c r="E500" s="66">
        <v>2828376.5</v>
      </c>
      <c r="F500" s="27">
        <v>426</v>
      </c>
      <c r="G500" s="27">
        <v>484</v>
      </c>
      <c r="H500" s="26">
        <v>113.51</v>
      </c>
      <c r="I500" s="28">
        <v>0.13307069341096853</v>
      </c>
      <c r="J500" s="5"/>
      <c r="M500" s="75"/>
    </row>
    <row r="501" spans="1:13" s="2" customFormat="1" x14ac:dyDescent="0.25">
      <c r="A501" s="62">
        <v>314240</v>
      </c>
      <c r="B501" s="63">
        <v>4240</v>
      </c>
      <c r="C501" s="18" t="s">
        <v>286</v>
      </c>
      <c r="D501" s="66">
        <v>12549607.279999999</v>
      </c>
      <c r="E501" s="66">
        <v>3137401.82</v>
      </c>
      <c r="F501" s="27">
        <v>472</v>
      </c>
      <c r="G501" s="27">
        <v>507</v>
      </c>
      <c r="H501" s="26">
        <v>107.19</v>
      </c>
      <c r="I501" s="28">
        <v>0.12566435118134836</v>
      </c>
      <c r="J501" s="5"/>
      <c r="M501" s="75"/>
    </row>
    <row r="502" spans="1:13" s="2" customFormat="1" x14ac:dyDescent="0.25">
      <c r="A502" s="62">
        <v>314250</v>
      </c>
      <c r="B502" s="63">
        <v>4250</v>
      </c>
      <c r="C502" s="18" t="s">
        <v>287</v>
      </c>
      <c r="D502" s="66">
        <v>10465375.48</v>
      </c>
      <c r="E502" s="66">
        <v>2616343.87</v>
      </c>
      <c r="F502" s="27">
        <v>394</v>
      </c>
      <c r="G502" s="27">
        <v>138</v>
      </c>
      <c r="H502" s="26">
        <v>34.979999999999997</v>
      </c>
      <c r="I502" s="28" t="s">
        <v>912</v>
      </c>
      <c r="J502" s="5"/>
      <c r="M502" s="75"/>
    </row>
    <row r="503" spans="1:13" s="2" customFormat="1" x14ac:dyDescent="0.25">
      <c r="A503" s="62">
        <v>314260</v>
      </c>
      <c r="B503" s="63">
        <v>4260</v>
      </c>
      <c r="C503" s="18" t="s">
        <v>288</v>
      </c>
      <c r="D503" s="66">
        <v>14663147.92</v>
      </c>
      <c r="E503" s="66">
        <v>3665786.98</v>
      </c>
      <c r="F503" s="27">
        <v>552</v>
      </c>
      <c r="G503" s="27">
        <v>652</v>
      </c>
      <c r="H503" s="26">
        <v>117.98</v>
      </c>
      <c r="I503" s="28">
        <v>0.13831034016469132</v>
      </c>
      <c r="J503" s="5"/>
      <c r="M503" s="75"/>
    </row>
    <row r="504" spans="1:13" s="2" customFormat="1" x14ac:dyDescent="0.25">
      <c r="A504" s="62">
        <v>314270</v>
      </c>
      <c r="B504" s="63">
        <v>4270</v>
      </c>
      <c r="C504" s="18" t="s">
        <v>722</v>
      </c>
      <c r="D504" s="66">
        <v>17738523.25</v>
      </c>
      <c r="E504" s="66">
        <v>4434630.8099999996</v>
      </c>
      <c r="F504" s="27">
        <v>668</v>
      </c>
      <c r="G504" s="27">
        <v>744</v>
      </c>
      <c r="H504" s="26">
        <v>111.29</v>
      </c>
      <c r="I504" s="28">
        <v>0.13046371570949711</v>
      </c>
      <c r="J504" s="5"/>
      <c r="M504" s="75"/>
    </row>
    <row r="505" spans="1:13" s="2" customFormat="1" x14ac:dyDescent="0.25">
      <c r="A505" s="62">
        <v>314280</v>
      </c>
      <c r="B505" s="63">
        <v>4280</v>
      </c>
      <c r="C505" s="18" t="s">
        <v>465</v>
      </c>
      <c r="D505" s="66">
        <v>44226114.560000002</v>
      </c>
      <c r="E505" s="66">
        <v>11056528.640000001</v>
      </c>
      <c r="F505" s="27">
        <v>1666</v>
      </c>
      <c r="G505" s="27">
        <v>1805</v>
      </c>
      <c r="H505" s="26">
        <v>108.29</v>
      </c>
      <c r="I505" s="28">
        <v>0.12694999529233994</v>
      </c>
      <c r="J505" s="5"/>
      <c r="M505" s="75"/>
    </row>
    <row r="506" spans="1:13" s="2" customFormat="1" x14ac:dyDescent="0.25">
      <c r="A506" s="62">
        <v>314290</v>
      </c>
      <c r="B506" s="63">
        <v>4290</v>
      </c>
      <c r="C506" s="18" t="s">
        <v>289</v>
      </c>
      <c r="D506" s="66">
        <v>22407594.579999998</v>
      </c>
      <c r="E506" s="66">
        <v>5601898.6500000004</v>
      </c>
      <c r="F506" s="27">
        <v>844</v>
      </c>
      <c r="G506" s="27">
        <v>884</v>
      </c>
      <c r="H506" s="26">
        <v>104.68</v>
      </c>
      <c r="I506" s="28">
        <v>0.12271320419194778</v>
      </c>
      <c r="J506" s="5"/>
      <c r="M506" s="75"/>
    </row>
    <row r="507" spans="1:13" s="2" customFormat="1" x14ac:dyDescent="0.25">
      <c r="A507" s="62">
        <v>314300</v>
      </c>
      <c r="B507" s="63">
        <v>4300</v>
      </c>
      <c r="C507" s="18" t="s">
        <v>290</v>
      </c>
      <c r="D507" s="66">
        <v>22046618.460000001</v>
      </c>
      <c r="E507" s="66">
        <v>5511654.6200000001</v>
      </c>
      <c r="F507" s="27">
        <v>830</v>
      </c>
      <c r="G507" s="27">
        <v>885</v>
      </c>
      <c r="H507" s="26">
        <v>106.51</v>
      </c>
      <c r="I507" s="28">
        <v>0.12486351425030698</v>
      </c>
      <c r="J507" s="5"/>
      <c r="M507" s="75"/>
    </row>
    <row r="508" spans="1:13" s="2" customFormat="1" x14ac:dyDescent="0.25">
      <c r="A508" s="62">
        <v>314310</v>
      </c>
      <c r="B508" s="63">
        <v>4310</v>
      </c>
      <c r="C508" s="18" t="s">
        <v>291</v>
      </c>
      <c r="D508" s="66">
        <v>66762506.609999999</v>
      </c>
      <c r="E508" s="66">
        <v>16690626.65</v>
      </c>
      <c r="F508" s="27">
        <v>2516</v>
      </c>
      <c r="G508" s="27">
        <v>2181</v>
      </c>
      <c r="H508" s="26">
        <v>86.68</v>
      </c>
      <c r="I508" s="28" t="s">
        <v>912</v>
      </c>
      <c r="J508" s="5"/>
      <c r="M508" s="75"/>
    </row>
    <row r="509" spans="1:13" s="2" customFormat="1" x14ac:dyDescent="0.25">
      <c r="A509" s="62">
        <v>314315</v>
      </c>
      <c r="B509" s="63">
        <v>4315</v>
      </c>
      <c r="C509" s="18" t="s">
        <v>292</v>
      </c>
      <c r="D509" s="66">
        <v>10442737.449999999</v>
      </c>
      <c r="E509" s="66">
        <v>2610684.36</v>
      </c>
      <c r="F509" s="27">
        <v>393</v>
      </c>
      <c r="G509" s="27">
        <v>408</v>
      </c>
      <c r="H509" s="26">
        <v>103.67</v>
      </c>
      <c r="I509" s="28">
        <v>0.12152904169686136</v>
      </c>
      <c r="J509" s="5"/>
      <c r="M509" s="75"/>
    </row>
    <row r="510" spans="1:13" s="2" customFormat="1" x14ac:dyDescent="0.25">
      <c r="A510" s="62">
        <v>314320</v>
      </c>
      <c r="B510" s="63">
        <v>4320</v>
      </c>
      <c r="C510" s="18" t="s">
        <v>466</v>
      </c>
      <c r="D510" s="66">
        <v>29118997.68</v>
      </c>
      <c r="E510" s="66">
        <v>7279749.4199999999</v>
      </c>
      <c r="F510" s="27">
        <v>1097</v>
      </c>
      <c r="G510" s="27">
        <v>1458</v>
      </c>
      <c r="H510" s="26">
        <v>132.85</v>
      </c>
      <c r="I510" s="28">
        <v>0.15574545131896692</v>
      </c>
      <c r="J510" s="5"/>
      <c r="M510" s="75"/>
    </row>
    <row r="511" spans="1:13" s="2" customFormat="1" x14ac:dyDescent="0.25">
      <c r="A511" s="62">
        <v>314330</v>
      </c>
      <c r="B511" s="63">
        <v>4330</v>
      </c>
      <c r="C511" s="18" t="s">
        <v>293</v>
      </c>
      <c r="D511" s="66">
        <v>358157112.17000002</v>
      </c>
      <c r="E511" s="66">
        <v>89539278.040000007</v>
      </c>
      <c r="F511" s="27">
        <v>13497</v>
      </c>
      <c r="G511" s="27">
        <v>24573</v>
      </c>
      <c r="H511" s="26">
        <v>182.05</v>
      </c>
      <c r="I511" s="28">
        <v>0.21341201698640233</v>
      </c>
      <c r="J511" s="5"/>
      <c r="M511" s="75"/>
    </row>
    <row r="512" spans="1:13" s="2" customFormat="1" x14ac:dyDescent="0.25">
      <c r="A512" s="62">
        <v>314340</v>
      </c>
      <c r="B512" s="63">
        <v>4340</v>
      </c>
      <c r="C512" s="18" t="s">
        <v>723</v>
      </c>
      <c r="D512" s="66">
        <v>35858257.399999999</v>
      </c>
      <c r="E512" s="66">
        <v>8964564.3499999996</v>
      </c>
      <c r="F512" s="27">
        <v>1351</v>
      </c>
      <c r="G512" s="27">
        <v>2769</v>
      </c>
      <c r="H512" s="26">
        <v>204.9</v>
      </c>
      <c r="I512" s="28">
        <v>0.24019725768285394</v>
      </c>
      <c r="J512" s="5"/>
      <c r="M512" s="75"/>
    </row>
    <row r="513" spans="1:13" s="2" customFormat="1" x14ac:dyDescent="0.25">
      <c r="A513" s="62">
        <v>314345</v>
      </c>
      <c r="B513" s="63">
        <v>4345</v>
      </c>
      <c r="C513" s="18" t="s">
        <v>294</v>
      </c>
      <c r="D513" s="66">
        <v>10647267.92</v>
      </c>
      <c r="E513" s="66">
        <v>2661816.98</v>
      </c>
      <c r="F513" s="27">
        <v>401</v>
      </c>
      <c r="G513" s="27">
        <v>542</v>
      </c>
      <c r="H513" s="26">
        <v>135.07</v>
      </c>
      <c r="I513" s="28">
        <v>0.15834172557478299</v>
      </c>
      <c r="J513" s="5"/>
      <c r="M513" s="75"/>
    </row>
    <row r="514" spans="1:13" s="2" customFormat="1" x14ac:dyDescent="0.25">
      <c r="A514" s="62">
        <v>314350</v>
      </c>
      <c r="B514" s="63">
        <v>4350</v>
      </c>
      <c r="C514" s="18" t="s">
        <v>467</v>
      </c>
      <c r="D514" s="66">
        <v>16111084.76</v>
      </c>
      <c r="E514" s="66">
        <v>4027771.19</v>
      </c>
      <c r="F514" s="27">
        <v>607</v>
      </c>
      <c r="G514" s="27">
        <v>1117</v>
      </c>
      <c r="H514" s="26">
        <v>183.96</v>
      </c>
      <c r="I514" s="28">
        <v>0.21565655338882514</v>
      </c>
      <c r="J514" s="5"/>
      <c r="M514" s="75"/>
    </row>
    <row r="515" spans="1:13" s="2" customFormat="1" x14ac:dyDescent="0.25">
      <c r="A515" s="62">
        <v>314360</v>
      </c>
      <c r="B515" s="63">
        <v>4360</v>
      </c>
      <c r="C515" s="18" t="s">
        <v>724</v>
      </c>
      <c r="D515" s="66">
        <v>10739137.73</v>
      </c>
      <c r="E515" s="66">
        <v>2684784.43</v>
      </c>
      <c r="F515" s="27">
        <v>404</v>
      </c>
      <c r="G515" s="27">
        <v>400</v>
      </c>
      <c r="H515" s="26">
        <v>98.83</v>
      </c>
      <c r="I515" s="28">
        <v>0.11585768554506436</v>
      </c>
      <c r="J515" s="5"/>
      <c r="M515" s="75"/>
    </row>
    <row r="516" spans="1:13" s="2" customFormat="1" x14ac:dyDescent="0.25">
      <c r="A516" s="62">
        <v>314370</v>
      </c>
      <c r="B516" s="63">
        <v>4370</v>
      </c>
      <c r="C516" s="18" t="s">
        <v>495</v>
      </c>
      <c r="D516" s="66">
        <v>10133109.050000001</v>
      </c>
      <c r="E516" s="66">
        <v>2533277.2599999998</v>
      </c>
      <c r="F516" s="27">
        <v>381</v>
      </c>
      <c r="G516" s="27">
        <v>111</v>
      </c>
      <c r="H516" s="26">
        <v>29.06</v>
      </c>
      <c r="I516" s="28" t="s">
        <v>912</v>
      </c>
      <c r="J516" s="5"/>
      <c r="M516" s="75"/>
    </row>
    <row r="517" spans="1:13" s="2" customFormat="1" x14ac:dyDescent="0.25">
      <c r="A517" s="62">
        <v>314380</v>
      </c>
      <c r="B517" s="63">
        <v>4380</v>
      </c>
      <c r="C517" s="18" t="s">
        <v>295</v>
      </c>
      <c r="D517" s="66">
        <v>12234719.050000001</v>
      </c>
      <c r="E517" s="66">
        <v>3058679.76</v>
      </c>
      <c r="F517" s="27">
        <v>461</v>
      </c>
      <c r="G517" s="27">
        <v>625</v>
      </c>
      <c r="H517" s="26">
        <v>135.54</v>
      </c>
      <c r="I517" s="28">
        <v>0.15889867866278723</v>
      </c>
      <c r="J517" s="5"/>
      <c r="M517" s="75"/>
    </row>
    <row r="518" spans="1:13" s="2" customFormat="1" x14ac:dyDescent="0.25">
      <c r="A518" s="62">
        <v>314390</v>
      </c>
      <c r="B518" s="63">
        <v>4390</v>
      </c>
      <c r="C518" s="18" t="s">
        <v>725</v>
      </c>
      <c r="D518" s="66">
        <v>118051900.64</v>
      </c>
      <c r="E518" s="66">
        <v>29512975.16</v>
      </c>
      <c r="F518" s="27">
        <v>4448</v>
      </c>
      <c r="G518" s="27">
        <v>7796</v>
      </c>
      <c r="H518" s="26">
        <v>175.23</v>
      </c>
      <c r="I518" s="28">
        <v>0.2054154551852907</v>
      </c>
      <c r="J518" s="5"/>
      <c r="M518" s="75"/>
    </row>
    <row r="519" spans="1:13" s="2" customFormat="1" x14ac:dyDescent="0.25">
      <c r="A519" s="62">
        <v>314400</v>
      </c>
      <c r="B519" s="63">
        <v>4400</v>
      </c>
      <c r="C519" s="18" t="s">
        <v>296</v>
      </c>
      <c r="D519" s="66">
        <v>29383227.52</v>
      </c>
      <c r="E519" s="66">
        <v>7345806.8799999999</v>
      </c>
      <c r="F519" s="27">
        <v>1107</v>
      </c>
      <c r="G519" s="27">
        <v>1490</v>
      </c>
      <c r="H519" s="26">
        <v>134.55000000000001</v>
      </c>
      <c r="I519" s="28">
        <v>0.15773244664306194</v>
      </c>
      <c r="J519" s="5"/>
      <c r="M519" s="75"/>
    </row>
    <row r="520" spans="1:13" s="2" customFormat="1" x14ac:dyDescent="0.25">
      <c r="A520" s="62">
        <v>314410</v>
      </c>
      <c r="B520" s="63">
        <v>4410</v>
      </c>
      <c r="C520" s="18" t="s">
        <v>297</v>
      </c>
      <c r="D520" s="66">
        <v>29787124.219999999</v>
      </c>
      <c r="E520" s="66">
        <v>7446781.0599999996</v>
      </c>
      <c r="F520" s="27">
        <v>1122</v>
      </c>
      <c r="G520" s="27">
        <v>1489</v>
      </c>
      <c r="H520" s="26">
        <v>132.63999999999999</v>
      </c>
      <c r="I520" s="28">
        <v>0.15548925783121401</v>
      </c>
      <c r="J520" s="5"/>
      <c r="M520" s="75"/>
    </row>
    <row r="521" spans="1:13" s="2" customFormat="1" x14ac:dyDescent="0.25">
      <c r="A521" s="62">
        <v>314420</v>
      </c>
      <c r="B521" s="63">
        <v>4420</v>
      </c>
      <c r="C521" s="18" t="s">
        <v>298</v>
      </c>
      <c r="D521" s="66">
        <v>9343312.1400000006</v>
      </c>
      <c r="E521" s="66">
        <v>2335828.04</v>
      </c>
      <c r="F521" s="27">
        <v>352</v>
      </c>
      <c r="G521" s="27">
        <v>217</v>
      </c>
      <c r="H521" s="26">
        <v>61.62</v>
      </c>
      <c r="I521" s="28" t="s">
        <v>912</v>
      </c>
      <c r="J521" s="5"/>
      <c r="M521" s="75"/>
    </row>
    <row r="522" spans="1:13" s="2" customFormat="1" x14ac:dyDescent="0.25">
      <c r="A522" s="62">
        <v>314430</v>
      </c>
      <c r="B522" s="63">
        <v>4430</v>
      </c>
      <c r="C522" s="18" t="s">
        <v>299</v>
      </c>
      <c r="D522" s="66">
        <v>42286142.479999997</v>
      </c>
      <c r="E522" s="66">
        <v>10571535.619999999</v>
      </c>
      <c r="F522" s="27">
        <v>1593</v>
      </c>
      <c r="G522" s="27">
        <v>1854</v>
      </c>
      <c r="H522" s="26">
        <v>116.33</v>
      </c>
      <c r="I522" s="28">
        <v>0.13637850660133216</v>
      </c>
      <c r="J522" s="5"/>
      <c r="M522" s="75"/>
    </row>
    <row r="523" spans="1:13" s="2" customFormat="1" x14ac:dyDescent="0.25">
      <c r="A523" s="62">
        <v>314435</v>
      </c>
      <c r="B523" s="63">
        <v>4435</v>
      </c>
      <c r="C523" s="18" t="s">
        <v>300</v>
      </c>
      <c r="D523" s="66">
        <v>10680959.960000001</v>
      </c>
      <c r="E523" s="66">
        <v>2670239.9900000002</v>
      </c>
      <c r="F523" s="27">
        <v>402</v>
      </c>
      <c r="G523" s="27">
        <v>720</v>
      </c>
      <c r="H523" s="26">
        <v>178.86</v>
      </c>
      <c r="I523" s="28">
        <v>0.20967974454100072</v>
      </c>
      <c r="J523" s="5"/>
      <c r="M523" s="75"/>
    </row>
    <row r="524" spans="1:13" s="2" customFormat="1" x14ac:dyDescent="0.25">
      <c r="A524" s="62">
        <v>314437</v>
      </c>
      <c r="B524" s="63">
        <v>4437</v>
      </c>
      <c r="C524" s="18" t="s">
        <v>726</v>
      </c>
      <c r="D524" s="66">
        <v>10956791.359999999</v>
      </c>
      <c r="E524" s="66">
        <v>2739197.84</v>
      </c>
      <c r="F524" s="27">
        <v>412</v>
      </c>
      <c r="G524" s="27">
        <v>372</v>
      </c>
      <c r="H524" s="26">
        <v>90.08</v>
      </c>
      <c r="I524" s="28">
        <v>0.10560727033841713</v>
      </c>
      <c r="J524" s="5"/>
      <c r="M524" s="75"/>
    </row>
    <row r="525" spans="1:13" s="2" customFormat="1" x14ac:dyDescent="0.25">
      <c r="A525" s="62">
        <v>314440</v>
      </c>
      <c r="B525" s="63">
        <v>4440</v>
      </c>
      <c r="C525" s="18" t="s">
        <v>727</v>
      </c>
      <c r="D525" s="66">
        <v>11103054.49</v>
      </c>
      <c r="E525" s="66">
        <v>2775763.62</v>
      </c>
      <c r="F525" s="27">
        <v>418</v>
      </c>
      <c r="G525" s="27">
        <v>310</v>
      </c>
      <c r="H525" s="26">
        <v>74.08</v>
      </c>
      <c r="I525" s="28" t="s">
        <v>912</v>
      </c>
      <c r="J525" s="5"/>
      <c r="M525" s="75"/>
    </row>
    <row r="526" spans="1:13" s="2" customFormat="1" x14ac:dyDescent="0.25">
      <c r="A526" s="62">
        <v>314450</v>
      </c>
      <c r="B526" s="63">
        <v>4450</v>
      </c>
      <c r="C526" s="18" t="s">
        <v>301</v>
      </c>
      <c r="D526" s="66">
        <v>18999715.09</v>
      </c>
      <c r="E526" s="66">
        <v>4749928.7699999996</v>
      </c>
      <c r="F526" s="27">
        <v>716</v>
      </c>
      <c r="G526" s="27">
        <v>675</v>
      </c>
      <c r="H526" s="26">
        <v>94.26</v>
      </c>
      <c r="I526" s="28">
        <v>0.11050729635566686</v>
      </c>
      <c r="J526" s="5"/>
      <c r="M526" s="75"/>
    </row>
    <row r="527" spans="1:13" s="2" customFormat="1" x14ac:dyDescent="0.25">
      <c r="A527" s="62">
        <v>314460</v>
      </c>
      <c r="B527" s="63">
        <v>4460</v>
      </c>
      <c r="C527" s="18" t="s">
        <v>302</v>
      </c>
      <c r="D527" s="66">
        <v>33263070.710000001</v>
      </c>
      <c r="E527" s="66">
        <v>8315767.6799999997</v>
      </c>
      <c r="F527" s="27">
        <v>1253</v>
      </c>
      <c r="G527" s="27">
        <v>1422</v>
      </c>
      <c r="H527" s="26">
        <v>113.43</v>
      </c>
      <c r="I527" s="28">
        <v>0.13297546779120795</v>
      </c>
      <c r="J527" s="5"/>
      <c r="M527" s="75"/>
    </row>
    <row r="528" spans="1:13" s="2" customFormat="1" x14ac:dyDescent="0.25">
      <c r="A528" s="62">
        <v>314465</v>
      </c>
      <c r="B528" s="63">
        <v>4465</v>
      </c>
      <c r="C528" s="18" t="s">
        <v>303</v>
      </c>
      <c r="D528" s="66">
        <v>13702185.029999999</v>
      </c>
      <c r="E528" s="66">
        <v>3425546.26</v>
      </c>
      <c r="F528" s="27">
        <v>516</v>
      </c>
      <c r="G528" s="27">
        <v>813</v>
      </c>
      <c r="H528" s="26">
        <v>157.43</v>
      </c>
      <c r="I528" s="28">
        <v>0.18455889751364316</v>
      </c>
      <c r="J528" s="5"/>
      <c r="M528" s="75"/>
    </row>
    <row r="529" spans="1:13" s="2" customFormat="1" x14ac:dyDescent="0.25">
      <c r="A529" s="62">
        <v>314467</v>
      </c>
      <c r="B529" s="63">
        <v>4467</v>
      </c>
      <c r="C529" s="18" t="s">
        <v>728</v>
      </c>
      <c r="D529" s="66">
        <v>9881732.4600000009</v>
      </c>
      <c r="E529" s="66">
        <v>2470433.12</v>
      </c>
      <c r="F529" s="27">
        <v>372</v>
      </c>
      <c r="G529" s="27">
        <v>384</v>
      </c>
      <c r="H529" s="26">
        <v>103.11</v>
      </c>
      <c r="I529" s="28">
        <v>0.12087386308995227</v>
      </c>
      <c r="J529" s="5"/>
      <c r="M529" s="75"/>
    </row>
    <row r="530" spans="1:13" s="2" customFormat="1" x14ac:dyDescent="0.25">
      <c r="A530" s="62">
        <v>314470</v>
      </c>
      <c r="B530" s="63">
        <v>4470</v>
      </c>
      <c r="C530" s="18" t="s">
        <v>304</v>
      </c>
      <c r="D530" s="66">
        <v>28910748.440000001</v>
      </c>
      <c r="E530" s="66">
        <v>7227687.1100000003</v>
      </c>
      <c r="F530" s="27">
        <v>1089</v>
      </c>
      <c r="G530" s="27">
        <v>1270</v>
      </c>
      <c r="H530" s="26">
        <v>116.56</v>
      </c>
      <c r="I530" s="28">
        <v>0.13664025239667016</v>
      </c>
      <c r="J530" s="5"/>
      <c r="M530" s="75"/>
    </row>
    <row r="531" spans="1:13" s="2" customFormat="1" x14ac:dyDescent="0.25">
      <c r="A531" s="62">
        <v>314480</v>
      </c>
      <c r="B531" s="63">
        <v>4480</v>
      </c>
      <c r="C531" s="18" t="s">
        <v>305</v>
      </c>
      <c r="D531" s="66">
        <v>428350673.22000003</v>
      </c>
      <c r="E531" s="66">
        <v>107087668.31</v>
      </c>
      <c r="F531" s="27">
        <v>16143</v>
      </c>
      <c r="G531" s="27">
        <v>6880</v>
      </c>
      <c r="H531" s="26">
        <v>42.61</v>
      </c>
      <c r="I531" s="28" t="s">
        <v>912</v>
      </c>
      <c r="J531" s="5"/>
      <c r="M531" s="75"/>
    </row>
    <row r="532" spans="1:13" s="2" customFormat="1" x14ac:dyDescent="0.25">
      <c r="A532" s="62">
        <v>314490</v>
      </c>
      <c r="B532" s="63">
        <v>4490</v>
      </c>
      <c r="C532" s="18" t="s">
        <v>729</v>
      </c>
      <c r="D532" s="66">
        <v>10080369.59</v>
      </c>
      <c r="E532" s="66">
        <v>2520092.4</v>
      </c>
      <c r="F532" s="27">
        <v>379</v>
      </c>
      <c r="G532" s="27">
        <v>394</v>
      </c>
      <c r="H532" s="26">
        <v>103.71</v>
      </c>
      <c r="I532" s="28">
        <v>0.12157773150808295</v>
      </c>
      <c r="J532" s="5"/>
      <c r="M532" s="75"/>
    </row>
    <row r="533" spans="1:13" s="2" customFormat="1" x14ac:dyDescent="0.25">
      <c r="A533" s="62">
        <v>314500</v>
      </c>
      <c r="B533" s="63">
        <v>4500</v>
      </c>
      <c r="C533" s="18" t="s">
        <v>306</v>
      </c>
      <c r="D533" s="66">
        <v>43464548.520000003</v>
      </c>
      <c r="E533" s="66">
        <v>10866137.130000001</v>
      </c>
      <c r="F533" s="27">
        <v>1638</v>
      </c>
      <c r="G533" s="27">
        <v>2209</v>
      </c>
      <c r="H533" s="26">
        <v>134.85</v>
      </c>
      <c r="I533" s="28">
        <v>0.15808651021872935</v>
      </c>
      <c r="J533" s="5"/>
      <c r="M533" s="75"/>
    </row>
    <row r="534" spans="1:13" s="2" customFormat="1" x14ac:dyDescent="0.25">
      <c r="A534" s="62">
        <v>314505</v>
      </c>
      <c r="B534" s="63">
        <v>4505</v>
      </c>
      <c r="C534" s="18" t="s">
        <v>307</v>
      </c>
      <c r="D534" s="66">
        <v>12218145.439999999</v>
      </c>
      <c r="E534" s="66">
        <v>3054536.36</v>
      </c>
      <c r="F534" s="27">
        <v>460</v>
      </c>
      <c r="G534" s="27">
        <v>602</v>
      </c>
      <c r="H534" s="26">
        <v>130.72999999999999</v>
      </c>
      <c r="I534" s="28">
        <v>0.15325881743898703</v>
      </c>
      <c r="J534" s="5"/>
      <c r="M534" s="75"/>
    </row>
    <row r="535" spans="1:13" s="2" customFormat="1" x14ac:dyDescent="0.25">
      <c r="A535" s="62">
        <v>314510</v>
      </c>
      <c r="B535" s="63">
        <v>4510</v>
      </c>
      <c r="C535" s="18" t="s">
        <v>308</v>
      </c>
      <c r="D535" s="66">
        <v>25361176.309999999</v>
      </c>
      <c r="E535" s="66">
        <v>6340294.0800000001</v>
      </c>
      <c r="F535" s="27">
        <v>955</v>
      </c>
      <c r="G535" s="27">
        <v>1589</v>
      </c>
      <c r="H535" s="26">
        <v>166.25</v>
      </c>
      <c r="I535" s="28">
        <v>0.19488964896639879</v>
      </c>
      <c r="J535" s="5"/>
      <c r="M535" s="75"/>
    </row>
    <row r="536" spans="1:13" s="2" customFormat="1" x14ac:dyDescent="0.25">
      <c r="A536" s="62">
        <v>314520</v>
      </c>
      <c r="B536" s="63">
        <v>4520</v>
      </c>
      <c r="C536" s="18" t="s">
        <v>309</v>
      </c>
      <c r="D536" s="66">
        <v>107854051.7</v>
      </c>
      <c r="E536" s="66">
        <v>26963512.93</v>
      </c>
      <c r="F536" s="27">
        <v>4064</v>
      </c>
      <c r="G536" s="27">
        <v>12603</v>
      </c>
      <c r="H536" s="26">
        <v>310.06</v>
      </c>
      <c r="I536" s="28">
        <v>0.36347265306270926</v>
      </c>
      <c r="J536" s="5"/>
      <c r="M536" s="75"/>
    </row>
    <row r="537" spans="1:13" s="2" customFormat="1" x14ac:dyDescent="0.25">
      <c r="A537" s="62">
        <v>314530</v>
      </c>
      <c r="B537" s="63">
        <v>4530</v>
      </c>
      <c r="C537" s="18" t="s">
        <v>310</v>
      </c>
      <c r="D537" s="66">
        <v>29688462.989999998</v>
      </c>
      <c r="E537" s="66">
        <v>7422115.75</v>
      </c>
      <c r="F537" s="27">
        <v>1118</v>
      </c>
      <c r="G537" s="27">
        <v>1918</v>
      </c>
      <c r="H537" s="26">
        <v>171.42</v>
      </c>
      <c r="I537" s="28">
        <v>0.20095330721926161</v>
      </c>
      <c r="J537" s="5"/>
      <c r="M537" s="75"/>
    </row>
    <row r="538" spans="1:13" s="2" customFormat="1" x14ac:dyDescent="0.25">
      <c r="A538" s="62">
        <v>314535</v>
      </c>
      <c r="B538" s="63">
        <v>4535</v>
      </c>
      <c r="C538" s="18" t="s">
        <v>468</v>
      </c>
      <c r="D538" s="66">
        <v>13959295.789999999</v>
      </c>
      <c r="E538" s="66">
        <v>3489823.95</v>
      </c>
      <c r="F538" s="27">
        <v>526</v>
      </c>
      <c r="G538" s="27">
        <v>840</v>
      </c>
      <c r="H538" s="26">
        <v>159.66999999999999</v>
      </c>
      <c r="I538" s="28">
        <v>0.18717594983419286</v>
      </c>
      <c r="J538" s="5"/>
      <c r="M538" s="75"/>
    </row>
    <row r="539" spans="1:13" s="2" customFormat="1" x14ac:dyDescent="0.25">
      <c r="A539" s="62">
        <v>314537</v>
      </c>
      <c r="B539" s="63">
        <v>4537</v>
      </c>
      <c r="C539" s="18" t="s">
        <v>311</v>
      </c>
      <c r="D539" s="66">
        <v>10620800.84</v>
      </c>
      <c r="E539" s="66">
        <v>2655200.21</v>
      </c>
      <c r="F539" s="27">
        <v>400</v>
      </c>
      <c r="G539" s="27">
        <v>499</v>
      </c>
      <c r="H539" s="26">
        <v>124.66</v>
      </c>
      <c r="I539" s="28">
        <v>0.14614284242420431</v>
      </c>
      <c r="J539" s="5"/>
      <c r="M539" s="75"/>
    </row>
    <row r="540" spans="1:13" s="2" customFormat="1" x14ac:dyDescent="0.25">
      <c r="A540" s="62">
        <v>314540</v>
      </c>
      <c r="B540" s="63">
        <v>4540</v>
      </c>
      <c r="C540" s="18" t="s">
        <v>312</v>
      </c>
      <c r="D540" s="66">
        <v>9694256.7300000004</v>
      </c>
      <c r="E540" s="66">
        <v>2423564.1800000002</v>
      </c>
      <c r="F540" s="27">
        <v>365</v>
      </c>
      <c r="G540" s="27">
        <v>311</v>
      </c>
      <c r="H540" s="26">
        <v>85.12</v>
      </c>
      <c r="I540" s="28" t="s">
        <v>912</v>
      </c>
      <c r="J540" s="5"/>
      <c r="M540" s="75"/>
    </row>
    <row r="541" spans="1:13" s="2" customFormat="1" x14ac:dyDescent="0.25">
      <c r="A541" s="62">
        <v>314545</v>
      </c>
      <c r="B541" s="63">
        <v>4545</v>
      </c>
      <c r="C541" s="18" t="s">
        <v>730</v>
      </c>
      <c r="D541" s="66">
        <v>13036610.91</v>
      </c>
      <c r="E541" s="66">
        <v>3259152.73</v>
      </c>
      <c r="F541" s="27">
        <v>491</v>
      </c>
      <c r="G541" s="27">
        <v>593</v>
      </c>
      <c r="H541" s="26">
        <v>120.69</v>
      </c>
      <c r="I541" s="28">
        <v>0.14148951535162702</v>
      </c>
      <c r="J541" s="5"/>
      <c r="M541" s="75"/>
    </row>
    <row r="542" spans="1:13" s="2" customFormat="1" x14ac:dyDescent="0.25">
      <c r="A542" s="62">
        <v>314550</v>
      </c>
      <c r="B542" s="63">
        <v>4550</v>
      </c>
      <c r="C542" s="18" t="s">
        <v>731</v>
      </c>
      <c r="D542" s="66">
        <v>9681613.4800000004</v>
      </c>
      <c r="E542" s="66">
        <v>2420403.37</v>
      </c>
      <c r="F542" s="27">
        <v>364</v>
      </c>
      <c r="G542" s="27">
        <v>387</v>
      </c>
      <c r="H542" s="26">
        <v>106.06</v>
      </c>
      <c r="I542" s="28">
        <v>0.12433617250517247</v>
      </c>
      <c r="J542" s="5"/>
      <c r="M542" s="75"/>
    </row>
    <row r="543" spans="1:13" s="2" customFormat="1" x14ac:dyDescent="0.25">
      <c r="A543" s="62">
        <v>314560</v>
      </c>
      <c r="B543" s="63">
        <v>4560</v>
      </c>
      <c r="C543" s="18" t="s">
        <v>313</v>
      </c>
      <c r="D543" s="66">
        <v>45457500.159999996</v>
      </c>
      <c r="E543" s="66">
        <v>11364375.039999999</v>
      </c>
      <c r="F543" s="27">
        <v>1713</v>
      </c>
      <c r="G543" s="27">
        <v>2166</v>
      </c>
      <c r="H543" s="26">
        <v>126.43</v>
      </c>
      <c r="I543" s="28">
        <v>0.14821329854291274</v>
      </c>
      <c r="J543" s="5"/>
      <c r="M543" s="75"/>
    </row>
    <row r="544" spans="1:13" s="2" customFormat="1" x14ac:dyDescent="0.25">
      <c r="A544" s="62">
        <v>314570</v>
      </c>
      <c r="B544" s="63">
        <v>4570</v>
      </c>
      <c r="C544" s="18" t="s">
        <v>314</v>
      </c>
      <c r="D544" s="66">
        <v>9598086.8300000001</v>
      </c>
      <c r="E544" s="66">
        <v>2399521.71</v>
      </c>
      <c r="F544" s="27">
        <v>361</v>
      </c>
      <c r="G544" s="27">
        <v>213</v>
      </c>
      <c r="H544" s="26">
        <v>58.88</v>
      </c>
      <c r="I544" s="28" t="s">
        <v>912</v>
      </c>
      <c r="J544" s="5"/>
      <c r="M544" s="75"/>
    </row>
    <row r="545" spans="1:13" s="2" customFormat="1" x14ac:dyDescent="0.25">
      <c r="A545" s="62">
        <v>314580</v>
      </c>
      <c r="B545" s="63">
        <v>4580</v>
      </c>
      <c r="C545" s="18" t="s">
        <v>732</v>
      </c>
      <c r="D545" s="66">
        <v>10859226.300000001</v>
      </c>
      <c r="E545" s="66">
        <v>2714806.58</v>
      </c>
      <c r="F545" s="27">
        <v>409</v>
      </c>
      <c r="G545" s="27">
        <v>151</v>
      </c>
      <c r="H545" s="26">
        <v>36.89</v>
      </c>
      <c r="I545" s="28" t="s">
        <v>912</v>
      </c>
      <c r="J545" s="5"/>
      <c r="M545" s="75"/>
    </row>
    <row r="546" spans="1:13" s="2" customFormat="1" x14ac:dyDescent="0.25">
      <c r="A546" s="62">
        <v>314585</v>
      </c>
      <c r="B546" s="63">
        <v>4585</v>
      </c>
      <c r="C546" s="18" t="s">
        <v>733</v>
      </c>
      <c r="D546" s="66">
        <v>11189395.35</v>
      </c>
      <c r="E546" s="66">
        <v>2797348.84</v>
      </c>
      <c r="F546" s="27">
        <v>421</v>
      </c>
      <c r="G546" s="27">
        <v>825</v>
      </c>
      <c r="H546" s="26">
        <v>195.64</v>
      </c>
      <c r="I546" s="28">
        <v>0.22934094574906314</v>
      </c>
      <c r="J546" s="5"/>
      <c r="M546" s="75"/>
    </row>
    <row r="547" spans="1:13" s="2" customFormat="1" x14ac:dyDescent="0.25">
      <c r="A547" s="62">
        <v>314587</v>
      </c>
      <c r="B547" s="63">
        <v>4587</v>
      </c>
      <c r="C547" s="18" t="s">
        <v>734</v>
      </c>
      <c r="D547" s="66">
        <v>10756961.66</v>
      </c>
      <c r="E547" s="66">
        <v>2689240.42</v>
      </c>
      <c r="F547" s="27">
        <v>405</v>
      </c>
      <c r="G547" s="27">
        <v>1423</v>
      </c>
      <c r="H547" s="26">
        <v>351.01</v>
      </c>
      <c r="I547" s="28">
        <v>0.41148077466882466</v>
      </c>
      <c r="J547" s="5"/>
      <c r="M547" s="75"/>
    </row>
    <row r="548" spans="1:13" s="2" customFormat="1" x14ac:dyDescent="0.25">
      <c r="A548" s="62">
        <v>314590</v>
      </c>
      <c r="B548" s="63">
        <v>4590</v>
      </c>
      <c r="C548" s="18" t="s">
        <v>315</v>
      </c>
      <c r="D548" s="66">
        <v>88105968.540000007</v>
      </c>
      <c r="E548" s="66">
        <v>22026492.140000001</v>
      </c>
      <c r="F548" s="27">
        <v>3320</v>
      </c>
      <c r="G548" s="27">
        <v>4334</v>
      </c>
      <c r="H548" s="26">
        <v>130.52000000000001</v>
      </c>
      <c r="I548" s="28">
        <v>0.15300930647561672</v>
      </c>
      <c r="J548" s="5"/>
      <c r="M548" s="75"/>
    </row>
    <row r="549" spans="1:13" s="2" customFormat="1" x14ac:dyDescent="0.25">
      <c r="A549" s="62">
        <v>314600</v>
      </c>
      <c r="B549" s="63">
        <v>4600</v>
      </c>
      <c r="C549" s="18" t="s">
        <v>316</v>
      </c>
      <c r="D549" s="66">
        <v>44082639.32</v>
      </c>
      <c r="E549" s="66">
        <v>11020659.83</v>
      </c>
      <c r="F549" s="27">
        <v>1661</v>
      </c>
      <c r="G549" s="27">
        <v>989</v>
      </c>
      <c r="H549" s="26">
        <v>59.53</v>
      </c>
      <c r="I549" s="28" t="s">
        <v>912</v>
      </c>
      <c r="J549" s="5"/>
      <c r="M549" s="75"/>
    </row>
    <row r="550" spans="1:13" s="2" customFormat="1" x14ac:dyDescent="0.25">
      <c r="A550" s="62">
        <v>314610</v>
      </c>
      <c r="B550" s="63">
        <v>4610</v>
      </c>
      <c r="C550" s="18" t="s">
        <v>317</v>
      </c>
      <c r="D550" s="66">
        <v>0</v>
      </c>
      <c r="E550" s="66">
        <v>0</v>
      </c>
      <c r="F550" s="27">
        <v>0</v>
      </c>
      <c r="G550" s="27">
        <v>6146</v>
      </c>
      <c r="H550" s="26">
        <v>0</v>
      </c>
      <c r="I550" s="28" t="s">
        <v>912</v>
      </c>
      <c r="J550" s="5"/>
      <c r="M550" s="75"/>
    </row>
    <row r="551" spans="1:13" s="2" customFormat="1" x14ac:dyDescent="0.25">
      <c r="A551" s="62">
        <v>314620</v>
      </c>
      <c r="B551" s="63">
        <v>4620</v>
      </c>
      <c r="C551" s="18" t="s">
        <v>469</v>
      </c>
      <c r="D551" s="66">
        <v>10383335.17</v>
      </c>
      <c r="E551" s="66">
        <v>2595833.79</v>
      </c>
      <c r="F551" s="27">
        <v>391</v>
      </c>
      <c r="G551" s="27">
        <v>404</v>
      </c>
      <c r="H551" s="26">
        <v>103.24</v>
      </c>
      <c r="I551" s="28">
        <v>0.12102602275613059</v>
      </c>
      <c r="J551" s="5"/>
      <c r="M551" s="75"/>
    </row>
    <row r="552" spans="1:13" s="2" customFormat="1" x14ac:dyDescent="0.25">
      <c r="A552" s="62">
        <v>314625</v>
      </c>
      <c r="B552" s="63">
        <v>4625</v>
      </c>
      <c r="C552" s="18" t="s">
        <v>318</v>
      </c>
      <c r="D552" s="66">
        <v>10762487.939999999</v>
      </c>
      <c r="E552" s="66">
        <v>2690621.99</v>
      </c>
      <c r="F552" s="27">
        <v>405</v>
      </c>
      <c r="G552" s="27">
        <v>563</v>
      </c>
      <c r="H552" s="26">
        <v>138.80000000000001</v>
      </c>
      <c r="I552" s="28">
        <v>0.16271589767027167</v>
      </c>
      <c r="J552" s="5"/>
      <c r="M552" s="75"/>
    </row>
    <row r="553" spans="1:13" s="2" customFormat="1" x14ac:dyDescent="0.25">
      <c r="A553" s="62">
        <v>314630</v>
      </c>
      <c r="B553" s="63">
        <v>4630</v>
      </c>
      <c r="C553" s="18" t="s">
        <v>735</v>
      </c>
      <c r="D553" s="66">
        <v>21764754.129999999</v>
      </c>
      <c r="E553" s="66">
        <v>5441188.5300000003</v>
      </c>
      <c r="F553" s="27">
        <v>820</v>
      </c>
      <c r="G553" s="27">
        <v>1630</v>
      </c>
      <c r="H553" s="26">
        <v>198.72</v>
      </c>
      <c r="I553" s="28">
        <v>0.23295289307965944</v>
      </c>
      <c r="J553" s="5"/>
      <c r="M553" s="75"/>
    </row>
    <row r="554" spans="1:13" s="2" customFormat="1" x14ac:dyDescent="0.25">
      <c r="A554" s="62">
        <v>314640</v>
      </c>
      <c r="B554" s="63">
        <v>4640</v>
      </c>
      <c r="C554" s="18" t="s">
        <v>319</v>
      </c>
      <c r="D554" s="66">
        <v>10939214.060000001</v>
      </c>
      <c r="E554" s="66">
        <v>2734803.52</v>
      </c>
      <c r="F554" s="27">
        <v>412</v>
      </c>
      <c r="G554" s="27">
        <v>308</v>
      </c>
      <c r="H554" s="26">
        <v>74.7</v>
      </c>
      <c r="I554" s="28" t="s">
        <v>912</v>
      </c>
      <c r="J554" s="5"/>
      <c r="M554" s="75"/>
    </row>
    <row r="555" spans="1:13" s="2" customFormat="1" x14ac:dyDescent="0.25">
      <c r="A555" s="62">
        <v>314650</v>
      </c>
      <c r="B555" s="63">
        <v>4650</v>
      </c>
      <c r="C555" s="18" t="s">
        <v>320</v>
      </c>
      <c r="D555" s="66">
        <v>23040633.09</v>
      </c>
      <c r="E555" s="66">
        <v>5760158.2699999996</v>
      </c>
      <c r="F555" s="27">
        <v>868</v>
      </c>
      <c r="G555" s="27">
        <v>555</v>
      </c>
      <c r="H555" s="26">
        <v>63.91</v>
      </c>
      <c r="I555" s="28" t="s">
        <v>912</v>
      </c>
      <c r="J555" s="5"/>
      <c r="M555" s="75"/>
    </row>
    <row r="556" spans="1:13" s="2" customFormat="1" x14ac:dyDescent="0.25">
      <c r="A556" s="62">
        <v>314655</v>
      </c>
      <c r="B556" s="63">
        <v>4655</v>
      </c>
      <c r="C556" s="18" t="s">
        <v>321</v>
      </c>
      <c r="D556" s="66">
        <v>10984256.640000001</v>
      </c>
      <c r="E556" s="66">
        <v>2746064.16</v>
      </c>
      <c r="F556" s="27">
        <v>413</v>
      </c>
      <c r="G556" s="27">
        <v>764</v>
      </c>
      <c r="H556" s="26">
        <v>184.55</v>
      </c>
      <c r="I556" s="28">
        <v>0.21635002844413506</v>
      </c>
      <c r="J556" s="5"/>
      <c r="M556" s="75"/>
    </row>
    <row r="557" spans="1:13" s="2" customFormat="1" x14ac:dyDescent="0.25">
      <c r="A557" s="62">
        <v>314660</v>
      </c>
      <c r="B557" s="63">
        <v>4660</v>
      </c>
      <c r="C557" s="18" t="s">
        <v>322</v>
      </c>
      <c r="D557" s="66">
        <v>9413716.1400000006</v>
      </c>
      <c r="E557" s="66">
        <v>2353429.04</v>
      </c>
      <c r="F557" s="27">
        <v>354</v>
      </c>
      <c r="G557" s="27">
        <v>187</v>
      </c>
      <c r="H557" s="26">
        <v>52.7</v>
      </c>
      <c r="I557" s="28" t="s">
        <v>912</v>
      </c>
      <c r="J557" s="5"/>
      <c r="M557" s="75"/>
    </row>
    <row r="558" spans="1:13" s="2" customFormat="1" x14ac:dyDescent="0.25">
      <c r="A558" s="62">
        <v>314670</v>
      </c>
      <c r="B558" s="63">
        <v>4670</v>
      </c>
      <c r="C558" s="18" t="s">
        <v>323</v>
      </c>
      <c r="D558" s="66">
        <v>10853626.210000001</v>
      </c>
      <c r="E558" s="66">
        <v>2713406.55</v>
      </c>
      <c r="F558" s="27">
        <v>409</v>
      </c>
      <c r="G558" s="27">
        <v>342</v>
      </c>
      <c r="H558" s="26">
        <v>83.61</v>
      </c>
      <c r="I558" s="28" t="s">
        <v>912</v>
      </c>
      <c r="J558" s="5"/>
      <c r="M558" s="75"/>
    </row>
    <row r="559" spans="1:13" s="2" customFormat="1" x14ac:dyDescent="0.25">
      <c r="A559" s="62">
        <v>314675</v>
      </c>
      <c r="B559" s="63">
        <v>4675</v>
      </c>
      <c r="C559" s="18" t="s">
        <v>736</v>
      </c>
      <c r="D559" s="66">
        <v>10381152.869999999</v>
      </c>
      <c r="E559" s="66">
        <v>2595288.2200000002</v>
      </c>
      <c r="F559" s="27">
        <v>391</v>
      </c>
      <c r="G559" s="27">
        <v>569</v>
      </c>
      <c r="H559" s="26">
        <v>145.43</v>
      </c>
      <c r="I559" s="28">
        <v>0.17049080031077363</v>
      </c>
      <c r="J559" s="5"/>
      <c r="M559" s="75"/>
    </row>
    <row r="560" spans="1:13" s="2" customFormat="1" x14ac:dyDescent="0.25">
      <c r="A560" s="62">
        <v>314690</v>
      </c>
      <c r="B560" s="63">
        <v>4690</v>
      </c>
      <c r="C560" s="18" t="s">
        <v>324</v>
      </c>
      <c r="D560" s="66">
        <v>21390026.309999999</v>
      </c>
      <c r="E560" s="66">
        <v>5347506.58</v>
      </c>
      <c r="F560" s="27">
        <v>806</v>
      </c>
      <c r="G560" s="27">
        <v>1173</v>
      </c>
      <c r="H560" s="26">
        <v>145.51</v>
      </c>
      <c r="I560" s="28">
        <v>0.17057719274013711</v>
      </c>
      <c r="J560" s="5"/>
      <c r="M560" s="75"/>
    </row>
    <row r="561" spans="1:13" s="2" customFormat="1" x14ac:dyDescent="0.25">
      <c r="A561" s="62">
        <v>314700</v>
      </c>
      <c r="B561" s="63">
        <v>4700</v>
      </c>
      <c r="C561" s="18" t="s">
        <v>325</v>
      </c>
      <c r="D561" s="66">
        <v>196554383.46000001</v>
      </c>
      <c r="E561" s="66">
        <v>49138595.869999997</v>
      </c>
      <c r="F561" s="27">
        <v>7407</v>
      </c>
      <c r="G561" s="27">
        <v>7600</v>
      </c>
      <c r="H561" s="26">
        <v>102.59</v>
      </c>
      <c r="I561" s="28">
        <v>0.12027216480579248</v>
      </c>
      <c r="J561" s="5"/>
      <c r="M561" s="75"/>
    </row>
    <row r="562" spans="1:13" s="2" customFormat="1" x14ac:dyDescent="0.25">
      <c r="A562" s="62">
        <v>314710</v>
      </c>
      <c r="B562" s="63">
        <v>4710</v>
      </c>
      <c r="C562" s="18" t="s">
        <v>737</v>
      </c>
      <c r="D562" s="66">
        <v>126572554.72</v>
      </c>
      <c r="E562" s="66">
        <v>31643138.68</v>
      </c>
      <c r="F562" s="27">
        <v>4770</v>
      </c>
      <c r="G562" s="27">
        <v>5917</v>
      </c>
      <c r="H562" s="26">
        <v>124.04</v>
      </c>
      <c r="I562" s="28">
        <v>0.14541067577549913</v>
      </c>
      <c r="J562" s="5"/>
      <c r="M562" s="75"/>
    </row>
    <row r="563" spans="1:13" s="2" customFormat="1" x14ac:dyDescent="0.25">
      <c r="A563" s="62">
        <v>314720</v>
      </c>
      <c r="B563" s="63">
        <v>4720</v>
      </c>
      <c r="C563" s="18" t="s">
        <v>738</v>
      </c>
      <c r="D563" s="66">
        <v>31948037</v>
      </c>
      <c r="E563" s="66">
        <v>7987009.25</v>
      </c>
      <c r="F563" s="27">
        <v>1204</v>
      </c>
      <c r="G563" s="27">
        <v>1445</v>
      </c>
      <c r="H563" s="26">
        <v>120.01</v>
      </c>
      <c r="I563" s="28">
        <v>0.14068828570774969</v>
      </c>
      <c r="J563" s="5"/>
      <c r="M563" s="75"/>
    </row>
    <row r="564" spans="1:13" s="2" customFormat="1" x14ac:dyDescent="0.25">
      <c r="A564" s="62">
        <v>314730</v>
      </c>
      <c r="B564" s="63">
        <v>4730</v>
      </c>
      <c r="C564" s="18" t="s">
        <v>739</v>
      </c>
      <c r="D564" s="66">
        <v>28535919.5</v>
      </c>
      <c r="E564" s="66">
        <v>7133979.8799999999</v>
      </c>
      <c r="F564" s="27">
        <v>1075</v>
      </c>
      <c r="G564" s="27">
        <v>1372</v>
      </c>
      <c r="H564" s="26">
        <v>127.57</v>
      </c>
      <c r="I564" s="28">
        <v>0.14955347531611318</v>
      </c>
      <c r="J564" s="5"/>
      <c r="M564" s="75"/>
    </row>
    <row r="565" spans="1:13" s="2" customFormat="1" x14ac:dyDescent="0.25">
      <c r="A565" s="62">
        <v>314740</v>
      </c>
      <c r="B565" s="63">
        <v>4740</v>
      </c>
      <c r="C565" s="18" t="s">
        <v>326</v>
      </c>
      <c r="D565" s="66">
        <v>34110135.960000001</v>
      </c>
      <c r="E565" s="66">
        <v>8527533.9900000002</v>
      </c>
      <c r="F565" s="27">
        <v>1285</v>
      </c>
      <c r="G565" s="27">
        <v>2011</v>
      </c>
      <c r="H565" s="26">
        <v>156.43</v>
      </c>
      <c r="I565" s="28">
        <v>0.18338461149002225</v>
      </c>
      <c r="J565" s="5"/>
      <c r="M565" s="75"/>
    </row>
    <row r="566" spans="1:13" s="2" customFormat="1" x14ac:dyDescent="0.25">
      <c r="A566" s="62">
        <v>314750</v>
      </c>
      <c r="B566" s="63">
        <v>4750</v>
      </c>
      <c r="C566" s="18" t="s">
        <v>740</v>
      </c>
      <c r="D566" s="66">
        <v>9688622.9299999997</v>
      </c>
      <c r="E566" s="66">
        <v>2422155.73</v>
      </c>
      <c r="F566" s="27">
        <v>365</v>
      </c>
      <c r="G566" s="27">
        <v>77</v>
      </c>
      <c r="H566" s="26">
        <v>21.08</v>
      </c>
      <c r="I566" s="28" t="s">
        <v>912</v>
      </c>
      <c r="J566" s="5"/>
      <c r="M566" s="75"/>
    </row>
    <row r="567" spans="1:13" s="2" customFormat="1" x14ac:dyDescent="0.25">
      <c r="A567" s="62">
        <v>314760</v>
      </c>
      <c r="B567" s="63">
        <v>4760</v>
      </c>
      <c r="C567" s="18" t="s">
        <v>327</v>
      </c>
      <c r="D567" s="66">
        <v>24673487.469999999</v>
      </c>
      <c r="E567" s="66">
        <v>6168371.8700000001</v>
      </c>
      <c r="F567" s="27">
        <v>929</v>
      </c>
      <c r="G567" s="27">
        <v>618</v>
      </c>
      <c r="H567" s="26">
        <v>66.459999999999994</v>
      </c>
      <c r="I567" s="28" t="s">
        <v>912</v>
      </c>
      <c r="J567" s="5"/>
      <c r="M567" s="75"/>
    </row>
    <row r="568" spans="1:13" s="2" customFormat="1" x14ac:dyDescent="0.25">
      <c r="A568" s="62">
        <v>314770</v>
      </c>
      <c r="B568" s="63">
        <v>4770</v>
      </c>
      <c r="C568" s="18" t="s">
        <v>328</v>
      </c>
      <c r="D568" s="66">
        <v>14056070.210000001</v>
      </c>
      <c r="E568" s="66">
        <v>3514017.55</v>
      </c>
      <c r="F568" s="27">
        <v>529</v>
      </c>
      <c r="G568" s="27">
        <v>650</v>
      </c>
      <c r="H568" s="26">
        <v>122.7</v>
      </c>
      <c r="I568" s="28">
        <v>0.14384133604079721</v>
      </c>
      <c r="J568" s="5"/>
      <c r="M568" s="75"/>
    </row>
    <row r="569" spans="1:13" s="2" customFormat="1" x14ac:dyDescent="0.25">
      <c r="A569" s="62">
        <v>314780</v>
      </c>
      <c r="B569" s="63">
        <v>4780</v>
      </c>
      <c r="C569" s="18" t="s">
        <v>741</v>
      </c>
      <c r="D569" s="66">
        <v>10501647.15</v>
      </c>
      <c r="E569" s="66">
        <v>2625411.79</v>
      </c>
      <c r="F569" s="27">
        <v>395</v>
      </c>
      <c r="G569" s="27">
        <v>276</v>
      </c>
      <c r="H569" s="26">
        <v>69.73</v>
      </c>
      <c r="I569" s="28" t="s">
        <v>912</v>
      </c>
      <c r="J569" s="5"/>
      <c r="M569" s="75"/>
    </row>
    <row r="570" spans="1:13" s="2" customFormat="1" x14ac:dyDescent="0.25">
      <c r="A570" s="62">
        <v>314790</v>
      </c>
      <c r="B570" s="63">
        <v>4790</v>
      </c>
      <c r="C570" s="18" t="s">
        <v>329</v>
      </c>
      <c r="D570" s="66">
        <v>142252038.66</v>
      </c>
      <c r="E570" s="66">
        <v>35563009.670000002</v>
      </c>
      <c r="F570" s="27">
        <v>5361</v>
      </c>
      <c r="G570" s="27">
        <v>7295</v>
      </c>
      <c r="H570" s="26">
        <v>136.07</v>
      </c>
      <c r="I570" s="28">
        <v>0.15951483041940531</v>
      </c>
      <c r="J570" s="5"/>
      <c r="M570" s="75"/>
    </row>
    <row r="571" spans="1:13" s="2" customFormat="1" x14ac:dyDescent="0.25">
      <c r="A571" s="62">
        <v>314795</v>
      </c>
      <c r="B571" s="63">
        <v>4795</v>
      </c>
      <c r="C571" s="18" t="s">
        <v>330</v>
      </c>
      <c r="D571" s="66">
        <v>10082354.75</v>
      </c>
      <c r="E571" s="66">
        <v>2520588.69</v>
      </c>
      <c r="F571" s="27">
        <v>379</v>
      </c>
      <c r="G571" s="27">
        <v>579</v>
      </c>
      <c r="H571" s="26">
        <v>152.38</v>
      </c>
      <c r="I571" s="28">
        <v>0.17862854429006</v>
      </c>
      <c r="J571" s="5"/>
      <c r="M571" s="75"/>
    </row>
    <row r="572" spans="1:13" s="2" customFormat="1" x14ac:dyDescent="0.25">
      <c r="A572" s="62">
        <v>314800</v>
      </c>
      <c r="B572" s="63">
        <v>4800</v>
      </c>
      <c r="C572" s="18" t="s">
        <v>470</v>
      </c>
      <c r="D572" s="66">
        <v>250051356.65000001</v>
      </c>
      <c r="E572" s="66">
        <v>62512839.159999996</v>
      </c>
      <c r="F572" s="27">
        <v>9423</v>
      </c>
      <c r="G572" s="27">
        <v>6222</v>
      </c>
      <c r="H572" s="26">
        <v>66.02</v>
      </c>
      <c r="I572" s="28" t="s">
        <v>912</v>
      </c>
      <c r="J572" s="5"/>
      <c r="M572" s="75"/>
    </row>
    <row r="573" spans="1:13" s="2" customFormat="1" x14ac:dyDescent="0.25">
      <c r="A573" s="62">
        <v>314810</v>
      </c>
      <c r="B573" s="63">
        <v>4810</v>
      </c>
      <c r="C573" s="18" t="s">
        <v>742</v>
      </c>
      <c r="D573" s="66">
        <v>142086558.77000001</v>
      </c>
      <c r="E573" s="66">
        <v>35521639.689999998</v>
      </c>
      <c r="F573" s="27">
        <v>5354</v>
      </c>
      <c r="G573" s="27">
        <v>5956</v>
      </c>
      <c r="H573" s="26">
        <v>111.22</v>
      </c>
      <c r="I573" s="28">
        <v>0.13038750119611983</v>
      </c>
      <c r="J573" s="5"/>
      <c r="M573" s="75"/>
    </row>
    <row r="574" spans="1:13" s="2" customFormat="1" x14ac:dyDescent="0.25">
      <c r="A574" s="62">
        <v>314820</v>
      </c>
      <c r="B574" s="63">
        <v>4820</v>
      </c>
      <c r="C574" s="18" t="s">
        <v>743</v>
      </c>
      <c r="D574" s="66">
        <v>10438387.560000001</v>
      </c>
      <c r="E574" s="66">
        <v>2609596.89</v>
      </c>
      <c r="F574" s="27">
        <v>393</v>
      </c>
      <c r="G574" s="27">
        <v>441</v>
      </c>
      <c r="H574" s="26">
        <v>112.1</v>
      </c>
      <c r="I574" s="28">
        <v>0.13141333635897234</v>
      </c>
      <c r="J574" s="5"/>
      <c r="M574" s="75"/>
    </row>
    <row r="575" spans="1:13" s="2" customFormat="1" x14ac:dyDescent="0.25">
      <c r="A575" s="62">
        <v>314830</v>
      </c>
      <c r="B575" s="63">
        <v>4830</v>
      </c>
      <c r="C575" s="18" t="s">
        <v>744</v>
      </c>
      <c r="D575" s="66">
        <v>12178475.710000001</v>
      </c>
      <c r="E575" s="66">
        <v>3044618.93</v>
      </c>
      <c r="F575" s="27">
        <v>458</v>
      </c>
      <c r="G575" s="27">
        <v>699</v>
      </c>
      <c r="H575" s="26">
        <v>152.29</v>
      </c>
      <c r="I575" s="28">
        <v>0.1785330033435453</v>
      </c>
      <c r="J575" s="5"/>
      <c r="M575" s="75"/>
    </row>
    <row r="576" spans="1:13" s="2" customFormat="1" x14ac:dyDescent="0.25">
      <c r="A576" s="62">
        <v>314840</v>
      </c>
      <c r="B576" s="63">
        <v>4840</v>
      </c>
      <c r="C576" s="18" t="s">
        <v>331</v>
      </c>
      <c r="D576" s="66">
        <v>10588149.050000001</v>
      </c>
      <c r="E576" s="66">
        <v>2647037.2599999998</v>
      </c>
      <c r="F576" s="27">
        <v>399</v>
      </c>
      <c r="G576" s="27">
        <v>514</v>
      </c>
      <c r="H576" s="26">
        <v>128.81</v>
      </c>
      <c r="I576" s="28">
        <v>0.15100013728646053</v>
      </c>
      <c r="J576" s="5"/>
      <c r="M576" s="75"/>
    </row>
    <row r="577" spans="1:13" s="2" customFormat="1" x14ac:dyDescent="0.25">
      <c r="A577" s="62">
        <v>314850</v>
      </c>
      <c r="B577" s="63">
        <v>4850</v>
      </c>
      <c r="C577" s="18" t="s">
        <v>745</v>
      </c>
      <c r="D577" s="66">
        <v>10762077.640000001</v>
      </c>
      <c r="E577" s="66">
        <v>2690519.41</v>
      </c>
      <c r="F577" s="27">
        <v>405</v>
      </c>
      <c r="G577" s="27">
        <v>391</v>
      </c>
      <c r="H577" s="26">
        <v>96.4</v>
      </c>
      <c r="I577" s="28">
        <v>0.1130094876549467</v>
      </c>
      <c r="J577" s="5"/>
      <c r="M577" s="75"/>
    </row>
    <row r="578" spans="1:13" s="2" customFormat="1" x14ac:dyDescent="0.25">
      <c r="A578" s="62">
        <v>314860</v>
      </c>
      <c r="B578" s="63">
        <v>4860</v>
      </c>
      <c r="C578" s="18" t="s">
        <v>746</v>
      </c>
      <c r="D578" s="66">
        <v>22708444.140000001</v>
      </c>
      <c r="E578" s="66">
        <v>5677111.04</v>
      </c>
      <c r="F578" s="27">
        <v>855</v>
      </c>
      <c r="G578" s="27">
        <v>986</v>
      </c>
      <c r="H578" s="26">
        <v>115.21</v>
      </c>
      <c r="I578" s="28">
        <v>0.13505908546553241</v>
      </c>
      <c r="J578" s="5"/>
      <c r="M578" s="75"/>
    </row>
    <row r="579" spans="1:13" s="2" customFormat="1" x14ac:dyDescent="0.25">
      <c r="A579" s="62">
        <v>314870</v>
      </c>
      <c r="B579" s="63">
        <v>4870</v>
      </c>
      <c r="C579" s="18" t="s">
        <v>332</v>
      </c>
      <c r="D579" s="66">
        <v>26308825.350000001</v>
      </c>
      <c r="E579" s="66">
        <v>6577206.3399999999</v>
      </c>
      <c r="F579" s="27">
        <v>991</v>
      </c>
      <c r="G579" s="27">
        <v>2022</v>
      </c>
      <c r="H579" s="26">
        <v>203.93</v>
      </c>
      <c r="I579" s="28">
        <v>0.2390638794162466</v>
      </c>
      <c r="J579" s="5"/>
      <c r="M579" s="75"/>
    </row>
    <row r="580" spans="1:13" s="2" customFormat="1" x14ac:dyDescent="0.25">
      <c r="A580" s="62">
        <v>314875</v>
      </c>
      <c r="B580" s="63">
        <v>4875</v>
      </c>
      <c r="C580" s="18" t="s">
        <v>333</v>
      </c>
      <c r="D580" s="66">
        <v>10826425.710000001</v>
      </c>
      <c r="E580" s="66">
        <v>2706606.43</v>
      </c>
      <c r="F580" s="27">
        <v>408</v>
      </c>
      <c r="G580" s="27">
        <v>891</v>
      </c>
      <c r="H580" s="26">
        <v>218.37</v>
      </c>
      <c r="I580" s="28">
        <v>0.2559922828753704</v>
      </c>
      <c r="J580" s="5"/>
      <c r="M580" s="75"/>
    </row>
    <row r="581" spans="1:13" s="2" customFormat="1" x14ac:dyDescent="0.25">
      <c r="A581" s="62">
        <v>314880</v>
      </c>
      <c r="B581" s="63">
        <v>4880</v>
      </c>
      <c r="C581" s="18" t="s">
        <v>496</v>
      </c>
      <c r="D581" s="66">
        <v>9969031.75</v>
      </c>
      <c r="E581" s="66">
        <v>2492257.94</v>
      </c>
      <c r="F581" s="27">
        <v>375</v>
      </c>
      <c r="G581" s="27">
        <v>269</v>
      </c>
      <c r="H581" s="26">
        <v>71.59</v>
      </c>
      <c r="I581" s="28" t="s">
        <v>912</v>
      </c>
      <c r="J581" s="5"/>
      <c r="M581" s="75"/>
    </row>
    <row r="582" spans="1:13" s="2" customFormat="1" x14ac:dyDescent="0.25">
      <c r="A582" s="62">
        <v>314890</v>
      </c>
      <c r="B582" s="63">
        <v>4890</v>
      </c>
      <c r="C582" s="18" t="s">
        <v>747</v>
      </c>
      <c r="D582" s="66">
        <v>11868059.65</v>
      </c>
      <c r="E582" s="66">
        <v>2967014.91</v>
      </c>
      <c r="F582" s="27">
        <v>447</v>
      </c>
      <c r="G582" s="27">
        <v>487</v>
      </c>
      <c r="H582" s="26">
        <v>108.88</v>
      </c>
      <c r="I582" s="28">
        <v>0.12763903443260433</v>
      </c>
      <c r="J582" s="5"/>
      <c r="M582" s="75"/>
    </row>
    <row r="583" spans="1:13" s="2" customFormat="1" x14ac:dyDescent="0.25">
      <c r="A583" s="62">
        <v>314900</v>
      </c>
      <c r="B583" s="63">
        <v>4900</v>
      </c>
      <c r="C583" s="18" t="s">
        <v>334</v>
      </c>
      <c r="D583" s="66">
        <v>10641166.1</v>
      </c>
      <c r="E583" s="66">
        <v>2660291.5299999998</v>
      </c>
      <c r="F583" s="27">
        <v>401</v>
      </c>
      <c r="G583" s="27">
        <v>448</v>
      </c>
      <c r="H583" s="26">
        <v>111.71</v>
      </c>
      <c r="I583" s="28">
        <v>0.13095529438311965</v>
      </c>
      <c r="J583" s="5"/>
      <c r="M583" s="75"/>
    </row>
    <row r="584" spans="1:13" s="2" customFormat="1" x14ac:dyDescent="0.25">
      <c r="A584" s="62">
        <v>314910</v>
      </c>
      <c r="B584" s="63">
        <v>4910</v>
      </c>
      <c r="C584" s="18" t="s">
        <v>335</v>
      </c>
      <c r="D584" s="66">
        <v>15753323.43</v>
      </c>
      <c r="E584" s="66">
        <v>3938330.86</v>
      </c>
      <c r="F584" s="27">
        <v>593</v>
      </c>
      <c r="G584" s="27">
        <v>825</v>
      </c>
      <c r="H584" s="26">
        <v>138.96</v>
      </c>
      <c r="I584" s="28">
        <v>0.16289810358633444</v>
      </c>
      <c r="J584" s="5"/>
      <c r="M584" s="75"/>
    </row>
    <row r="585" spans="1:13" s="2" customFormat="1" x14ac:dyDescent="0.25">
      <c r="A585" s="62">
        <v>314915</v>
      </c>
      <c r="B585" s="63">
        <v>4915</v>
      </c>
      <c r="C585" s="18" t="s">
        <v>748</v>
      </c>
      <c r="D585" s="66">
        <v>14283702.57</v>
      </c>
      <c r="E585" s="66">
        <v>3570925.64</v>
      </c>
      <c r="F585" s="27">
        <v>538</v>
      </c>
      <c r="G585" s="27">
        <v>745</v>
      </c>
      <c r="H585" s="26">
        <v>138.38999999999999</v>
      </c>
      <c r="I585" s="28">
        <v>0.16223693906696035</v>
      </c>
      <c r="J585" s="5"/>
      <c r="M585" s="75"/>
    </row>
    <row r="586" spans="1:13" s="2" customFormat="1" x14ac:dyDescent="0.25">
      <c r="A586" s="62">
        <v>314920</v>
      </c>
      <c r="B586" s="63">
        <v>4920</v>
      </c>
      <c r="C586" s="18" t="s">
        <v>749</v>
      </c>
      <c r="D586" s="66">
        <v>13276900.18</v>
      </c>
      <c r="E586" s="66">
        <v>3319225.05</v>
      </c>
      <c r="F586" s="27">
        <v>500</v>
      </c>
      <c r="G586" s="27">
        <v>287</v>
      </c>
      <c r="H586" s="26">
        <v>57.35</v>
      </c>
      <c r="I586" s="28" t="s">
        <v>912</v>
      </c>
      <c r="J586" s="5"/>
      <c r="M586" s="75"/>
    </row>
    <row r="587" spans="1:13" s="2" customFormat="1" x14ac:dyDescent="0.25">
      <c r="A587" s="62">
        <v>314930</v>
      </c>
      <c r="B587" s="63">
        <v>4930</v>
      </c>
      <c r="C587" s="18" t="s">
        <v>336</v>
      </c>
      <c r="D587" s="66">
        <v>91733892.439999998</v>
      </c>
      <c r="E587" s="66">
        <v>22933473.109999999</v>
      </c>
      <c r="F587" s="27">
        <v>3457</v>
      </c>
      <c r="G587" s="27">
        <v>5868</v>
      </c>
      <c r="H587" s="26">
        <v>169.73</v>
      </c>
      <c r="I587" s="28">
        <v>0.1989731854258977</v>
      </c>
      <c r="J587" s="5"/>
      <c r="M587" s="75"/>
    </row>
    <row r="588" spans="1:13" s="2" customFormat="1" x14ac:dyDescent="0.25">
      <c r="A588" s="62">
        <v>314940</v>
      </c>
      <c r="B588" s="63">
        <v>4940</v>
      </c>
      <c r="C588" s="18" t="s">
        <v>337</v>
      </c>
      <c r="D588" s="66">
        <v>9519802.0399999991</v>
      </c>
      <c r="E588" s="66">
        <v>2379950.5099999998</v>
      </c>
      <c r="F588" s="27">
        <v>358</v>
      </c>
      <c r="G588" s="27">
        <v>252</v>
      </c>
      <c r="H588" s="26">
        <v>70.239999999999995</v>
      </c>
      <c r="I588" s="28" t="s">
        <v>912</v>
      </c>
      <c r="J588" s="5"/>
      <c r="M588" s="75"/>
    </row>
    <row r="589" spans="1:13" s="2" customFormat="1" x14ac:dyDescent="0.25">
      <c r="A589" s="62">
        <v>314950</v>
      </c>
      <c r="B589" s="63">
        <v>4950</v>
      </c>
      <c r="C589" s="18" t="s">
        <v>338</v>
      </c>
      <c r="D589" s="66">
        <v>10401059.529999999</v>
      </c>
      <c r="E589" s="66">
        <v>2600264.88</v>
      </c>
      <c r="F589" s="27">
        <v>391</v>
      </c>
      <c r="G589" s="27">
        <v>528</v>
      </c>
      <c r="H589" s="26">
        <v>134.69999999999999</v>
      </c>
      <c r="I589" s="28">
        <v>0.15790308313278817</v>
      </c>
      <c r="J589" s="5"/>
      <c r="M589" s="75"/>
    </row>
    <row r="590" spans="1:13" s="2" customFormat="1" x14ac:dyDescent="0.25">
      <c r="A590" s="62">
        <v>314960</v>
      </c>
      <c r="B590" s="63">
        <v>4960</v>
      </c>
      <c r="C590" s="18" t="s">
        <v>339</v>
      </c>
      <c r="D590" s="66">
        <v>10839994.98</v>
      </c>
      <c r="E590" s="66">
        <v>2709998.75</v>
      </c>
      <c r="F590" s="27">
        <v>408</v>
      </c>
      <c r="G590" s="27">
        <v>343</v>
      </c>
      <c r="H590" s="26">
        <v>83.96</v>
      </c>
      <c r="I590" s="28" t="s">
        <v>912</v>
      </c>
      <c r="J590" s="5"/>
      <c r="M590" s="75"/>
    </row>
    <row r="591" spans="1:13" s="2" customFormat="1" x14ac:dyDescent="0.25">
      <c r="A591" s="62">
        <v>314970</v>
      </c>
      <c r="B591" s="63">
        <v>4970</v>
      </c>
      <c r="C591" s="18" t="s">
        <v>750</v>
      </c>
      <c r="D591" s="66">
        <v>17358662.309999999</v>
      </c>
      <c r="E591" s="66">
        <v>4339665.58</v>
      </c>
      <c r="F591" s="27">
        <v>654</v>
      </c>
      <c r="G591" s="27">
        <v>1220</v>
      </c>
      <c r="H591" s="26">
        <v>186.48</v>
      </c>
      <c r="I591" s="28">
        <v>0.21861393699465329</v>
      </c>
      <c r="J591" s="5"/>
      <c r="M591" s="75"/>
    </row>
    <row r="592" spans="1:13" s="2" customFormat="1" x14ac:dyDescent="0.25">
      <c r="A592" s="62">
        <v>314980</v>
      </c>
      <c r="B592" s="63">
        <v>4980</v>
      </c>
      <c r="C592" s="18" t="s">
        <v>340</v>
      </c>
      <c r="D592" s="66">
        <v>42751018.810000002</v>
      </c>
      <c r="E592" s="66">
        <v>10687754.699999999</v>
      </c>
      <c r="F592" s="27">
        <v>1611</v>
      </c>
      <c r="G592" s="27">
        <v>1415</v>
      </c>
      <c r="H592" s="26">
        <v>87.82</v>
      </c>
      <c r="I592" s="28" t="s">
        <v>912</v>
      </c>
      <c r="J592" s="5"/>
      <c r="M592" s="75"/>
    </row>
    <row r="593" spans="1:13" s="2" customFormat="1" x14ac:dyDescent="0.25">
      <c r="A593" s="62">
        <v>314990</v>
      </c>
      <c r="B593" s="63">
        <v>4990</v>
      </c>
      <c r="C593" s="18" t="s">
        <v>751</v>
      </c>
      <c r="D593" s="66">
        <v>32069242.84</v>
      </c>
      <c r="E593" s="66">
        <v>8017310.71</v>
      </c>
      <c r="F593" s="27">
        <v>1208</v>
      </c>
      <c r="G593" s="27">
        <v>1452</v>
      </c>
      <c r="H593" s="26">
        <v>120.14</v>
      </c>
      <c r="I593" s="28">
        <v>0.14083551281609671</v>
      </c>
      <c r="J593" s="5"/>
      <c r="M593" s="75"/>
    </row>
    <row r="594" spans="1:13" s="2" customFormat="1" x14ac:dyDescent="0.25">
      <c r="A594" s="62">
        <v>314995</v>
      </c>
      <c r="B594" s="63">
        <v>4995</v>
      </c>
      <c r="C594" s="18" t="s">
        <v>341</v>
      </c>
      <c r="D594" s="66">
        <v>11706822.67</v>
      </c>
      <c r="E594" s="66">
        <v>2926705.67</v>
      </c>
      <c r="F594" s="27">
        <v>441</v>
      </c>
      <c r="G594" s="27">
        <v>943</v>
      </c>
      <c r="H594" s="26">
        <v>213.73</v>
      </c>
      <c r="I594" s="28">
        <v>0.25055722026774968</v>
      </c>
      <c r="J594" s="5"/>
      <c r="M594" s="75"/>
    </row>
    <row r="595" spans="1:13" s="2" customFormat="1" x14ac:dyDescent="0.25">
      <c r="A595" s="62">
        <v>315000</v>
      </c>
      <c r="B595" s="63">
        <v>5000</v>
      </c>
      <c r="C595" s="18" t="s">
        <v>342</v>
      </c>
      <c r="D595" s="66">
        <v>9836734.6300000008</v>
      </c>
      <c r="E595" s="66">
        <v>2459183.66</v>
      </c>
      <c r="F595" s="27">
        <v>370</v>
      </c>
      <c r="G595" s="27">
        <v>349</v>
      </c>
      <c r="H595" s="26">
        <v>94.14</v>
      </c>
      <c r="I595" s="28">
        <v>0.11035925015837021</v>
      </c>
      <c r="J595" s="5"/>
      <c r="M595" s="75"/>
    </row>
    <row r="596" spans="1:13" s="2" customFormat="1" x14ac:dyDescent="0.25">
      <c r="A596" s="62">
        <v>315010</v>
      </c>
      <c r="B596" s="63">
        <v>5010</v>
      </c>
      <c r="C596" s="18" t="s">
        <v>343</v>
      </c>
      <c r="D596" s="66">
        <v>10127596.84</v>
      </c>
      <c r="E596" s="66">
        <v>2531899.21</v>
      </c>
      <c r="F596" s="27">
        <v>381</v>
      </c>
      <c r="G596" s="27">
        <v>233</v>
      </c>
      <c r="H596" s="26">
        <v>61.04</v>
      </c>
      <c r="I596" s="28" t="s">
        <v>912</v>
      </c>
      <c r="J596" s="5"/>
      <c r="M596" s="75"/>
    </row>
    <row r="597" spans="1:13" s="2" customFormat="1" x14ac:dyDescent="0.25">
      <c r="A597" s="62">
        <v>315015</v>
      </c>
      <c r="B597" s="63">
        <v>5015</v>
      </c>
      <c r="C597" s="18" t="s">
        <v>471</v>
      </c>
      <c r="D597" s="66">
        <v>11770293.029999999</v>
      </c>
      <c r="E597" s="66">
        <v>2942573.26</v>
      </c>
      <c r="F597" s="27">
        <v>443</v>
      </c>
      <c r="G597" s="27">
        <v>955</v>
      </c>
      <c r="H597" s="26">
        <v>215.29</v>
      </c>
      <c r="I597" s="28">
        <v>0.25237734422208341</v>
      </c>
      <c r="J597" s="5"/>
      <c r="M597" s="75"/>
    </row>
    <row r="598" spans="1:13" s="2" customFormat="1" x14ac:dyDescent="0.25">
      <c r="A598" s="62">
        <v>315020</v>
      </c>
      <c r="B598" s="63">
        <v>5020</v>
      </c>
      <c r="C598" s="18" t="s">
        <v>472</v>
      </c>
      <c r="D598" s="66">
        <v>10719322.16</v>
      </c>
      <c r="E598" s="66">
        <v>2679830.54</v>
      </c>
      <c r="F598" s="27">
        <v>403</v>
      </c>
      <c r="G598" s="27">
        <v>383</v>
      </c>
      <c r="H598" s="26">
        <v>94.8</v>
      </c>
      <c r="I598" s="28">
        <v>0.11113880426150086</v>
      </c>
      <c r="J598" s="5"/>
      <c r="M598" s="75"/>
    </row>
    <row r="599" spans="1:13" s="2" customFormat="1" x14ac:dyDescent="0.25">
      <c r="A599" s="62">
        <v>315030</v>
      </c>
      <c r="B599" s="63">
        <v>5030</v>
      </c>
      <c r="C599" s="18" t="s">
        <v>497</v>
      </c>
      <c r="D599" s="66">
        <v>10971511.57</v>
      </c>
      <c r="E599" s="66">
        <v>2742877.89</v>
      </c>
      <c r="F599" s="27">
        <v>413</v>
      </c>
      <c r="G599" s="27">
        <v>327</v>
      </c>
      <c r="H599" s="26">
        <v>79.08</v>
      </c>
      <c r="I599" s="28" t="s">
        <v>912</v>
      </c>
      <c r="J599" s="5"/>
      <c r="M599" s="75"/>
    </row>
    <row r="600" spans="1:13" s="2" customFormat="1" x14ac:dyDescent="0.25">
      <c r="A600" s="62">
        <v>315040</v>
      </c>
      <c r="B600" s="63">
        <v>5040</v>
      </c>
      <c r="C600" s="18" t="s">
        <v>507</v>
      </c>
      <c r="D600" s="66">
        <v>11151477.23</v>
      </c>
      <c r="E600" s="66">
        <v>2787869.31</v>
      </c>
      <c r="F600" s="27">
        <v>420</v>
      </c>
      <c r="G600" s="27">
        <v>376</v>
      </c>
      <c r="H600" s="26">
        <v>89.46</v>
      </c>
      <c r="I600" s="28" t="s">
        <v>912</v>
      </c>
      <c r="J600" s="5"/>
      <c r="M600" s="75"/>
    </row>
    <row r="601" spans="1:13" s="2" customFormat="1" x14ac:dyDescent="0.25">
      <c r="A601" s="62">
        <v>315050</v>
      </c>
      <c r="B601" s="63">
        <v>5050</v>
      </c>
      <c r="C601" s="18" t="s">
        <v>344</v>
      </c>
      <c r="D601" s="66">
        <v>16241497.960000001</v>
      </c>
      <c r="E601" s="66">
        <v>4060374.49</v>
      </c>
      <c r="F601" s="27">
        <v>612</v>
      </c>
      <c r="G601" s="27">
        <v>619</v>
      </c>
      <c r="H601" s="26">
        <v>101.12</v>
      </c>
      <c r="I601" s="28">
        <v>0.11854925703067473</v>
      </c>
      <c r="J601" s="5"/>
      <c r="M601" s="75"/>
    </row>
    <row r="602" spans="1:13" s="2" customFormat="1" x14ac:dyDescent="0.25">
      <c r="A602" s="62">
        <v>315053</v>
      </c>
      <c r="B602" s="63">
        <v>5053</v>
      </c>
      <c r="C602" s="18" t="s">
        <v>752</v>
      </c>
      <c r="D602" s="66">
        <v>9932186.1799999997</v>
      </c>
      <c r="E602" s="66">
        <v>2483046.5499999998</v>
      </c>
      <c r="F602" s="27">
        <v>374</v>
      </c>
      <c r="G602" s="27">
        <v>433</v>
      </c>
      <c r="H602" s="26">
        <v>115.67</v>
      </c>
      <c r="I602" s="28">
        <v>0.13560550297947022</v>
      </c>
      <c r="J602" s="5"/>
      <c r="M602" s="75"/>
    </row>
    <row r="603" spans="1:13" s="2" customFormat="1" x14ac:dyDescent="0.25">
      <c r="A603" s="62">
        <v>315057</v>
      </c>
      <c r="B603" s="63">
        <v>5057</v>
      </c>
      <c r="C603" s="18" t="s">
        <v>753</v>
      </c>
      <c r="D603" s="66">
        <v>10400483.17</v>
      </c>
      <c r="E603" s="66">
        <v>2600120.79</v>
      </c>
      <c r="F603" s="27">
        <v>391</v>
      </c>
      <c r="G603" s="27">
        <v>631</v>
      </c>
      <c r="H603" s="26">
        <v>160.97999999999999</v>
      </c>
      <c r="I603" s="28">
        <v>0.18871660416211641</v>
      </c>
      <c r="J603" s="5"/>
      <c r="M603" s="75"/>
    </row>
    <row r="604" spans="1:13" s="2" customFormat="1" x14ac:dyDescent="0.25">
      <c r="A604" s="62">
        <v>315060</v>
      </c>
      <c r="B604" s="63">
        <v>5060</v>
      </c>
      <c r="C604" s="18" t="s">
        <v>345</v>
      </c>
      <c r="D604" s="66">
        <v>12132469.82</v>
      </c>
      <c r="E604" s="66">
        <v>3033117.46</v>
      </c>
      <c r="F604" s="27">
        <v>457</v>
      </c>
      <c r="G604" s="27">
        <v>314</v>
      </c>
      <c r="H604" s="26">
        <v>68.67</v>
      </c>
      <c r="I604" s="28" t="s">
        <v>912</v>
      </c>
      <c r="J604" s="5"/>
      <c r="M604" s="75"/>
    </row>
    <row r="605" spans="1:13" s="2" customFormat="1" x14ac:dyDescent="0.25">
      <c r="A605" s="62">
        <v>315070</v>
      </c>
      <c r="B605" s="63">
        <v>5070</v>
      </c>
      <c r="C605" s="18" t="s">
        <v>346</v>
      </c>
      <c r="D605" s="66">
        <v>21589580.16</v>
      </c>
      <c r="E605" s="66">
        <v>5397395.04</v>
      </c>
      <c r="F605" s="27">
        <v>813</v>
      </c>
      <c r="G605" s="27">
        <v>659</v>
      </c>
      <c r="H605" s="26">
        <v>80.989999999999995</v>
      </c>
      <c r="I605" s="28" t="s">
        <v>912</v>
      </c>
      <c r="J605" s="5"/>
      <c r="M605" s="75"/>
    </row>
    <row r="606" spans="1:13" s="2" customFormat="1" x14ac:dyDescent="0.25">
      <c r="A606" s="62">
        <v>315080</v>
      </c>
      <c r="B606" s="63">
        <v>5080</v>
      </c>
      <c r="C606" s="18" t="s">
        <v>347</v>
      </c>
      <c r="D606" s="66">
        <v>22155735.98</v>
      </c>
      <c r="E606" s="66">
        <v>5538934</v>
      </c>
      <c r="F606" s="27">
        <v>834</v>
      </c>
      <c r="G606" s="27">
        <v>981</v>
      </c>
      <c r="H606" s="26">
        <v>117.48</v>
      </c>
      <c r="I606" s="28">
        <v>0.13772636824708567</v>
      </c>
      <c r="J606" s="5"/>
      <c r="M606" s="75"/>
    </row>
    <row r="607" spans="1:13" s="2" customFormat="1" x14ac:dyDescent="0.25">
      <c r="A607" s="62">
        <v>315090</v>
      </c>
      <c r="B607" s="63">
        <v>5090</v>
      </c>
      <c r="C607" s="18" t="s">
        <v>754</v>
      </c>
      <c r="D607" s="66">
        <v>11103284.41</v>
      </c>
      <c r="E607" s="66">
        <v>2775821.1</v>
      </c>
      <c r="F607" s="27">
        <v>418</v>
      </c>
      <c r="G607" s="27">
        <v>495</v>
      </c>
      <c r="H607" s="26">
        <v>118.29</v>
      </c>
      <c r="I607" s="28">
        <v>0.13867175245648794</v>
      </c>
      <c r="J607" s="5"/>
      <c r="M607" s="75"/>
    </row>
    <row r="608" spans="1:13" s="2" customFormat="1" x14ac:dyDescent="0.25">
      <c r="A608" s="62">
        <v>315100</v>
      </c>
      <c r="B608" s="63">
        <v>5100</v>
      </c>
      <c r="C608" s="18" t="s">
        <v>348</v>
      </c>
      <c r="D608" s="66">
        <v>13189042.630000001</v>
      </c>
      <c r="E608" s="66">
        <v>3297260.66</v>
      </c>
      <c r="F608" s="27">
        <v>497</v>
      </c>
      <c r="G608" s="27">
        <v>739</v>
      </c>
      <c r="H608" s="26">
        <v>148.66999999999999</v>
      </c>
      <c r="I608" s="28">
        <v>0.17428717711768155</v>
      </c>
      <c r="J608" s="5"/>
      <c r="M608" s="75"/>
    </row>
    <row r="609" spans="1:13" s="2" customFormat="1" x14ac:dyDescent="0.25">
      <c r="A609" s="62">
        <v>315110</v>
      </c>
      <c r="B609" s="63">
        <v>5110</v>
      </c>
      <c r="C609" s="18" t="s">
        <v>349</v>
      </c>
      <c r="D609" s="66">
        <v>20148005.16</v>
      </c>
      <c r="E609" s="66">
        <v>5037001.29</v>
      </c>
      <c r="F609" s="27">
        <v>759</v>
      </c>
      <c r="G609" s="27">
        <v>1120</v>
      </c>
      <c r="H609" s="26">
        <v>147.5</v>
      </c>
      <c r="I609" s="28">
        <v>0.17291005091309664</v>
      </c>
      <c r="J609" s="5"/>
      <c r="M609" s="75"/>
    </row>
    <row r="610" spans="1:13" s="2" customFormat="1" x14ac:dyDescent="0.25">
      <c r="A610" s="62">
        <v>315120</v>
      </c>
      <c r="B610" s="63">
        <v>5120</v>
      </c>
      <c r="C610" s="18" t="s">
        <v>350</v>
      </c>
      <c r="D610" s="66">
        <v>70051998.859999999</v>
      </c>
      <c r="E610" s="66">
        <v>17512999.719999999</v>
      </c>
      <c r="F610" s="27">
        <v>2640</v>
      </c>
      <c r="G610" s="27">
        <v>4091</v>
      </c>
      <c r="H610" s="26">
        <v>154.96</v>
      </c>
      <c r="I610" s="28">
        <v>0.18165326867395706</v>
      </c>
      <c r="J610" s="5"/>
      <c r="M610" s="75"/>
    </row>
    <row r="611" spans="1:13" s="2" customFormat="1" x14ac:dyDescent="0.25">
      <c r="A611" s="62">
        <v>315130</v>
      </c>
      <c r="B611" s="63">
        <v>5130</v>
      </c>
      <c r="C611" s="18" t="s">
        <v>755</v>
      </c>
      <c r="D611" s="66">
        <v>16412873.060000001</v>
      </c>
      <c r="E611" s="66">
        <v>4103218.27</v>
      </c>
      <c r="F611" s="27">
        <v>618</v>
      </c>
      <c r="G611" s="27">
        <v>933</v>
      </c>
      <c r="H611" s="26">
        <v>150.83000000000001</v>
      </c>
      <c r="I611" s="28">
        <v>0.17681996593160687</v>
      </c>
      <c r="J611" s="5"/>
      <c r="M611" s="75"/>
    </row>
    <row r="612" spans="1:13" s="2" customFormat="1" x14ac:dyDescent="0.25">
      <c r="A612" s="62">
        <v>315140</v>
      </c>
      <c r="B612" s="63">
        <v>5140</v>
      </c>
      <c r="C612" s="18" t="s">
        <v>351</v>
      </c>
      <c r="D612" s="66">
        <v>33693919.719999999</v>
      </c>
      <c r="E612" s="66">
        <v>8423479.9299999997</v>
      </c>
      <c r="F612" s="27">
        <v>1269</v>
      </c>
      <c r="G612" s="27">
        <v>1264</v>
      </c>
      <c r="H612" s="26">
        <v>99.54</v>
      </c>
      <c r="I612" s="28">
        <v>0.1166889700533193</v>
      </c>
      <c r="J612" s="5"/>
      <c r="M612" s="75"/>
    </row>
    <row r="613" spans="1:13" s="2" customFormat="1" x14ac:dyDescent="0.25">
      <c r="A613" s="62">
        <v>315150</v>
      </c>
      <c r="B613" s="63">
        <v>5150</v>
      </c>
      <c r="C613" s="18" t="s">
        <v>352</v>
      </c>
      <c r="D613" s="66">
        <v>55813908.159999996</v>
      </c>
      <c r="E613" s="66">
        <v>13953477.039999999</v>
      </c>
      <c r="F613" s="27">
        <v>2103</v>
      </c>
      <c r="G613" s="27">
        <v>2024</v>
      </c>
      <c r="H613" s="26">
        <v>96.22</v>
      </c>
      <c r="I613" s="28">
        <v>0.11279824539823494</v>
      </c>
      <c r="J613" s="5"/>
      <c r="M613" s="75"/>
    </row>
    <row r="614" spans="1:13" s="2" customFormat="1" x14ac:dyDescent="0.25">
      <c r="A614" s="62">
        <v>315160</v>
      </c>
      <c r="B614" s="63">
        <v>5160</v>
      </c>
      <c r="C614" s="18" t="s">
        <v>353</v>
      </c>
      <c r="D614" s="66">
        <v>28734858.440000001</v>
      </c>
      <c r="E614" s="66">
        <v>7183714.6100000003</v>
      </c>
      <c r="F614" s="27">
        <v>1082</v>
      </c>
      <c r="G614" s="27">
        <v>1208</v>
      </c>
      <c r="H614" s="26">
        <v>111.55</v>
      </c>
      <c r="I614" s="28">
        <v>0.13076518776423726</v>
      </c>
      <c r="J614" s="5"/>
      <c r="M614" s="75"/>
    </row>
    <row r="615" spans="1:13" s="2" customFormat="1" x14ac:dyDescent="0.25">
      <c r="A615" s="62">
        <v>315170</v>
      </c>
      <c r="B615" s="63">
        <v>5170</v>
      </c>
      <c r="C615" s="18" t="s">
        <v>756</v>
      </c>
      <c r="D615" s="66">
        <v>23461909.640000001</v>
      </c>
      <c r="E615" s="66">
        <v>5865477.4100000001</v>
      </c>
      <c r="F615" s="27">
        <v>884</v>
      </c>
      <c r="G615" s="27">
        <v>676</v>
      </c>
      <c r="H615" s="26">
        <v>76.45</v>
      </c>
      <c r="I615" s="28" t="s">
        <v>912</v>
      </c>
      <c r="J615" s="5"/>
      <c r="M615" s="75"/>
    </row>
    <row r="616" spans="1:13" s="2" customFormat="1" x14ac:dyDescent="0.25">
      <c r="A616" s="62">
        <v>315180</v>
      </c>
      <c r="B616" s="63">
        <v>5180</v>
      </c>
      <c r="C616" s="18" t="s">
        <v>757</v>
      </c>
      <c r="D616" s="66">
        <v>337660319.30000001</v>
      </c>
      <c r="E616" s="66">
        <v>84415079.829999998</v>
      </c>
      <c r="F616" s="27">
        <v>12725</v>
      </c>
      <c r="G616" s="27">
        <v>14758</v>
      </c>
      <c r="H616" s="26">
        <v>115.97</v>
      </c>
      <c r="I616" s="28">
        <v>0.13595079407671204</v>
      </c>
      <c r="J616" s="5"/>
      <c r="M616" s="75"/>
    </row>
    <row r="617" spans="1:13" s="2" customFormat="1" x14ac:dyDescent="0.25">
      <c r="A617" s="62">
        <v>315190</v>
      </c>
      <c r="B617" s="63">
        <v>5190</v>
      </c>
      <c r="C617" s="18" t="s">
        <v>354</v>
      </c>
      <c r="D617" s="66">
        <v>11586789.57</v>
      </c>
      <c r="E617" s="66">
        <v>2896697.39</v>
      </c>
      <c r="F617" s="27">
        <v>436</v>
      </c>
      <c r="G617" s="27">
        <v>295</v>
      </c>
      <c r="H617" s="26">
        <v>67.55</v>
      </c>
      <c r="I617" s="28" t="s">
        <v>912</v>
      </c>
      <c r="J617" s="5"/>
      <c r="M617" s="75"/>
    </row>
    <row r="618" spans="1:13" s="2" customFormat="1" x14ac:dyDescent="0.25">
      <c r="A618" s="62">
        <v>315200</v>
      </c>
      <c r="B618" s="63">
        <v>5200</v>
      </c>
      <c r="C618" s="18" t="s">
        <v>758</v>
      </c>
      <c r="D618" s="66">
        <v>45996516.659999996</v>
      </c>
      <c r="E618" s="66">
        <v>11499129.17</v>
      </c>
      <c r="F618" s="27">
        <v>1733</v>
      </c>
      <c r="G618" s="27">
        <v>2373</v>
      </c>
      <c r="H618" s="26">
        <v>136.88999999999999</v>
      </c>
      <c r="I618" s="28">
        <v>0.1604748816437854</v>
      </c>
      <c r="J618" s="5"/>
      <c r="M618" s="75"/>
    </row>
    <row r="619" spans="1:13" s="2" customFormat="1" x14ac:dyDescent="0.25">
      <c r="A619" s="62">
        <v>315210</v>
      </c>
      <c r="B619" s="63">
        <v>5210</v>
      </c>
      <c r="C619" s="18" t="s">
        <v>355</v>
      </c>
      <c r="D619" s="66">
        <v>80131675.530000001</v>
      </c>
      <c r="E619" s="66">
        <v>20032918.879999999</v>
      </c>
      <c r="F619" s="27">
        <v>3019</v>
      </c>
      <c r="G619" s="27">
        <v>4861</v>
      </c>
      <c r="H619" s="26">
        <v>160.96</v>
      </c>
      <c r="I619" s="28">
        <v>0.18869294671788581</v>
      </c>
      <c r="J619" s="5"/>
      <c r="M619" s="75"/>
    </row>
    <row r="620" spans="1:13" s="2" customFormat="1" x14ac:dyDescent="0.25">
      <c r="A620" s="62">
        <v>315213</v>
      </c>
      <c r="B620" s="63">
        <v>5213</v>
      </c>
      <c r="C620" s="18" t="s">
        <v>356</v>
      </c>
      <c r="D620" s="66">
        <v>9913151.0999999996</v>
      </c>
      <c r="E620" s="66">
        <v>2478287.7799999998</v>
      </c>
      <c r="F620" s="27">
        <v>373</v>
      </c>
      <c r="G620" s="27">
        <v>412</v>
      </c>
      <c r="H620" s="26">
        <v>110.28</v>
      </c>
      <c r="I620" s="28">
        <v>0.12927655177291714</v>
      </c>
      <c r="J620" s="5"/>
      <c r="M620" s="75"/>
    </row>
    <row r="621" spans="1:13" s="2" customFormat="1" x14ac:dyDescent="0.25">
      <c r="A621" s="62">
        <v>315217</v>
      </c>
      <c r="B621" s="63">
        <v>5217</v>
      </c>
      <c r="C621" s="18" t="s">
        <v>508</v>
      </c>
      <c r="D621" s="66">
        <v>15232659.289999999</v>
      </c>
      <c r="E621" s="66">
        <v>3808164.82</v>
      </c>
      <c r="F621" s="27">
        <v>574</v>
      </c>
      <c r="G621" s="27">
        <v>1864</v>
      </c>
      <c r="H621" s="26">
        <v>324.69</v>
      </c>
      <c r="I621" s="28">
        <v>0.3806312569607298</v>
      </c>
      <c r="J621" s="5"/>
      <c r="M621" s="75"/>
    </row>
    <row r="622" spans="1:13" s="2" customFormat="1" x14ac:dyDescent="0.25">
      <c r="A622" s="62">
        <v>315220</v>
      </c>
      <c r="B622" s="63">
        <v>5220</v>
      </c>
      <c r="C622" s="18" t="s">
        <v>357</v>
      </c>
      <c r="D622" s="66">
        <v>37102813.479999997</v>
      </c>
      <c r="E622" s="66">
        <v>9275703.3699999992</v>
      </c>
      <c r="F622" s="27">
        <v>1398</v>
      </c>
      <c r="G622" s="27">
        <v>1850</v>
      </c>
      <c r="H622" s="26">
        <v>132.30000000000001</v>
      </c>
      <c r="I622" s="28">
        <v>0.15509548482176388</v>
      </c>
      <c r="J622" s="5"/>
      <c r="M622" s="75"/>
    </row>
    <row r="623" spans="1:13" s="2" customFormat="1" x14ac:dyDescent="0.25">
      <c r="A623" s="62">
        <v>315230</v>
      </c>
      <c r="B623" s="63">
        <v>5230</v>
      </c>
      <c r="C623" s="18" t="s">
        <v>358</v>
      </c>
      <c r="D623" s="66">
        <v>13578657.23</v>
      </c>
      <c r="E623" s="66">
        <v>3394664.31</v>
      </c>
      <c r="F623" s="27">
        <v>511</v>
      </c>
      <c r="G623" s="27">
        <v>260</v>
      </c>
      <c r="H623" s="26">
        <v>50.8</v>
      </c>
      <c r="I623" s="28" t="s">
        <v>912</v>
      </c>
      <c r="J623" s="5"/>
      <c r="M623" s="75"/>
    </row>
    <row r="624" spans="1:13" s="2" customFormat="1" x14ac:dyDescent="0.25">
      <c r="A624" s="62">
        <v>315240</v>
      </c>
      <c r="B624" s="63">
        <v>5240</v>
      </c>
      <c r="C624" s="18" t="s">
        <v>759</v>
      </c>
      <c r="D624" s="66">
        <v>18016175.949999999</v>
      </c>
      <c r="E624" s="66">
        <v>4504043.99</v>
      </c>
      <c r="F624" s="27">
        <v>678</v>
      </c>
      <c r="G624" s="27">
        <v>1280</v>
      </c>
      <c r="H624" s="26">
        <v>188.52</v>
      </c>
      <c r="I624" s="28">
        <v>0.22099458097665409</v>
      </c>
      <c r="J624" s="5"/>
      <c r="M624" s="75"/>
    </row>
    <row r="625" spans="1:13" s="2" customFormat="1" x14ac:dyDescent="0.25">
      <c r="A625" s="62">
        <v>315250</v>
      </c>
      <c r="B625" s="63">
        <v>5250</v>
      </c>
      <c r="C625" s="18" t="s">
        <v>359</v>
      </c>
      <c r="D625" s="66">
        <v>334762027.24000001</v>
      </c>
      <c r="E625" s="66">
        <v>83690506.810000002</v>
      </c>
      <c r="F625" s="27">
        <v>12616</v>
      </c>
      <c r="G625" s="27">
        <v>12246</v>
      </c>
      <c r="H625" s="26">
        <v>97.06</v>
      </c>
      <c r="I625" s="28">
        <v>0.11378691824277945</v>
      </c>
      <c r="J625" s="5"/>
      <c r="M625" s="75"/>
    </row>
    <row r="626" spans="1:13" s="2" customFormat="1" x14ac:dyDescent="0.25">
      <c r="A626" s="62">
        <v>315260</v>
      </c>
      <c r="B626" s="63">
        <v>5260</v>
      </c>
      <c r="C626" s="18" t="s">
        <v>360</v>
      </c>
      <c r="D626" s="66">
        <v>14855532.09</v>
      </c>
      <c r="E626" s="66">
        <v>3713883.02</v>
      </c>
      <c r="F626" s="27">
        <v>559</v>
      </c>
      <c r="G626" s="27">
        <v>498</v>
      </c>
      <c r="H626" s="26">
        <v>88.95</v>
      </c>
      <c r="I626" s="28" t="s">
        <v>912</v>
      </c>
      <c r="J626" s="5"/>
      <c r="M626" s="75"/>
    </row>
    <row r="627" spans="1:13" s="2" customFormat="1" x14ac:dyDescent="0.25">
      <c r="A627" s="62">
        <v>315270</v>
      </c>
      <c r="B627" s="63">
        <v>5270</v>
      </c>
      <c r="C627" s="18" t="s">
        <v>361</v>
      </c>
      <c r="D627" s="66">
        <v>13520412.609999999</v>
      </c>
      <c r="E627" s="66">
        <v>3380103.15</v>
      </c>
      <c r="F627" s="27">
        <v>509</v>
      </c>
      <c r="G627" s="27">
        <v>734</v>
      </c>
      <c r="H627" s="26">
        <v>144.05000000000001</v>
      </c>
      <c r="I627" s="28">
        <v>0.1688652875617099</v>
      </c>
      <c r="J627" s="5"/>
      <c r="M627" s="75"/>
    </row>
    <row r="628" spans="1:13" s="2" customFormat="1" x14ac:dyDescent="0.25">
      <c r="A628" s="62">
        <v>315280</v>
      </c>
      <c r="B628" s="63">
        <v>5280</v>
      </c>
      <c r="C628" s="18" t="s">
        <v>362</v>
      </c>
      <c r="D628" s="66">
        <v>58173854.229999997</v>
      </c>
      <c r="E628" s="66">
        <v>14543463.560000001</v>
      </c>
      <c r="F628" s="27">
        <v>2192</v>
      </c>
      <c r="G628" s="27">
        <v>2041</v>
      </c>
      <c r="H628" s="26">
        <v>93.09</v>
      </c>
      <c r="I628" s="28">
        <v>0.10913132691805655</v>
      </c>
      <c r="J628" s="5"/>
      <c r="M628" s="75"/>
    </row>
    <row r="629" spans="1:13" s="2" customFormat="1" x14ac:dyDescent="0.25">
      <c r="A629" s="62">
        <v>315290</v>
      </c>
      <c r="B629" s="63">
        <v>5290</v>
      </c>
      <c r="C629" s="18" t="s">
        <v>760</v>
      </c>
      <c r="D629" s="66">
        <v>14893248.619999999</v>
      </c>
      <c r="E629" s="66">
        <v>3723312.16</v>
      </c>
      <c r="F629" s="27">
        <v>561</v>
      </c>
      <c r="G629" s="27">
        <v>506</v>
      </c>
      <c r="H629" s="26">
        <v>90.15</v>
      </c>
      <c r="I629" s="28">
        <v>0.10568061861284885</v>
      </c>
      <c r="J629" s="5"/>
      <c r="M629" s="75"/>
    </row>
    <row r="630" spans="1:13" s="2" customFormat="1" x14ac:dyDescent="0.25">
      <c r="A630" s="62">
        <v>315300</v>
      </c>
      <c r="B630" s="63">
        <v>5300</v>
      </c>
      <c r="C630" s="18" t="s">
        <v>363</v>
      </c>
      <c r="D630" s="66">
        <v>15153718.98</v>
      </c>
      <c r="E630" s="66">
        <v>3788429.75</v>
      </c>
      <c r="F630" s="27">
        <v>571</v>
      </c>
      <c r="G630" s="27">
        <v>317</v>
      </c>
      <c r="H630" s="26">
        <v>55.5</v>
      </c>
      <c r="I630" s="28" t="s">
        <v>912</v>
      </c>
      <c r="J630" s="5"/>
      <c r="M630" s="75"/>
    </row>
    <row r="631" spans="1:13" s="2" customFormat="1" x14ac:dyDescent="0.25">
      <c r="A631" s="62">
        <v>315310</v>
      </c>
      <c r="B631" s="63">
        <v>5310</v>
      </c>
      <c r="C631" s="18" t="s">
        <v>364</v>
      </c>
      <c r="D631" s="66">
        <v>10550307.9</v>
      </c>
      <c r="E631" s="66">
        <v>2637576.98</v>
      </c>
      <c r="F631" s="27">
        <v>397</v>
      </c>
      <c r="G631" s="27">
        <v>201</v>
      </c>
      <c r="H631" s="26">
        <v>50.55</v>
      </c>
      <c r="I631" s="28" t="s">
        <v>912</v>
      </c>
      <c r="J631" s="5"/>
      <c r="M631" s="75"/>
    </row>
    <row r="632" spans="1:13" s="2" customFormat="1" x14ac:dyDescent="0.25">
      <c r="A632" s="62">
        <v>315320</v>
      </c>
      <c r="B632" s="63">
        <v>5320</v>
      </c>
      <c r="C632" s="18" t="s">
        <v>365</v>
      </c>
      <c r="D632" s="66">
        <v>10997978.039999999</v>
      </c>
      <c r="E632" s="66">
        <v>2749494.51</v>
      </c>
      <c r="F632" s="27">
        <v>414</v>
      </c>
      <c r="G632" s="27">
        <v>328</v>
      </c>
      <c r="H632" s="26">
        <v>79.13</v>
      </c>
      <c r="I632" s="28" t="s">
        <v>912</v>
      </c>
      <c r="J632" s="5"/>
      <c r="M632" s="75"/>
    </row>
    <row r="633" spans="1:13" s="2" customFormat="1" x14ac:dyDescent="0.25">
      <c r="A633" s="62">
        <v>315330</v>
      </c>
      <c r="B633" s="63">
        <v>5330</v>
      </c>
      <c r="C633" s="18" t="s">
        <v>366</v>
      </c>
      <c r="D633" s="66">
        <v>9839834.1699999999</v>
      </c>
      <c r="E633" s="66">
        <v>2459958.54</v>
      </c>
      <c r="F633" s="27">
        <v>370</v>
      </c>
      <c r="G633" s="27">
        <v>384</v>
      </c>
      <c r="H633" s="26">
        <v>103.55</v>
      </c>
      <c r="I633" s="28">
        <v>0.12138854739069015</v>
      </c>
      <c r="J633" s="5"/>
      <c r="M633" s="75"/>
    </row>
    <row r="634" spans="1:13" s="2" customFormat="1" x14ac:dyDescent="0.25">
      <c r="A634" s="62">
        <v>315340</v>
      </c>
      <c r="B634" s="63">
        <v>5340</v>
      </c>
      <c r="C634" s="18" t="s">
        <v>761</v>
      </c>
      <c r="D634" s="66">
        <v>34095604.18</v>
      </c>
      <c r="E634" s="66">
        <v>8523901.0500000007</v>
      </c>
      <c r="F634" s="27">
        <v>1284</v>
      </c>
      <c r="G634" s="27">
        <v>1718</v>
      </c>
      <c r="H634" s="26">
        <v>133.69999999999999</v>
      </c>
      <c r="I634" s="28">
        <v>0.15673249181365323</v>
      </c>
      <c r="J634" s="5"/>
      <c r="M634" s="75"/>
    </row>
    <row r="635" spans="1:13" s="2" customFormat="1" x14ac:dyDescent="0.25">
      <c r="A635" s="62">
        <v>315350</v>
      </c>
      <c r="B635" s="63">
        <v>5350</v>
      </c>
      <c r="C635" s="18" t="s">
        <v>762</v>
      </c>
      <c r="D635" s="66">
        <v>11844887.74</v>
      </c>
      <c r="E635" s="66">
        <v>2961221.94</v>
      </c>
      <c r="F635" s="27">
        <v>446</v>
      </c>
      <c r="G635" s="27">
        <v>519</v>
      </c>
      <c r="H635" s="26">
        <v>116.26</v>
      </c>
      <c r="I635" s="28">
        <v>0.13629209842442547</v>
      </c>
      <c r="J635" s="5"/>
      <c r="M635" s="75"/>
    </row>
    <row r="636" spans="1:13" s="2" customFormat="1" x14ac:dyDescent="0.25">
      <c r="A636" s="62">
        <v>315360</v>
      </c>
      <c r="B636" s="63">
        <v>5360</v>
      </c>
      <c r="C636" s="18" t="s">
        <v>763</v>
      </c>
      <c r="D636" s="66">
        <v>16700414.07</v>
      </c>
      <c r="E636" s="66">
        <v>4175103.52</v>
      </c>
      <c r="F636" s="27">
        <v>629</v>
      </c>
      <c r="G636" s="27">
        <v>822</v>
      </c>
      <c r="H636" s="26">
        <v>130.6</v>
      </c>
      <c r="I636" s="28">
        <v>0.15310128921929561</v>
      </c>
      <c r="J636" s="5"/>
      <c r="M636" s="75"/>
    </row>
    <row r="637" spans="1:13" s="2" customFormat="1" x14ac:dyDescent="0.25">
      <c r="A637" s="62">
        <v>315370</v>
      </c>
      <c r="B637" s="63">
        <v>5370</v>
      </c>
      <c r="C637" s="18" t="s">
        <v>367</v>
      </c>
      <c r="D637" s="66">
        <v>11578457.18</v>
      </c>
      <c r="E637" s="66">
        <v>2894614.3</v>
      </c>
      <c r="F637" s="27">
        <v>436</v>
      </c>
      <c r="G637" s="27">
        <v>447</v>
      </c>
      <c r="H637" s="26">
        <v>102.43</v>
      </c>
      <c r="I637" s="28">
        <v>0.12008564599621419</v>
      </c>
      <c r="J637" s="5"/>
      <c r="M637" s="75"/>
    </row>
    <row r="638" spans="1:13" s="2" customFormat="1" x14ac:dyDescent="0.25">
      <c r="A638" s="62">
        <v>315380</v>
      </c>
      <c r="B638" s="63">
        <v>5380</v>
      </c>
      <c r="C638" s="18" t="s">
        <v>368</v>
      </c>
      <c r="D638" s="66">
        <v>9930079.7100000009</v>
      </c>
      <c r="E638" s="66">
        <v>2482519.9300000002</v>
      </c>
      <c r="F638" s="27">
        <v>374</v>
      </c>
      <c r="G638" s="27">
        <v>113</v>
      </c>
      <c r="H638" s="26">
        <v>30.19</v>
      </c>
      <c r="I638" s="28" t="s">
        <v>912</v>
      </c>
      <c r="J638" s="5"/>
      <c r="M638" s="75"/>
    </row>
    <row r="639" spans="1:13" s="2" customFormat="1" x14ac:dyDescent="0.25">
      <c r="A639" s="62">
        <v>315390</v>
      </c>
      <c r="B639" s="63">
        <v>5390</v>
      </c>
      <c r="C639" s="18" t="s">
        <v>369</v>
      </c>
      <c r="D639" s="66">
        <v>22944929.84</v>
      </c>
      <c r="E639" s="66">
        <v>5736232.46</v>
      </c>
      <c r="F639" s="27">
        <v>864</v>
      </c>
      <c r="G639" s="27">
        <v>1273</v>
      </c>
      <c r="H639" s="26">
        <v>147.21</v>
      </c>
      <c r="I639" s="28">
        <v>0.17257422789026677</v>
      </c>
      <c r="J639" s="5"/>
      <c r="M639" s="75"/>
    </row>
    <row r="640" spans="1:13" s="2" customFormat="1" x14ac:dyDescent="0.25">
      <c r="A640" s="62">
        <v>315400</v>
      </c>
      <c r="B640" s="63">
        <v>5400</v>
      </c>
      <c r="C640" s="18" t="s">
        <v>370</v>
      </c>
      <c r="D640" s="66">
        <v>28592737.75</v>
      </c>
      <c r="E640" s="66">
        <v>7148184.4400000004</v>
      </c>
      <c r="F640" s="27">
        <v>1077</v>
      </c>
      <c r="G640" s="27">
        <v>1622</v>
      </c>
      <c r="H640" s="26">
        <v>150.52000000000001</v>
      </c>
      <c r="I640" s="28">
        <v>0.17645313481420702</v>
      </c>
      <c r="J640" s="5"/>
      <c r="M640" s="75"/>
    </row>
    <row r="641" spans="1:13" s="2" customFormat="1" x14ac:dyDescent="0.25">
      <c r="A641" s="62">
        <v>315410</v>
      </c>
      <c r="B641" s="63">
        <v>5410</v>
      </c>
      <c r="C641" s="18" t="s">
        <v>371</v>
      </c>
      <c r="D641" s="66">
        <v>14471139.560000001</v>
      </c>
      <c r="E641" s="66">
        <v>3617784.89</v>
      </c>
      <c r="F641" s="27">
        <v>545</v>
      </c>
      <c r="G641" s="27">
        <v>991</v>
      </c>
      <c r="H641" s="26">
        <v>181.71</v>
      </c>
      <c r="I641" s="28">
        <v>0.21301255029983088</v>
      </c>
      <c r="J641" s="5"/>
      <c r="M641" s="75"/>
    </row>
    <row r="642" spans="1:13" s="2" customFormat="1" x14ac:dyDescent="0.25">
      <c r="A642" s="62">
        <v>315415</v>
      </c>
      <c r="B642" s="63">
        <v>5415</v>
      </c>
      <c r="C642" s="18" t="s">
        <v>372</v>
      </c>
      <c r="D642" s="66">
        <v>10933392.630000001</v>
      </c>
      <c r="E642" s="66">
        <v>2733348.16</v>
      </c>
      <c r="F642" s="27">
        <v>412</v>
      </c>
      <c r="G642" s="27">
        <v>626</v>
      </c>
      <c r="H642" s="26">
        <v>151.91999999999999</v>
      </c>
      <c r="I642" s="28">
        <v>0.17809579202505965</v>
      </c>
      <c r="J642" s="5"/>
      <c r="M642" s="75"/>
    </row>
    <row r="643" spans="1:13" s="2" customFormat="1" x14ac:dyDescent="0.25">
      <c r="A643" s="62">
        <v>315420</v>
      </c>
      <c r="B643" s="63">
        <v>5420</v>
      </c>
      <c r="C643" s="18" t="s">
        <v>373</v>
      </c>
      <c r="D643" s="66">
        <v>16786298.899999999</v>
      </c>
      <c r="E643" s="66">
        <v>4196574.7300000004</v>
      </c>
      <c r="F643" s="27">
        <v>632</v>
      </c>
      <c r="G643" s="27">
        <v>1173</v>
      </c>
      <c r="H643" s="26">
        <v>185.41</v>
      </c>
      <c r="I643" s="28">
        <v>0.21735885094941765</v>
      </c>
      <c r="J643" s="5"/>
      <c r="M643" s="75"/>
    </row>
    <row r="644" spans="1:13" s="2" customFormat="1" x14ac:dyDescent="0.25">
      <c r="A644" s="62">
        <v>315430</v>
      </c>
      <c r="B644" s="63">
        <v>5430</v>
      </c>
      <c r="C644" s="18" t="s">
        <v>374</v>
      </c>
      <c r="D644" s="66">
        <v>25707963.059999999</v>
      </c>
      <c r="E644" s="66">
        <v>6426990.7699999996</v>
      </c>
      <c r="F644" s="27">
        <v>968</v>
      </c>
      <c r="G644" s="27">
        <v>1820</v>
      </c>
      <c r="H644" s="26">
        <v>187.85</v>
      </c>
      <c r="I644" s="28">
        <v>0.22021048336495538</v>
      </c>
      <c r="J644" s="5"/>
      <c r="M644" s="75"/>
    </row>
    <row r="645" spans="1:13" s="2" customFormat="1" x14ac:dyDescent="0.25">
      <c r="A645" s="62">
        <v>315440</v>
      </c>
      <c r="B645" s="63">
        <v>5440</v>
      </c>
      <c r="C645" s="18" t="s">
        <v>375</v>
      </c>
      <c r="D645" s="66">
        <v>11674417.210000001</v>
      </c>
      <c r="E645" s="66">
        <v>2918604.3</v>
      </c>
      <c r="F645" s="27">
        <v>439</v>
      </c>
      <c r="G645" s="27">
        <v>641</v>
      </c>
      <c r="H645" s="26">
        <v>145.69</v>
      </c>
      <c r="I645" s="28">
        <v>0.17078789636140909</v>
      </c>
      <c r="J645" s="5"/>
      <c r="M645" s="75"/>
    </row>
    <row r="646" spans="1:13" s="2" customFormat="1" x14ac:dyDescent="0.25">
      <c r="A646" s="62">
        <v>315445</v>
      </c>
      <c r="B646" s="63">
        <v>5445</v>
      </c>
      <c r="C646" s="18" t="s">
        <v>376</v>
      </c>
      <c r="D646" s="66">
        <v>12476027.67</v>
      </c>
      <c r="E646" s="66">
        <v>3119006.92</v>
      </c>
      <c r="F646" s="27">
        <v>470</v>
      </c>
      <c r="G646" s="27">
        <v>575</v>
      </c>
      <c r="H646" s="26">
        <v>122.29</v>
      </c>
      <c r="I646" s="28">
        <v>0.14335927130778775</v>
      </c>
      <c r="J646" s="5"/>
      <c r="M646" s="75"/>
    </row>
    <row r="647" spans="1:13" s="2" customFormat="1" x14ac:dyDescent="0.25">
      <c r="A647" s="62">
        <v>315450</v>
      </c>
      <c r="B647" s="63">
        <v>5450</v>
      </c>
      <c r="C647" s="18" t="s">
        <v>509</v>
      </c>
      <c r="D647" s="66">
        <v>16404274.51</v>
      </c>
      <c r="E647" s="66">
        <v>4101068.63</v>
      </c>
      <c r="F647" s="27">
        <v>618</v>
      </c>
      <c r="G647" s="27">
        <v>1123</v>
      </c>
      <c r="H647" s="26">
        <v>181.64</v>
      </c>
      <c r="I647" s="28">
        <v>0.21293987632306691</v>
      </c>
      <c r="J647" s="5"/>
      <c r="M647" s="75"/>
    </row>
    <row r="648" spans="1:13" s="2" customFormat="1" x14ac:dyDescent="0.25">
      <c r="A648" s="62">
        <v>315460</v>
      </c>
      <c r="B648" s="63">
        <v>5460</v>
      </c>
      <c r="C648" s="18" t="s">
        <v>764</v>
      </c>
      <c r="D648" s="66">
        <v>206118639.71000001</v>
      </c>
      <c r="E648" s="66">
        <v>51529659.93</v>
      </c>
      <c r="F648" s="27">
        <v>7767</v>
      </c>
      <c r="G648" s="27">
        <v>19455</v>
      </c>
      <c r="H648" s="26">
        <v>250.45</v>
      </c>
      <c r="I648" s="28">
        <v>0.2935947172467776</v>
      </c>
      <c r="J648" s="5"/>
      <c r="M648" s="75"/>
    </row>
    <row r="649" spans="1:13" s="2" customFormat="1" x14ac:dyDescent="0.25">
      <c r="A649" s="62">
        <v>315470</v>
      </c>
      <c r="B649" s="63">
        <v>5470</v>
      </c>
      <c r="C649" s="18" t="s">
        <v>765</v>
      </c>
      <c r="D649" s="66">
        <v>11009377.310000001</v>
      </c>
      <c r="E649" s="66">
        <v>2752344.33</v>
      </c>
      <c r="F649" s="27">
        <v>414</v>
      </c>
      <c r="G649" s="27">
        <v>295</v>
      </c>
      <c r="H649" s="26">
        <v>71.099999999999994</v>
      </c>
      <c r="I649" s="28" t="s">
        <v>912</v>
      </c>
      <c r="J649" s="5"/>
      <c r="M649" s="75"/>
    </row>
    <row r="650" spans="1:13" s="2" customFormat="1" x14ac:dyDescent="0.25">
      <c r="A650" s="62">
        <v>315480</v>
      </c>
      <c r="B650" s="63">
        <v>5480</v>
      </c>
      <c r="C650" s="18" t="s">
        <v>377</v>
      </c>
      <c r="D650" s="66">
        <v>41108493.399999999</v>
      </c>
      <c r="E650" s="66">
        <v>10277123.35</v>
      </c>
      <c r="F650" s="27">
        <v>1549</v>
      </c>
      <c r="G650" s="27">
        <v>1367</v>
      </c>
      <c r="H650" s="26">
        <v>88.23</v>
      </c>
      <c r="I650" s="28" t="s">
        <v>912</v>
      </c>
      <c r="J650" s="5"/>
      <c r="M650" s="75"/>
    </row>
    <row r="651" spans="1:13" s="2" customFormat="1" x14ac:dyDescent="0.25">
      <c r="A651" s="62">
        <v>315490</v>
      </c>
      <c r="B651" s="63">
        <v>5490</v>
      </c>
      <c r="C651" s="18" t="s">
        <v>378</v>
      </c>
      <c r="D651" s="66">
        <v>20081505.98</v>
      </c>
      <c r="E651" s="66">
        <v>5020376.5</v>
      </c>
      <c r="F651" s="27">
        <v>756</v>
      </c>
      <c r="G651" s="27">
        <v>1820</v>
      </c>
      <c r="H651" s="26">
        <v>240.48</v>
      </c>
      <c r="I651" s="28">
        <v>0.2819092839655154</v>
      </c>
      <c r="J651" s="5"/>
      <c r="M651" s="75"/>
    </row>
    <row r="652" spans="1:13" s="2" customFormat="1" x14ac:dyDescent="0.25">
      <c r="A652" s="62">
        <v>315500</v>
      </c>
      <c r="B652" s="63">
        <v>5500</v>
      </c>
      <c r="C652" s="18" t="s">
        <v>379</v>
      </c>
      <c r="D652" s="66">
        <v>15081031.689999999</v>
      </c>
      <c r="E652" s="66">
        <v>3770257.92</v>
      </c>
      <c r="F652" s="27">
        <v>568</v>
      </c>
      <c r="G652" s="27">
        <v>222</v>
      </c>
      <c r="H652" s="26">
        <v>39.06</v>
      </c>
      <c r="I652" s="28" t="s">
        <v>912</v>
      </c>
      <c r="J652" s="5"/>
      <c r="M652" s="75"/>
    </row>
    <row r="653" spans="1:13" s="2" customFormat="1" x14ac:dyDescent="0.25">
      <c r="A653" s="62">
        <v>315510</v>
      </c>
      <c r="B653" s="63">
        <v>5510</v>
      </c>
      <c r="C653" s="18" t="s">
        <v>498</v>
      </c>
      <c r="D653" s="66">
        <v>9807075.1600000001</v>
      </c>
      <c r="E653" s="66">
        <v>2451768.79</v>
      </c>
      <c r="F653" s="27">
        <v>369</v>
      </c>
      <c r="G653" s="27">
        <v>383</v>
      </c>
      <c r="H653" s="26">
        <v>103.62</v>
      </c>
      <c r="I653" s="28">
        <v>0.12147685501741465</v>
      </c>
      <c r="J653" s="5"/>
      <c r="M653" s="75"/>
    </row>
    <row r="654" spans="1:13" s="2" customFormat="1" x14ac:dyDescent="0.25">
      <c r="A654" s="62">
        <v>315520</v>
      </c>
      <c r="B654" s="63">
        <v>5520</v>
      </c>
      <c r="C654" s="18" t="s">
        <v>380</v>
      </c>
      <c r="D654" s="66">
        <v>10397958.039999999</v>
      </c>
      <c r="E654" s="66">
        <v>2599489.5099999998</v>
      </c>
      <c r="F654" s="27">
        <v>391</v>
      </c>
      <c r="G654" s="27">
        <v>136</v>
      </c>
      <c r="H654" s="26">
        <v>34.700000000000003</v>
      </c>
      <c r="I654" s="28" t="s">
        <v>912</v>
      </c>
      <c r="J654" s="5"/>
      <c r="M654" s="75"/>
    </row>
    <row r="655" spans="1:13" s="2" customFormat="1" x14ac:dyDescent="0.25">
      <c r="A655" s="62">
        <v>315530</v>
      </c>
      <c r="B655" s="63">
        <v>5530</v>
      </c>
      <c r="C655" s="18" t="s">
        <v>381</v>
      </c>
      <c r="D655" s="66">
        <v>11727626.130000001</v>
      </c>
      <c r="E655" s="66">
        <v>2931906.53</v>
      </c>
      <c r="F655" s="27">
        <v>441</v>
      </c>
      <c r="G655" s="27">
        <v>370</v>
      </c>
      <c r="H655" s="26">
        <v>83.71</v>
      </c>
      <c r="I655" s="28" t="s">
        <v>912</v>
      </c>
      <c r="J655" s="5"/>
      <c r="M655" s="75"/>
    </row>
    <row r="656" spans="1:13" s="2" customFormat="1" x14ac:dyDescent="0.25">
      <c r="A656" s="62">
        <v>315540</v>
      </c>
      <c r="B656" s="63">
        <v>5540</v>
      </c>
      <c r="C656" s="18" t="s">
        <v>382</v>
      </c>
      <c r="D656" s="66">
        <v>12116928.699999999</v>
      </c>
      <c r="E656" s="66">
        <v>3029232.18</v>
      </c>
      <c r="F656" s="27">
        <v>456</v>
      </c>
      <c r="G656" s="27">
        <v>597</v>
      </c>
      <c r="H656" s="26">
        <v>130.72999999999999</v>
      </c>
      <c r="I656" s="28">
        <v>0.15325549253294757</v>
      </c>
      <c r="J656" s="5"/>
      <c r="M656" s="75"/>
    </row>
    <row r="657" spans="1:13" s="2" customFormat="1" x14ac:dyDescent="0.25">
      <c r="A657" s="62">
        <v>315550</v>
      </c>
      <c r="B657" s="63">
        <v>5550</v>
      </c>
      <c r="C657" s="18" t="s">
        <v>766</v>
      </c>
      <c r="D657" s="66">
        <v>36674813.009999998</v>
      </c>
      <c r="E657" s="66">
        <v>9168703.25</v>
      </c>
      <c r="F657" s="27">
        <v>1382</v>
      </c>
      <c r="G657" s="27">
        <v>1241</v>
      </c>
      <c r="H657" s="26">
        <v>89.78</v>
      </c>
      <c r="I657" s="28" t="s">
        <v>912</v>
      </c>
      <c r="J657" s="5"/>
      <c r="M657" s="75"/>
    </row>
    <row r="658" spans="1:13" s="2" customFormat="1" x14ac:dyDescent="0.25">
      <c r="A658" s="62">
        <v>315560</v>
      </c>
      <c r="B658" s="63">
        <v>5560</v>
      </c>
      <c r="C658" s="18" t="s">
        <v>473</v>
      </c>
      <c r="D658" s="66">
        <v>28415256.600000001</v>
      </c>
      <c r="E658" s="66">
        <v>7103814.1500000004</v>
      </c>
      <c r="F658" s="27">
        <v>1070</v>
      </c>
      <c r="G658" s="27">
        <v>2521</v>
      </c>
      <c r="H658" s="26">
        <v>235.41</v>
      </c>
      <c r="I658" s="28">
        <v>0.27596597085223812</v>
      </c>
      <c r="J658" s="5"/>
      <c r="M658" s="75"/>
    </row>
    <row r="659" spans="1:13" s="2" customFormat="1" x14ac:dyDescent="0.25">
      <c r="A659" s="62">
        <v>315570</v>
      </c>
      <c r="B659" s="63">
        <v>5570</v>
      </c>
      <c r="C659" s="18" t="s">
        <v>383</v>
      </c>
      <c r="D659" s="66">
        <v>26379825.09</v>
      </c>
      <c r="E659" s="66">
        <v>6594956.2699999996</v>
      </c>
      <c r="F659" s="27">
        <v>994</v>
      </c>
      <c r="G659" s="27">
        <v>1260</v>
      </c>
      <c r="H659" s="26">
        <v>126.73</v>
      </c>
      <c r="I659" s="28">
        <v>0.14857060876610043</v>
      </c>
      <c r="J659" s="5"/>
      <c r="M659" s="75"/>
    </row>
    <row r="660" spans="1:13" s="2" customFormat="1" x14ac:dyDescent="0.25">
      <c r="A660" s="62">
        <v>315580</v>
      </c>
      <c r="B660" s="63">
        <v>5580</v>
      </c>
      <c r="C660" s="18" t="s">
        <v>384</v>
      </c>
      <c r="D660" s="66">
        <v>25668900.98</v>
      </c>
      <c r="E660" s="66">
        <v>6417225.25</v>
      </c>
      <c r="F660" s="27">
        <v>967</v>
      </c>
      <c r="G660" s="27">
        <v>1065</v>
      </c>
      <c r="H660" s="26">
        <v>110.09</v>
      </c>
      <c r="I660" s="28">
        <v>0.12905552519754412</v>
      </c>
      <c r="J660" s="5"/>
      <c r="M660" s="75"/>
    </row>
    <row r="661" spans="1:13" s="2" customFormat="1" x14ac:dyDescent="0.25">
      <c r="A661" s="62">
        <v>315590</v>
      </c>
      <c r="B661" s="63">
        <v>5590</v>
      </c>
      <c r="C661" s="18" t="s">
        <v>385</v>
      </c>
      <c r="D661" s="66">
        <v>11097202.23</v>
      </c>
      <c r="E661" s="66">
        <v>2774300.56</v>
      </c>
      <c r="F661" s="27">
        <v>418</v>
      </c>
      <c r="G661" s="27">
        <v>550</v>
      </c>
      <c r="H661" s="26">
        <v>131.51</v>
      </c>
      <c r="I661" s="28">
        <v>0.15416417331999721</v>
      </c>
      <c r="J661" s="5"/>
      <c r="M661" s="75"/>
    </row>
    <row r="662" spans="1:13" s="2" customFormat="1" x14ac:dyDescent="0.25">
      <c r="A662" s="62">
        <v>315600</v>
      </c>
      <c r="B662" s="63">
        <v>5600</v>
      </c>
      <c r="C662" s="18" t="s">
        <v>386</v>
      </c>
      <c r="D662" s="66">
        <v>14550857.189999999</v>
      </c>
      <c r="E662" s="66">
        <v>3637714.3</v>
      </c>
      <c r="F662" s="27">
        <v>548</v>
      </c>
      <c r="G662" s="27">
        <v>912</v>
      </c>
      <c r="H662" s="26">
        <v>166.3</v>
      </c>
      <c r="I662" s="28">
        <v>0.19495776139194215</v>
      </c>
      <c r="J662" s="5"/>
      <c r="M662" s="75"/>
    </row>
    <row r="663" spans="1:13" s="2" customFormat="1" x14ac:dyDescent="0.25">
      <c r="A663" s="62">
        <v>315610</v>
      </c>
      <c r="B663" s="63">
        <v>5610</v>
      </c>
      <c r="C663" s="18" t="s">
        <v>767</v>
      </c>
      <c r="D663" s="66">
        <v>10483530.9</v>
      </c>
      <c r="E663" s="66">
        <v>2620882.73</v>
      </c>
      <c r="F663" s="27">
        <v>395</v>
      </c>
      <c r="G663" s="27">
        <v>352</v>
      </c>
      <c r="H663" s="26">
        <v>89.09</v>
      </c>
      <c r="I663" s="28" t="s">
        <v>912</v>
      </c>
      <c r="J663" s="5"/>
      <c r="M663" s="75"/>
    </row>
    <row r="664" spans="1:13" s="2" customFormat="1" x14ac:dyDescent="0.25">
      <c r="A664" s="62">
        <v>315620</v>
      </c>
      <c r="B664" s="63">
        <v>5620</v>
      </c>
      <c r="C664" s="18" t="s">
        <v>474</v>
      </c>
      <c r="D664" s="66">
        <v>9609942.8300000001</v>
      </c>
      <c r="E664" s="66">
        <v>2402485.71</v>
      </c>
      <c r="F664" s="27">
        <v>362</v>
      </c>
      <c r="G664" s="27">
        <v>368</v>
      </c>
      <c r="H664" s="26">
        <v>101.61</v>
      </c>
      <c r="I664" s="28">
        <v>0.1191135817376843</v>
      </c>
      <c r="J664" s="5"/>
      <c r="M664" s="75"/>
    </row>
    <row r="665" spans="1:13" s="2" customFormat="1" x14ac:dyDescent="0.25">
      <c r="A665" s="62">
        <v>315630</v>
      </c>
      <c r="B665" s="63">
        <v>5630</v>
      </c>
      <c r="C665" s="18" t="s">
        <v>387</v>
      </c>
      <c r="D665" s="66">
        <v>14948428.060000001</v>
      </c>
      <c r="E665" s="66">
        <v>3737107.02</v>
      </c>
      <c r="F665" s="27">
        <v>563</v>
      </c>
      <c r="G665" s="27">
        <v>775</v>
      </c>
      <c r="H665" s="26">
        <v>137.56</v>
      </c>
      <c r="I665" s="28">
        <v>0.16126512078626784</v>
      </c>
      <c r="J665" s="5"/>
      <c r="M665" s="75"/>
    </row>
    <row r="666" spans="1:13" s="2" customFormat="1" x14ac:dyDescent="0.25">
      <c r="A666" s="62">
        <v>315640</v>
      </c>
      <c r="B666" s="63">
        <v>5640</v>
      </c>
      <c r="C666" s="18" t="s">
        <v>388</v>
      </c>
      <c r="D666" s="66">
        <v>15209981.35</v>
      </c>
      <c r="E666" s="66">
        <v>3802495.34</v>
      </c>
      <c r="F666" s="27">
        <v>573</v>
      </c>
      <c r="G666" s="27">
        <v>314</v>
      </c>
      <c r="H666" s="26">
        <v>54.77</v>
      </c>
      <c r="I666" s="28" t="s">
        <v>912</v>
      </c>
      <c r="J666" s="5"/>
      <c r="M666" s="75"/>
    </row>
    <row r="667" spans="1:13" s="2" customFormat="1" x14ac:dyDescent="0.25">
      <c r="A667" s="62">
        <v>315645</v>
      </c>
      <c r="B667" s="63">
        <v>5645</v>
      </c>
      <c r="C667" s="18" t="s">
        <v>768</v>
      </c>
      <c r="D667" s="66">
        <v>10894267.939999999</v>
      </c>
      <c r="E667" s="66">
        <v>2723566.99</v>
      </c>
      <c r="F667" s="27">
        <v>410</v>
      </c>
      <c r="G667" s="27">
        <v>685</v>
      </c>
      <c r="H667" s="26">
        <v>166.84</v>
      </c>
      <c r="I667" s="28">
        <v>0.19558105683763391</v>
      </c>
      <c r="J667" s="5"/>
      <c r="M667" s="75"/>
    </row>
    <row r="668" spans="1:13" s="2" customFormat="1" x14ac:dyDescent="0.25">
      <c r="A668" s="62">
        <v>315650</v>
      </c>
      <c r="B668" s="63">
        <v>5650</v>
      </c>
      <c r="C668" s="18" t="s">
        <v>389</v>
      </c>
      <c r="D668" s="66">
        <v>10440915.34</v>
      </c>
      <c r="E668" s="66">
        <v>2610228.84</v>
      </c>
      <c r="F668" s="27">
        <v>393</v>
      </c>
      <c r="G668" s="27">
        <v>381</v>
      </c>
      <c r="H668" s="26">
        <v>96.82</v>
      </c>
      <c r="I668" s="28">
        <v>0.11350648391958625</v>
      </c>
      <c r="J668" s="5"/>
      <c r="M668" s="75"/>
    </row>
    <row r="669" spans="1:13" s="2" customFormat="1" x14ac:dyDescent="0.25">
      <c r="A669" s="62">
        <v>315660</v>
      </c>
      <c r="B669" s="63">
        <v>5660</v>
      </c>
      <c r="C669" s="18" t="s">
        <v>390</v>
      </c>
      <c r="D669" s="66">
        <v>14412055.98</v>
      </c>
      <c r="E669" s="66">
        <v>3603014</v>
      </c>
      <c r="F669" s="27">
        <v>543</v>
      </c>
      <c r="G669" s="27">
        <v>1180</v>
      </c>
      <c r="H669" s="26">
        <v>217.25</v>
      </c>
      <c r="I669" s="28">
        <v>0.25467735827758387</v>
      </c>
      <c r="J669" s="5"/>
      <c r="M669" s="75"/>
    </row>
    <row r="670" spans="1:13" s="2" customFormat="1" x14ac:dyDescent="0.25">
      <c r="A670" s="62">
        <v>315670</v>
      </c>
      <c r="B670" s="63">
        <v>5670</v>
      </c>
      <c r="C670" s="18" t="s">
        <v>769</v>
      </c>
      <c r="D670" s="66">
        <v>131301300.91</v>
      </c>
      <c r="E670" s="66">
        <v>32825325.23</v>
      </c>
      <c r="F670" s="27">
        <v>4948</v>
      </c>
      <c r="G670" s="27">
        <v>12339</v>
      </c>
      <c r="H670" s="26">
        <v>249.35</v>
      </c>
      <c r="I670" s="28">
        <v>0.29231103092765442</v>
      </c>
      <c r="J670" s="5"/>
      <c r="M670" s="75"/>
    </row>
    <row r="671" spans="1:13" s="2" customFormat="1" x14ac:dyDescent="0.25">
      <c r="A671" s="62">
        <v>315680</v>
      </c>
      <c r="B671" s="63">
        <v>5680</v>
      </c>
      <c r="C671" s="18" t="s">
        <v>770</v>
      </c>
      <c r="D671" s="66">
        <v>19595554.34</v>
      </c>
      <c r="E671" s="66">
        <v>4898888.59</v>
      </c>
      <c r="F671" s="27">
        <v>738</v>
      </c>
      <c r="G671" s="27">
        <v>708</v>
      </c>
      <c r="H671" s="26">
        <v>95.87</v>
      </c>
      <c r="I671" s="28">
        <v>0.11238542010039575</v>
      </c>
      <c r="J671" s="5"/>
      <c r="M671" s="75"/>
    </row>
    <row r="672" spans="1:13" s="2" customFormat="1" x14ac:dyDescent="0.25">
      <c r="A672" s="62">
        <v>315690</v>
      </c>
      <c r="B672" s="63">
        <v>5690</v>
      </c>
      <c r="C672" s="18" t="s">
        <v>391</v>
      </c>
      <c r="D672" s="66">
        <v>85955819.340000004</v>
      </c>
      <c r="E672" s="66">
        <v>21488954.84</v>
      </c>
      <c r="F672" s="27">
        <v>3239</v>
      </c>
      <c r="G672" s="27">
        <v>1688</v>
      </c>
      <c r="H672" s="26">
        <v>52.1</v>
      </c>
      <c r="I672" s="28" t="s">
        <v>912</v>
      </c>
      <c r="J672" s="5"/>
      <c r="M672" s="75"/>
    </row>
    <row r="673" spans="1:13" s="2" customFormat="1" x14ac:dyDescent="0.25">
      <c r="A673" s="62">
        <v>315700</v>
      </c>
      <c r="B673" s="63">
        <v>5700</v>
      </c>
      <c r="C673" s="18" t="s">
        <v>392</v>
      </c>
      <c r="D673" s="66">
        <v>39495864.409999996</v>
      </c>
      <c r="E673" s="66">
        <v>9873966.0999999996</v>
      </c>
      <c r="F673" s="27">
        <v>1488</v>
      </c>
      <c r="G673" s="27">
        <v>1648</v>
      </c>
      <c r="H673" s="26">
        <v>110.71</v>
      </c>
      <c r="I673" s="28">
        <v>0.12978958790302372</v>
      </c>
      <c r="J673" s="5"/>
      <c r="M673" s="75"/>
    </row>
    <row r="674" spans="1:13" s="2" customFormat="1" x14ac:dyDescent="0.25">
      <c r="A674" s="62">
        <v>315710</v>
      </c>
      <c r="B674" s="63">
        <v>5710</v>
      </c>
      <c r="C674" s="18" t="s">
        <v>438</v>
      </c>
      <c r="D674" s="66">
        <v>12188405.300000001</v>
      </c>
      <c r="E674" s="66">
        <v>3047101.33</v>
      </c>
      <c r="F674" s="27">
        <v>459</v>
      </c>
      <c r="G674" s="27">
        <v>705</v>
      </c>
      <c r="H674" s="26">
        <v>153.47999999999999</v>
      </c>
      <c r="I674" s="28">
        <v>0.17991878062053995</v>
      </c>
      <c r="J674" s="5"/>
      <c r="M674" s="75"/>
    </row>
    <row r="675" spans="1:13" s="2" customFormat="1" x14ac:dyDescent="0.25">
      <c r="A675" s="62">
        <v>315720</v>
      </c>
      <c r="B675" s="63">
        <v>5720</v>
      </c>
      <c r="C675" s="18" t="s">
        <v>771</v>
      </c>
      <c r="D675" s="66">
        <v>57969031.259999998</v>
      </c>
      <c r="E675" s="66">
        <v>14492257.82</v>
      </c>
      <c r="F675" s="27">
        <v>2184</v>
      </c>
      <c r="G675" s="27">
        <v>3389</v>
      </c>
      <c r="H675" s="26">
        <v>155.12</v>
      </c>
      <c r="I675" s="28">
        <v>0.18184853030946602</v>
      </c>
      <c r="J675" s="5"/>
      <c r="M675" s="75"/>
    </row>
    <row r="676" spans="1:13" s="2" customFormat="1" x14ac:dyDescent="0.25">
      <c r="A676" s="62">
        <v>315725</v>
      </c>
      <c r="B676" s="63">
        <v>5725</v>
      </c>
      <c r="C676" s="18" t="s">
        <v>772</v>
      </c>
      <c r="D676" s="66">
        <v>11180822.34</v>
      </c>
      <c r="E676" s="66">
        <v>2795205.59</v>
      </c>
      <c r="F676" s="27">
        <v>421</v>
      </c>
      <c r="G676" s="27">
        <v>747</v>
      </c>
      <c r="H676" s="26">
        <v>177.27</v>
      </c>
      <c r="I676" s="28">
        <v>0.20781702553288331</v>
      </c>
      <c r="J676" s="5"/>
      <c r="M676" s="75"/>
    </row>
    <row r="677" spans="1:13" s="2" customFormat="1" x14ac:dyDescent="0.25">
      <c r="A677" s="62">
        <v>315727</v>
      </c>
      <c r="B677" s="63">
        <v>5727</v>
      </c>
      <c r="C677" s="18" t="s">
        <v>773</v>
      </c>
      <c r="D677" s="66">
        <v>10141243.029999999</v>
      </c>
      <c r="E677" s="66">
        <v>2535310.7599999998</v>
      </c>
      <c r="F677" s="27">
        <v>382</v>
      </c>
      <c r="G677" s="27">
        <v>519</v>
      </c>
      <c r="H677" s="26">
        <v>135.79</v>
      </c>
      <c r="I677" s="28">
        <v>0.15918804045132429</v>
      </c>
      <c r="J677" s="5"/>
      <c r="M677" s="75"/>
    </row>
    <row r="678" spans="1:13" s="2" customFormat="1" x14ac:dyDescent="0.25">
      <c r="A678" s="62">
        <v>315730</v>
      </c>
      <c r="B678" s="63">
        <v>5730</v>
      </c>
      <c r="C678" s="18" t="s">
        <v>774</v>
      </c>
      <c r="D678" s="66">
        <v>10401601.68</v>
      </c>
      <c r="E678" s="66">
        <v>2600400.42</v>
      </c>
      <c r="F678" s="27">
        <v>392</v>
      </c>
      <c r="G678" s="27">
        <v>617</v>
      </c>
      <c r="H678" s="26">
        <v>157.38999999999999</v>
      </c>
      <c r="I678" s="28">
        <v>0.18450970504885572</v>
      </c>
      <c r="J678" s="5"/>
      <c r="M678" s="75"/>
    </row>
    <row r="679" spans="1:13" s="2" customFormat="1" x14ac:dyDescent="0.25">
      <c r="A679" s="62">
        <v>315733</v>
      </c>
      <c r="B679" s="63">
        <v>5733</v>
      </c>
      <c r="C679" s="18" t="s">
        <v>527</v>
      </c>
      <c r="D679" s="66">
        <v>11541890.029999999</v>
      </c>
      <c r="E679" s="66">
        <v>2885472.51</v>
      </c>
      <c r="F679" s="27">
        <v>434</v>
      </c>
      <c r="G679" s="27">
        <v>567</v>
      </c>
      <c r="H679" s="26">
        <v>130.35</v>
      </c>
      <c r="I679" s="28">
        <v>0.15280599608555165</v>
      </c>
      <c r="J679" s="5"/>
      <c r="M679" s="75"/>
    </row>
    <row r="680" spans="1:13" s="2" customFormat="1" x14ac:dyDescent="0.25">
      <c r="A680" s="62">
        <v>315737</v>
      </c>
      <c r="B680" s="63">
        <v>5737</v>
      </c>
      <c r="C680" s="18" t="s">
        <v>528</v>
      </c>
      <c r="D680" s="66">
        <v>9845702.3200000003</v>
      </c>
      <c r="E680" s="66">
        <v>2461425.58</v>
      </c>
      <c r="F680" s="27">
        <v>371</v>
      </c>
      <c r="G680" s="27">
        <v>404</v>
      </c>
      <c r="H680" s="26">
        <v>108.87</v>
      </c>
      <c r="I680" s="28">
        <v>0.12763475044499933</v>
      </c>
      <c r="J680" s="5"/>
      <c r="M680" s="75"/>
    </row>
    <row r="681" spans="1:13" s="2" customFormat="1" x14ac:dyDescent="0.25">
      <c r="A681" s="62">
        <v>315740</v>
      </c>
      <c r="B681" s="63">
        <v>5740</v>
      </c>
      <c r="C681" s="18" t="s">
        <v>529</v>
      </c>
      <c r="D681" s="66">
        <v>13243017.949999999</v>
      </c>
      <c r="E681" s="66">
        <v>3310754.49</v>
      </c>
      <c r="F681" s="27">
        <v>499</v>
      </c>
      <c r="G681" s="27">
        <v>417</v>
      </c>
      <c r="H681" s="26">
        <v>83.55</v>
      </c>
      <c r="I681" s="28" t="s">
        <v>912</v>
      </c>
      <c r="J681" s="5"/>
      <c r="M681" s="75"/>
    </row>
    <row r="682" spans="1:13" s="2" customFormat="1" x14ac:dyDescent="0.25">
      <c r="A682" s="62">
        <v>315750</v>
      </c>
      <c r="B682" s="63">
        <v>5750</v>
      </c>
      <c r="C682" s="18" t="s">
        <v>775</v>
      </c>
      <c r="D682" s="66">
        <v>10207740.85</v>
      </c>
      <c r="E682" s="66">
        <v>2551935.21</v>
      </c>
      <c r="F682" s="27">
        <v>384</v>
      </c>
      <c r="G682" s="27">
        <v>419</v>
      </c>
      <c r="H682" s="26">
        <v>108.91</v>
      </c>
      <c r="I682" s="28">
        <v>0.12767876009993742</v>
      </c>
      <c r="J682" s="5"/>
      <c r="M682" s="75"/>
    </row>
    <row r="683" spans="1:13" s="2" customFormat="1" x14ac:dyDescent="0.25">
      <c r="A683" s="62">
        <v>315760</v>
      </c>
      <c r="B683" s="63">
        <v>5760</v>
      </c>
      <c r="C683" s="18" t="s">
        <v>776</v>
      </c>
      <c r="D683" s="66">
        <v>10844218.48</v>
      </c>
      <c r="E683" s="66">
        <v>2711054.62</v>
      </c>
      <c r="F683" s="27">
        <v>408</v>
      </c>
      <c r="G683" s="27">
        <v>369</v>
      </c>
      <c r="H683" s="26">
        <v>90.29</v>
      </c>
      <c r="I683" s="28">
        <v>0.10584305747785402</v>
      </c>
      <c r="J683" s="5"/>
      <c r="M683" s="75"/>
    </row>
    <row r="684" spans="1:13" s="2" customFormat="1" x14ac:dyDescent="0.25">
      <c r="A684" s="62">
        <v>315765</v>
      </c>
      <c r="B684" s="63">
        <v>5765</v>
      </c>
      <c r="C684" s="18" t="s">
        <v>530</v>
      </c>
      <c r="D684" s="66">
        <v>10268990.92</v>
      </c>
      <c r="E684" s="66">
        <v>2567247.73</v>
      </c>
      <c r="F684" s="27">
        <v>387</v>
      </c>
      <c r="G684" s="27">
        <v>403</v>
      </c>
      <c r="H684" s="26">
        <v>104.13</v>
      </c>
      <c r="I684" s="28">
        <v>0.12207073111946841</v>
      </c>
      <c r="J684" s="5"/>
      <c r="M684" s="75"/>
    </row>
    <row r="685" spans="1:13" s="2" customFormat="1" x14ac:dyDescent="0.25">
      <c r="A685" s="62">
        <v>315770</v>
      </c>
      <c r="B685" s="63">
        <v>5770</v>
      </c>
      <c r="C685" s="18" t="s">
        <v>531</v>
      </c>
      <c r="D685" s="66">
        <v>38226166.280000001</v>
      </c>
      <c r="E685" s="66">
        <v>9556541.5700000003</v>
      </c>
      <c r="F685" s="27">
        <v>1440</v>
      </c>
      <c r="G685" s="27">
        <v>1340</v>
      </c>
      <c r="H685" s="26">
        <v>93.01</v>
      </c>
      <c r="I685" s="28">
        <v>0.10903811202680835</v>
      </c>
      <c r="J685" s="5"/>
      <c r="M685" s="75"/>
    </row>
    <row r="686" spans="1:13" s="2" customFormat="1" x14ac:dyDescent="0.25">
      <c r="A686" s="62">
        <v>315780</v>
      </c>
      <c r="B686" s="63">
        <v>5780</v>
      </c>
      <c r="C686" s="18" t="s">
        <v>532</v>
      </c>
      <c r="D686" s="66">
        <v>203959878.55000001</v>
      </c>
      <c r="E686" s="66">
        <v>50989969.640000001</v>
      </c>
      <c r="F686" s="27">
        <v>7686</v>
      </c>
      <c r="G686" s="27">
        <v>18898</v>
      </c>
      <c r="H686" s="26">
        <v>245.85</v>
      </c>
      <c r="I686" s="28">
        <v>0.2882075604827698</v>
      </c>
      <c r="J686" s="5"/>
      <c r="M686" s="75"/>
    </row>
    <row r="687" spans="1:13" s="2" customFormat="1" x14ac:dyDescent="0.25">
      <c r="A687" s="62">
        <v>315790</v>
      </c>
      <c r="B687" s="63">
        <v>5790</v>
      </c>
      <c r="C687" s="18" t="s">
        <v>533</v>
      </c>
      <c r="D687" s="66">
        <v>18786975.010000002</v>
      </c>
      <c r="E687" s="66">
        <v>4696743.75</v>
      </c>
      <c r="F687" s="27">
        <v>708</v>
      </c>
      <c r="G687" s="27">
        <v>1205</v>
      </c>
      <c r="H687" s="26">
        <v>170.19</v>
      </c>
      <c r="I687" s="28">
        <v>0.19950990353551717</v>
      </c>
      <c r="J687" s="5"/>
      <c r="M687" s="75"/>
    </row>
    <row r="688" spans="1:13" s="2" customFormat="1" x14ac:dyDescent="0.25">
      <c r="A688" s="62">
        <v>315800</v>
      </c>
      <c r="B688" s="63">
        <v>5800</v>
      </c>
      <c r="C688" s="18" t="s">
        <v>777</v>
      </c>
      <c r="D688" s="66">
        <v>15799642.93</v>
      </c>
      <c r="E688" s="66">
        <v>3949910.73</v>
      </c>
      <c r="F688" s="27">
        <v>595</v>
      </c>
      <c r="G688" s="27">
        <v>981</v>
      </c>
      <c r="H688" s="26">
        <v>164.75</v>
      </c>
      <c r="I688" s="28">
        <v>0.19313278571458734</v>
      </c>
      <c r="J688" s="5"/>
      <c r="M688" s="75"/>
    </row>
    <row r="689" spans="1:13" s="2" customFormat="1" x14ac:dyDescent="0.25">
      <c r="A689" s="62">
        <v>315810</v>
      </c>
      <c r="B689" s="63">
        <v>5810</v>
      </c>
      <c r="C689" s="18" t="s">
        <v>534</v>
      </c>
      <c r="D689" s="66">
        <v>10187522.880000001</v>
      </c>
      <c r="E689" s="66">
        <v>2546880.7200000002</v>
      </c>
      <c r="F689" s="27">
        <v>383</v>
      </c>
      <c r="G689" s="27">
        <v>343</v>
      </c>
      <c r="H689" s="26">
        <v>89.33</v>
      </c>
      <c r="I689" s="28" t="s">
        <v>912</v>
      </c>
      <c r="J689" s="5"/>
      <c r="M689" s="75"/>
    </row>
    <row r="690" spans="1:13" s="2" customFormat="1" x14ac:dyDescent="0.25">
      <c r="A690" s="62">
        <v>315820</v>
      </c>
      <c r="B690" s="63">
        <v>5820</v>
      </c>
      <c r="C690" s="18" t="s">
        <v>778</v>
      </c>
      <c r="D690" s="66">
        <v>17538813.300000001</v>
      </c>
      <c r="E690" s="66">
        <v>4384703.33</v>
      </c>
      <c r="F690" s="27">
        <v>660</v>
      </c>
      <c r="G690" s="27">
        <v>732</v>
      </c>
      <c r="H690" s="26">
        <v>110.74</v>
      </c>
      <c r="I690" s="28">
        <v>0.1298210583682923</v>
      </c>
      <c r="J690" s="5"/>
      <c r="M690" s="75"/>
    </row>
    <row r="691" spans="1:13" s="2" customFormat="1" x14ac:dyDescent="0.25">
      <c r="A691" s="62">
        <v>315830</v>
      </c>
      <c r="B691" s="63">
        <v>5830</v>
      </c>
      <c r="C691" s="18" t="s">
        <v>439</v>
      </c>
      <c r="D691" s="66">
        <v>14298961.18</v>
      </c>
      <c r="E691" s="66">
        <v>3574740.3</v>
      </c>
      <c r="F691" s="27">
        <v>538</v>
      </c>
      <c r="G691" s="27">
        <v>348</v>
      </c>
      <c r="H691" s="26">
        <v>64.569999999999993</v>
      </c>
      <c r="I691" s="28" t="s">
        <v>912</v>
      </c>
      <c r="J691" s="5"/>
      <c r="M691" s="75"/>
    </row>
    <row r="692" spans="1:13" s="2" customFormat="1" x14ac:dyDescent="0.25">
      <c r="A692" s="62">
        <v>315840</v>
      </c>
      <c r="B692" s="63">
        <v>5840</v>
      </c>
      <c r="C692" s="18" t="s">
        <v>475</v>
      </c>
      <c r="D692" s="66">
        <v>10431261.029999999</v>
      </c>
      <c r="E692" s="66">
        <v>2607815.2599999998</v>
      </c>
      <c r="F692" s="27">
        <v>393</v>
      </c>
      <c r="G692" s="27">
        <v>455</v>
      </c>
      <c r="H692" s="26">
        <v>115.74</v>
      </c>
      <c r="I692" s="28">
        <v>0.13567781870978199</v>
      </c>
      <c r="J692" s="5"/>
      <c r="M692" s="75"/>
    </row>
    <row r="693" spans="1:13" s="2" customFormat="1" x14ac:dyDescent="0.25">
      <c r="A693" s="62">
        <v>315850</v>
      </c>
      <c r="B693" s="63">
        <v>5850</v>
      </c>
      <c r="C693" s="18" t="s">
        <v>476</v>
      </c>
      <c r="D693" s="66">
        <v>11597754.34</v>
      </c>
      <c r="E693" s="66">
        <v>2899438.59</v>
      </c>
      <c r="F693" s="27">
        <v>437</v>
      </c>
      <c r="G693" s="27">
        <v>551</v>
      </c>
      <c r="H693" s="26">
        <v>126.06</v>
      </c>
      <c r="I693" s="28">
        <v>0.14777874119535356</v>
      </c>
      <c r="J693" s="5"/>
      <c r="M693" s="75"/>
    </row>
    <row r="694" spans="1:13" s="2" customFormat="1" x14ac:dyDescent="0.25">
      <c r="A694" s="62">
        <v>315860</v>
      </c>
      <c r="B694" s="63">
        <v>5860</v>
      </c>
      <c r="C694" s="18" t="s">
        <v>499</v>
      </c>
      <c r="D694" s="66">
        <v>10434630.609999999</v>
      </c>
      <c r="E694" s="66">
        <v>2608657.65</v>
      </c>
      <c r="F694" s="27">
        <v>393</v>
      </c>
      <c r="G694" s="27">
        <v>561</v>
      </c>
      <c r="H694" s="26">
        <v>142.65</v>
      </c>
      <c r="I694" s="28">
        <v>0.16723225702302419</v>
      </c>
      <c r="J694" s="5"/>
      <c r="M694" s="75"/>
    </row>
    <row r="695" spans="1:13" s="2" customFormat="1" x14ac:dyDescent="0.25">
      <c r="A695" s="62">
        <v>315870</v>
      </c>
      <c r="B695" s="63">
        <v>5870</v>
      </c>
      <c r="C695" s="18" t="s">
        <v>779</v>
      </c>
      <c r="D695" s="66">
        <v>9940455.75</v>
      </c>
      <c r="E695" s="66">
        <v>2485113.94</v>
      </c>
      <c r="F695" s="27">
        <v>374</v>
      </c>
      <c r="G695" s="27">
        <v>301</v>
      </c>
      <c r="H695" s="26">
        <v>80.34</v>
      </c>
      <c r="I695" s="28" t="s">
        <v>912</v>
      </c>
      <c r="J695" s="5"/>
      <c r="M695" s="75"/>
    </row>
    <row r="696" spans="1:13" s="2" customFormat="1" x14ac:dyDescent="0.25">
      <c r="A696" s="62">
        <v>315880</v>
      </c>
      <c r="B696" s="63">
        <v>5880</v>
      </c>
      <c r="C696" s="18" t="s">
        <v>780</v>
      </c>
      <c r="D696" s="66">
        <v>10527879.140000001</v>
      </c>
      <c r="E696" s="66">
        <v>2631969.79</v>
      </c>
      <c r="F696" s="27">
        <v>396</v>
      </c>
      <c r="G696" s="27">
        <v>294</v>
      </c>
      <c r="H696" s="26">
        <v>74.099999999999994</v>
      </c>
      <c r="I696" s="28" t="s">
        <v>912</v>
      </c>
      <c r="J696" s="5"/>
      <c r="M696" s="75"/>
    </row>
    <row r="697" spans="1:13" s="2" customFormat="1" x14ac:dyDescent="0.25">
      <c r="A697" s="62">
        <v>315890</v>
      </c>
      <c r="B697" s="63">
        <v>5890</v>
      </c>
      <c r="C697" s="18" t="s">
        <v>781</v>
      </c>
      <c r="D697" s="66">
        <v>12230477.59</v>
      </c>
      <c r="E697" s="66">
        <v>3057619.4</v>
      </c>
      <c r="F697" s="27">
        <v>460</v>
      </c>
      <c r="G697" s="27">
        <v>663</v>
      </c>
      <c r="H697" s="26">
        <v>143.84</v>
      </c>
      <c r="I697" s="28">
        <v>0.16861817387618808</v>
      </c>
      <c r="J697" s="5"/>
      <c r="M697" s="75"/>
    </row>
    <row r="698" spans="1:13" s="2" customFormat="1" x14ac:dyDescent="0.25">
      <c r="A698" s="62">
        <v>315895</v>
      </c>
      <c r="B698" s="63">
        <v>5895</v>
      </c>
      <c r="C698" s="18" t="s">
        <v>782</v>
      </c>
      <c r="D698" s="66">
        <v>39606632.100000001</v>
      </c>
      <c r="E698" s="66">
        <v>9901658.0299999993</v>
      </c>
      <c r="F698" s="27">
        <v>1492</v>
      </c>
      <c r="G698" s="27">
        <v>2091</v>
      </c>
      <c r="H698" s="26">
        <v>140.08000000000001</v>
      </c>
      <c r="I698" s="28">
        <v>0.16421785984993995</v>
      </c>
      <c r="J698" s="5"/>
      <c r="M698" s="75"/>
    </row>
    <row r="699" spans="1:13" s="2" customFormat="1" x14ac:dyDescent="0.25">
      <c r="A699" s="62">
        <v>315900</v>
      </c>
      <c r="B699" s="63">
        <v>5900</v>
      </c>
      <c r="C699" s="18" t="s">
        <v>500</v>
      </c>
      <c r="D699" s="66">
        <v>12441746.25</v>
      </c>
      <c r="E699" s="66">
        <v>3110436.56</v>
      </c>
      <c r="F699" s="27">
        <v>468</v>
      </c>
      <c r="G699" s="27">
        <v>445</v>
      </c>
      <c r="H699" s="26">
        <v>94.9</v>
      </c>
      <c r="I699" s="28">
        <v>0.11125330995149234</v>
      </c>
      <c r="J699" s="5"/>
      <c r="M699" s="75"/>
    </row>
    <row r="700" spans="1:13" s="2" customFormat="1" x14ac:dyDescent="0.25">
      <c r="A700" s="62">
        <v>315910</v>
      </c>
      <c r="B700" s="63">
        <v>5910</v>
      </c>
      <c r="C700" s="18" t="s">
        <v>510</v>
      </c>
      <c r="D700" s="66">
        <v>10253329</v>
      </c>
      <c r="E700" s="66">
        <v>2563332.25</v>
      </c>
      <c r="F700" s="27">
        <v>386</v>
      </c>
      <c r="G700" s="27">
        <v>424</v>
      </c>
      <c r="H700" s="26">
        <v>109.72</v>
      </c>
      <c r="I700" s="28">
        <v>0.12862791593601697</v>
      </c>
      <c r="J700" s="5"/>
      <c r="M700" s="75"/>
    </row>
    <row r="701" spans="1:13" s="2" customFormat="1" x14ac:dyDescent="0.25">
      <c r="A701" s="62">
        <v>315920</v>
      </c>
      <c r="B701" s="63">
        <v>5920</v>
      </c>
      <c r="C701" s="18" t="s">
        <v>535</v>
      </c>
      <c r="D701" s="66">
        <v>14243694.4</v>
      </c>
      <c r="E701" s="66">
        <v>3560923.6</v>
      </c>
      <c r="F701" s="27">
        <v>536</v>
      </c>
      <c r="G701" s="27">
        <v>524</v>
      </c>
      <c r="H701" s="26">
        <v>97.61</v>
      </c>
      <c r="I701" s="28">
        <v>0.11443079340519927</v>
      </c>
      <c r="J701" s="5"/>
      <c r="M701" s="75"/>
    </row>
    <row r="702" spans="1:13" s="2" customFormat="1" x14ac:dyDescent="0.25">
      <c r="A702" s="62">
        <v>315930</v>
      </c>
      <c r="B702" s="63">
        <v>5930</v>
      </c>
      <c r="C702" s="18" t="s">
        <v>783</v>
      </c>
      <c r="D702" s="66">
        <v>11349891.33</v>
      </c>
      <c r="E702" s="66">
        <v>2837472.83</v>
      </c>
      <c r="F702" s="27">
        <v>427</v>
      </c>
      <c r="G702" s="27">
        <v>657</v>
      </c>
      <c r="H702" s="26">
        <v>153.59</v>
      </c>
      <c r="I702" s="28">
        <v>0.18005613999365311</v>
      </c>
      <c r="J702" s="5"/>
      <c r="M702" s="75"/>
    </row>
    <row r="703" spans="1:13" s="2" customFormat="1" x14ac:dyDescent="0.25">
      <c r="A703" s="62">
        <v>315935</v>
      </c>
      <c r="B703" s="63">
        <v>5935</v>
      </c>
      <c r="C703" s="18" t="s">
        <v>536</v>
      </c>
      <c r="D703" s="66">
        <v>10884738.380000001</v>
      </c>
      <c r="E703" s="66">
        <v>2721184.6</v>
      </c>
      <c r="F703" s="27">
        <v>410</v>
      </c>
      <c r="G703" s="27">
        <v>648</v>
      </c>
      <c r="H703" s="26">
        <v>157.96</v>
      </c>
      <c r="I703" s="28">
        <v>0.1851788063167864</v>
      </c>
      <c r="J703" s="5"/>
      <c r="M703" s="75"/>
    </row>
    <row r="704" spans="1:13" s="2" customFormat="1" x14ac:dyDescent="0.25">
      <c r="A704" s="62">
        <v>315940</v>
      </c>
      <c r="B704" s="63">
        <v>5940</v>
      </c>
      <c r="C704" s="18" t="s">
        <v>537</v>
      </c>
      <c r="D704" s="66">
        <v>10714086.949999999</v>
      </c>
      <c r="E704" s="66">
        <v>2678521.7400000002</v>
      </c>
      <c r="F704" s="27">
        <v>403</v>
      </c>
      <c r="G704" s="27">
        <v>356</v>
      </c>
      <c r="H704" s="26">
        <v>88.16</v>
      </c>
      <c r="I704" s="28" t="s">
        <v>912</v>
      </c>
      <c r="J704" s="5"/>
      <c r="M704" s="75"/>
    </row>
    <row r="705" spans="1:13" s="2" customFormat="1" x14ac:dyDescent="0.25">
      <c r="A705" s="62">
        <v>315950</v>
      </c>
      <c r="B705" s="63">
        <v>5950</v>
      </c>
      <c r="C705" s="18" t="s">
        <v>538</v>
      </c>
      <c r="D705" s="66">
        <v>10919877</v>
      </c>
      <c r="E705" s="66">
        <v>2729969.25</v>
      </c>
      <c r="F705" s="27">
        <v>411</v>
      </c>
      <c r="G705" s="27">
        <v>562</v>
      </c>
      <c r="H705" s="26">
        <v>136.56</v>
      </c>
      <c r="I705" s="28">
        <v>0.1600858102355186</v>
      </c>
      <c r="J705" s="5"/>
      <c r="M705" s="75"/>
    </row>
    <row r="706" spans="1:13" s="2" customFormat="1" x14ac:dyDescent="0.25">
      <c r="A706" s="62">
        <v>315960</v>
      </c>
      <c r="B706" s="63">
        <v>5960</v>
      </c>
      <c r="C706" s="18" t="s">
        <v>784</v>
      </c>
      <c r="D706" s="66">
        <v>62069434.740000002</v>
      </c>
      <c r="E706" s="66">
        <v>15517358.689999999</v>
      </c>
      <c r="F706" s="27">
        <v>2339</v>
      </c>
      <c r="G706" s="27">
        <v>2669</v>
      </c>
      <c r="H706" s="26">
        <v>114.09</v>
      </c>
      <c r="I706" s="28">
        <v>0.13375346846648334</v>
      </c>
      <c r="J706" s="5"/>
      <c r="M706" s="75"/>
    </row>
    <row r="707" spans="1:13" s="2" customFormat="1" x14ac:dyDescent="0.25">
      <c r="A707" s="62">
        <v>315970</v>
      </c>
      <c r="B707" s="63">
        <v>5970</v>
      </c>
      <c r="C707" s="18" t="s">
        <v>539</v>
      </c>
      <c r="D707" s="66">
        <v>11303588.949999999</v>
      </c>
      <c r="E707" s="66">
        <v>2825897.24</v>
      </c>
      <c r="F707" s="27">
        <v>425</v>
      </c>
      <c r="G707" s="27">
        <v>406</v>
      </c>
      <c r="H707" s="26">
        <v>95.3</v>
      </c>
      <c r="I707" s="28">
        <v>0.11172334931550112</v>
      </c>
      <c r="J707" s="5"/>
      <c r="M707" s="75"/>
    </row>
    <row r="708" spans="1:13" s="2" customFormat="1" x14ac:dyDescent="0.25">
      <c r="A708" s="62">
        <v>315980</v>
      </c>
      <c r="B708" s="63">
        <v>5980</v>
      </c>
      <c r="C708" s="18" t="s">
        <v>785</v>
      </c>
      <c r="D708" s="66">
        <v>95930748.849999994</v>
      </c>
      <c r="E708" s="66">
        <v>23982687.210000001</v>
      </c>
      <c r="F708" s="27">
        <v>3615</v>
      </c>
      <c r="G708" s="27">
        <v>1704</v>
      </c>
      <c r="H708" s="26">
        <v>47.13</v>
      </c>
      <c r="I708" s="28" t="s">
        <v>912</v>
      </c>
      <c r="J708" s="5"/>
      <c r="M708" s="75"/>
    </row>
    <row r="709" spans="1:13" s="2" customFormat="1" x14ac:dyDescent="0.25">
      <c r="A709" s="62">
        <v>315990</v>
      </c>
      <c r="B709" s="63">
        <v>5990</v>
      </c>
      <c r="C709" s="18" t="s">
        <v>786</v>
      </c>
      <c r="D709" s="66">
        <v>26346149.02</v>
      </c>
      <c r="E709" s="66">
        <v>6586537.2599999998</v>
      </c>
      <c r="F709" s="27">
        <v>992</v>
      </c>
      <c r="G709" s="27">
        <v>1301</v>
      </c>
      <c r="H709" s="26">
        <v>131.03</v>
      </c>
      <c r="I709" s="28">
        <v>0.15360113400302425</v>
      </c>
      <c r="J709" s="5"/>
      <c r="M709" s="75"/>
    </row>
    <row r="710" spans="1:13" s="2" customFormat="1" x14ac:dyDescent="0.25">
      <c r="A710" s="62">
        <v>316000</v>
      </c>
      <c r="B710" s="63">
        <v>6000</v>
      </c>
      <c r="C710" s="18" t="s">
        <v>787</v>
      </c>
      <c r="D710" s="66">
        <v>9899377.0999999996</v>
      </c>
      <c r="E710" s="66">
        <v>2474844.2799999998</v>
      </c>
      <c r="F710" s="27">
        <v>373</v>
      </c>
      <c r="G710" s="27">
        <v>360</v>
      </c>
      <c r="H710" s="26">
        <v>96.49</v>
      </c>
      <c r="I710" s="28">
        <v>0.11311726653313654</v>
      </c>
      <c r="J710" s="5"/>
      <c r="M710" s="75"/>
    </row>
    <row r="711" spans="1:13" s="2" customFormat="1" x14ac:dyDescent="0.25">
      <c r="A711" s="62">
        <v>316010</v>
      </c>
      <c r="B711" s="63">
        <v>6010</v>
      </c>
      <c r="C711" s="18" t="s">
        <v>788</v>
      </c>
      <c r="D711" s="66">
        <v>12215447.51</v>
      </c>
      <c r="E711" s="66">
        <v>3053861.88</v>
      </c>
      <c r="F711" s="27">
        <v>460</v>
      </c>
      <c r="G711" s="27">
        <v>412</v>
      </c>
      <c r="H711" s="26">
        <v>89.49</v>
      </c>
      <c r="I711" s="28" t="s">
        <v>912</v>
      </c>
      <c r="J711" s="5"/>
      <c r="M711" s="75"/>
    </row>
    <row r="712" spans="1:13" s="2" customFormat="1" x14ac:dyDescent="0.25">
      <c r="A712" s="62">
        <v>316020</v>
      </c>
      <c r="B712" s="63">
        <v>6020</v>
      </c>
      <c r="C712" s="18" t="s">
        <v>789</v>
      </c>
      <c r="D712" s="66">
        <v>10257602.17</v>
      </c>
      <c r="E712" s="66">
        <v>2564400.54</v>
      </c>
      <c r="F712" s="27">
        <v>386</v>
      </c>
      <c r="G712" s="27">
        <v>391</v>
      </c>
      <c r="H712" s="26">
        <v>101.14</v>
      </c>
      <c r="I712" s="28">
        <v>0.11856736691896463</v>
      </c>
      <c r="J712" s="5"/>
      <c r="M712" s="75"/>
    </row>
    <row r="713" spans="1:13" s="2" customFormat="1" x14ac:dyDescent="0.25">
      <c r="A713" s="62">
        <v>316030</v>
      </c>
      <c r="B713" s="63">
        <v>6030</v>
      </c>
      <c r="C713" s="18" t="s">
        <v>790</v>
      </c>
      <c r="D713" s="66">
        <v>14205240.01</v>
      </c>
      <c r="E713" s="66">
        <v>3551310</v>
      </c>
      <c r="F713" s="27">
        <v>535</v>
      </c>
      <c r="G713" s="27">
        <v>1106</v>
      </c>
      <c r="H713" s="26">
        <v>206.59</v>
      </c>
      <c r="I713" s="28">
        <v>0.24218141954067354</v>
      </c>
      <c r="J713" s="5"/>
      <c r="M713" s="75"/>
    </row>
    <row r="714" spans="1:13" s="2" customFormat="1" x14ac:dyDescent="0.25">
      <c r="A714" s="62">
        <v>316040</v>
      </c>
      <c r="B714" s="63">
        <v>6040</v>
      </c>
      <c r="C714" s="18" t="s">
        <v>791</v>
      </c>
      <c r="D714" s="66">
        <v>35537108.899999999</v>
      </c>
      <c r="E714" s="66">
        <v>8884277.2300000004</v>
      </c>
      <c r="F714" s="27">
        <v>1339</v>
      </c>
      <c r="G714" s="27">
        <v>1737</v>
      </c>
      <c r="H714" s="26">
        <v>129.69</v>
      </c>
      <c r="I714" s="28">
        <v>0.15203794634023859</v>
      </c>
      <c r="J714" s="5"/>
      <c r="M714" s="75"/>
    </row>
    <row r="715" spans="1:13" s="2" customFormat="1" x14ac:dyDescent="0.25">
      <c r="A715" s="62">
        <v>316045</v>
      </c>
      <c r="B715" s="63">
        <v>6045</v>
      </c>
      <c r="C715" s="18" t="s">
        <v>792</v>
      </c>
      <c r="D715" s="66">
        <v>10541181.380000001</v>
      </c>
      <c r="E715" s="66">
        <v>2635295.35</v>
      </c>
      <c r="F715" s="27">
        <v>397</v>
      </c>
      <c r="G715" s="27">
        <v>1017</v>
      </c>
      <c r="H715" s="26">
        <v>256</v>
      </c>
      <c r="I715" s="28">
        <v>0.30009995901995928</v>
      </c>
      <c r="J715" s="5"/>
      <c r="M715" s="75"/>
    </row>
    <row r="716" spans="1:13" s="2" customFormat="1" x14ac:dyDescent="0.25">
      <c r="A716" s="62">
        <v>316050</v>
      </c>
      <c r="B716" s="63">
        <v>6050</v>
      </c>
      <c r="C716" s="18" t="s">
        <v>793</v>
      </c>
      <c r="D716" s="66">
        <v>9338058.9600000009</v>
      </c>
      <c r="E716" s="66">
        <v>2334514.7400000002</v>
      </c>
      <c r="F716" s="27">
        <v>351</v>
      </c>
      <c r="G716" s="27">
        <v>196</v>
      </c>
      <c r="H716" s="26">
        <v>55.69</v>
      </c>
      <c r="I716" s="28" t="s">
        <v>912</v>
      </c>
      <c r="J716" s="5"/>
      <c r="M716" s="75"/>
    </row>
    <row r="717" spans="1:13" s="2" customFormat="1" x14ac:dyDescent="0.25">
      <c r="A717" s="62">
        <v>316060</v>
      </c>
      <c r="B717" s="63">
        <v>6060</v>
      </c>
      <c r="C717" s="18" t="s">
        <v>794</v>
      </c>
      <c r="D717" s="66">
        <v>10118122.369999999</v>
      </c>
      <c r="E717" s="66">
        <v>2529530.59</v>
      </c>
      <c r="F717" s="27">
        <v>381</v>
      </c>
      <c r="G717" s="27">
        <v>222</v>
      </c>
      <c r="H717" s="26">
        <v>58.21</v>
      </c>
      <c r="I717" s="28" t="s">
        <v>912</v>
      </c>
      <c r="J717" s="5"/>
      <c r="M717" s="75"/>
    </row>
    <row r="718" spans="1:13" s="2" customFormat="1" x14ac:dyDescent="0.25">
      <c r="A718" s="62">
        <v>316070</v>
      </c>
      <c r="B718" s="63">
        <v>6070</v>
      </c>
      <c r="C718" s="18" t="s">
        <v>393</v>
      </c>
      <c r="D718" s="66">
        <v>48914248</v>
      </c>
      <c r="E718" s="66">
        <v>12228562</v>
      </c>
      <c r="F718" s="27">
        <v>1843</v>
      </c>
      <c r="G718" s="27">
        <v>2910</v>
      </c>
      <c r="H718" s="26">
        <v>157.85</v>
      </c>
      <c r="I718" s="28">
        <v>0.18505118787930439</v>
      </c>
      <c r="J718" s="5"/>
      <c r="M718" s="75"/>
    </row>
    <row r="719" spans="1:13" s="2" customFormat="1" x14ac:dyDescent="0.25">
      <c r="A719" s="62">
        <v>316080</v>
      </c>
      <c r="B719" s="63">
        <v>6080</v>
      </c>
      <c r="C719" s="18" t="s">
        <v>511</v>
      </c>
      <c r="D719" s="66">
        <v>11375984.32</v>
      </c>
      <c r="E719" s="66">
        <v>2843996.08</v>
      </c>
      <c r="F719" s="27">
        <v>428</v>
      </c>
      <c r="G719" s="27">
        <v>509</v>
      </c>
      <c r="H719" s="26">
        <v>118.72</v>
      </c>
      <c r="I719" s="28">
        <v>0.13917558868722699</v>
      </c>
      <c r="J719" s="5"/>
      <c r="M719" s="75"/>
    </row>
    <row r="720" spans="1:13" s="2" customFormat="1" x14ac:dyDescent="0.25">
      <c r="A720" s="62">
        <v>316090</v>
      </c>
      <c r="B720" s="63">
        <v>6090</v>
      </c>
      <c r="C720" s="18" t="s">
        <v>795</v>
      </c>
      <c r="D720" s="66">
        <v>11348299.529999999</v>
      </c>
      <c r="E720" s="66">
        <v>2837074.88</v>
      </c>
      <c r="F720" s="27">
        <v>427</v>
      </c>
      <c r="G720" s="27">
        <v>609</v>
      </c>
      <c r="H720" s="26">
        <v>142.38999999999999</v>
      </c>
      <c r="I720" s="28">
        <v>0.16692476438093562</v>
      </c>
      <c r="J720" s="5"/>
      <c r="M720" s="75"/>
    </row>
    <row r="721" spans="1:13" s="2" customFormat="1" x14ac:dyDescent="0.25">
      <c r="A721" s="62">
        <v>316095</v>
      </c>
      <c r="B721" s="63">
        <v>6095</v>
      </c>
      <c r="C721" s="18" t="s">
        <v>512</v>
      </c>
      <c r="D721" s="66">
        <v>10706142.449999999</v>
      </c>
      <c r="E721" s="66">
        <v>2676535.61</v>
      </c>
      <c r="F721" s="27">
        <v>403</v>
      </c>
      <c r="G721" s="27">
        <v>818</v>
      </c>
      <c r="H721" s="26">
        <v>202.73</v>
      </c>
      <c r="I721" s="28">
        <v>0.23765915875625107</v>
      </c>
      <c r="J721" s="5"/>
      <c r="M721" s="75"/>
    </row>
    <row r="722" spans="1:13" s="2" customFormat="1" x14ac:dyDescent="0.25">
      <c r="A722" s="62">
        <v>316100</v>
      </c>
      <c r="B722" s="63">
        <v>6100</v>
      </c>
      <c r="C722" s="18" t="s">
        <v>513</v>
      </c>
      <c r="D722" s="66">
        <v>23594614.649999999</v>
      </c>
      <c r="E722" s="66">
        <v>5898653.6600000001</v>
      </c>
      <c r="F722" s="27">
        <v>889</v>
      </c>
      <c r="G722" s="27">
        <v>1094</v>
      </c>
      <c r="H722" s="26">
        <v>123.03</v>
      </c>
      <c r="I722" s="28">
        <v>0.14422438729141726</v>
      </c>
      <c r="J722" s="5"/>
      <c r="M722" s="75"/>
    </row>
    <row r="723" spans="1:13" s="2" customFormat="1" x14ac:dyDescent="0.25">
      <c r="A723" s="62">
        <v>316105</v>
      </c>
      <c r="B723" s="63">
        <v>6105</v>
      </c>
      <c r="C723" s="18" t="s">
        <v>796</v>
      </c>
      <c r="D723" s="66">
        <v>9978047.1300000008</v>
      </c>
      <c r="E723" s="66">
        <v>2494511.7799999998</v>
      </c>
      <c r="F723" s="27">
        <v>376</v>
      </c>
      <c r="G723" s="27">
        <v>302</v>
      </c>
      <c r="H723" s="26">
        <v>80.31</v>
      </c>
      <c r="I723" s="28" t="s">
        <v>912</v>
      </c>
      <c r="J723" s="5"/>
      <c r="M723" s="75"/>
    </row>
    <row r="724" spans="1:13" s="2" customFormat="1" x14ac:dyDescent="0.25">
      <c r="A724" s="62">
        <v>316110</v>
      </c>
      <c r="B724" s="63">
        <v>6110</v>
      </c>
      <c r="C724" s="18" t="s">
        <v>514</v>
      </c>
      <c r="D724" s="66">
        <v>44567373.289999999</v>
      </c>
      <c r="E724" s="66">
        <v>11141843.32</v>
      </c>
      <c r="F724" s="27">
        <v>1679</v>
      </c>
      <c r="G724" s="27">
        <v>4558</v>
      </c>
      <c r="H724" s="26">
        <v>271.37</v>
      </c>
      <c r="I724" s="28">
        <v>0.31812042343208269</v>
      </c>
      <c r="J724" s="5"/>
      <c r="M724" s="75"/>
    </row>
    <row r="725" spans="1:13" s="2" customFormat="1" x14ac:dyDescent="0.25">
      <c r="A725" s="62">
        <v>316120</v>
      </c>
      <c r="B725" s="63">
        <v>6120</v>
      </c>
      <c r="C725" s="18" t="s">
        <v>515</v>
      </c>
      <c r="D725" s="66">
        <v>11811195.42</v>
      </c>
      <c r="E725" s="66">
        <v>2952798.86</v>
      </c>
      <c r="F725" s="27">
        <v>445</v>
      </c>
      <c r="G725" s="27">
        <v>462</v>
      </c>
      <c r="H725" s="26">
        <v>103.79</v>
      </c>
      <c r="I725" s="28">
        <v>0.12166968673187316</v>
      </c>
      <c r="J725" s="5"/>
      <c r="M725" s="75"/>
    </row>
    <row r="726" spans="1:13" s="2" customFormat="1" x14ac:dyDescent="0.25">
      <c r="A726" s="62">
        <v>316130</v>
      </c>
      <c r="B726" s="63">
        <v>6130</v>
      </c>
      <c r="C726" s="18" t="s">
        <v>516</v>
      </c>
      <c r="D726" s="66">
        <v>18237151.489999998</v>
      </c>
      <c r="E726" s="66">
        <v>4559287.87</v>
      </c>
      <c r="F726" s="27">
        <v>687</v>
      </c>
      <c r="G726" s="27">
        <v>864</v>
      </c>
      <c r="H726" s="26">
        <v>125.7</v>
      </c>
      <c r="I726" s="28">
        <v>0.14736386592567302</v>
      </c>
      <c r="J726" s="5"/>
      <c r="M726" s="75"/>
    </row>
    <row r="727" spans="1:13" s="2" customFormat="1" x14ac:dyDescent="0.25">
      <c r="A727" s="62">
        <v>316140</v>
      </c>
      <c r="B727" s="63">
        <v>6140</v>
      </c>
      <c r="C727" s="18" t="s">
        <v>797</v>
      </c>
      <c r="D727" s="66">
        <v>10566366.939999999</v>
      </c>
      <c r="E727" s="66">
        <v>2641591.7400000002</v>
      </c>
      <c r="F727" s="27">
        <v>398</v>
      </c>
      <c r="G727" s="27">
        <v>343</v>
      </c>
      <c r="H727" s="26">
        <v>86.13</v>
      </c>
      <c r="I727" s="28" t="s">
        <v>912</v>
      </c>
      <c r="J727" s="5"/>
      <c r="M727" s="75"/>
    </row>
    <row r="728" spans="1:13" s="2" customFormat="1" x14ac:dyDescent="0.25">
      <c r="A728" s="62">
        <v>316150</v>
      </c>
      <c r="B728" s="63">
        <v>6150</v>
      </c>
      <c r="C728" s="18" t="s">
        <v>517</v>
      </c>
      <c r="D728" s="66">
        <v>15521639.58</v>
      </c>
      <c r="E728" s="66">
        <v>3880409.9</v>
      </c>
      <c r="F728" s="27">
        <v>584</v>
      </c>
      <c r="G728" s="27">
        <v>488</v>
      </c>
      <c r="H728" s="26">
        <v>83.42</v>
      </c>
      <c r="I728" s="28" t="s">
        <v>912</v>
      </c>
      <c r="J728" s="5"/>
      <c r="M728" s="75"/>
    </row>
    <row r="729" spans="1:13" s="2" customFormat="1" x14ac:dyDescent="0.25">
      <c r="A729" s="62">
        <v>316160</v>
      </c>
      <c r="B729" s="63">
        <v>6160</v>
      </c>
      <c r="C729" s="18" t="s">
        <v>518</v>
      </c>
      <c r="D729" s="66">
        <v>9989119.5899999999</v>
      </c>
      <c r="E729" s="66">
        <v>2497279.9</v>
      </c>
      <c r="F729" s="27">
        <v>376</v>
      </c>
      <c r="G729" s="27">
        <v>425</v>
      </c>
      <c r="H729" s="26">
        <v>112.89</v>
      </c>
      <c r="I729" s="28">
        <v>0.13234147993433856</v>
      </c>
      <c r="J729" s="5"/>
      <c r="M729" s="75"/>
    </row>
    <row r="730" spans="1:13" s="2" customFormat="1" x14ac:dyDescent="0.25">
      <c r="A730" s="62">
        <v>316165</v>
      </c>
      <c r="B730" s="63">
        <v>6165</v>
      </c>
      <c r="C730" s="18" t="s">
        <v>519</v>
      </c>
      <c r="D730" s="66">
        <v>9672947.2599999998</v>
      </c>
      <c r="E730" s="66">
        <v>2418236.8199999998</v>
      </c>
      <c r="F730" s="27">
        <v>364</v>
      </c>
      <c r="G730" s="27">
        <v>312</v>
      </c>
      <c r="H730" s="26">
        <v>85.58</v>
      </c>
      <c r="I730" s="28" t="s">
        <v>912</v>
      </c>
      <c r="J730" s="5"/>
      <c r="M730" s="75"/>
    </row>
    <row r="731" spans="1:13" s="2" customFormat="1" x14ac:dyDescent="0.25">
      <c r="A731" s="62">
        <v>316170</v>
      </c>
      <c r="B731" s="63">
        <v>6170</v>
      </c>
      <c r="C731" s="18" t="s">
        <v>798</v>
      </c>
      <c r="D731" s="66">
        <v>17537848.859999999</v>
      </c>
      <c r="E731" s="66">
        <v>4384462.22</v>
      </c>
      <c r="F731" s="27">
        <v>660</v>
      </c>
      <c r="G731" s="27">
        <v>737</v>
      </c>
      <c r="H731" s="26">
        <v>111.5</v>
      </c>
      <c r="I731" s="28">
        <v>0.13071500210526532</v>
      </c>
      <c r="J731" s="5"/>
      <c r="M731" s="75"/>
    </row>
    <row r="732" spans="1:13" s="2" customFormat="1" x14ac:dyDescent="0.25">
      <c r="A732" s="62">
        <v>316180</v>
      </c>
      <c r="B732" s="63">
        <v>6180</v>
      </c>
      <c r="C732" s="18" t="s">
        <v>799</v>
      </c>
      <c r="D732" s="66">
        <v>18088408.949999999</v>
      </c>
      <c r="E732" s="66">
        <v>4522102.24</v>
      </c>
      <c r="F732" s="27">
        <v>681</v>
      </c>
      <c r="G732" s="27">
        <v>1014</v>
      </c>
      <c r="H732" s="26">
        <v>148.74</v>
      </c>
      <c r="I732" s="28">
        <v>0.17437003561575556</v>
      </c>
      <c r="J732" s="5"/>
      <c r="M732" s="75"/>
    </row>
    <row r="733" spans="1:13" s="2" customFormat="1" x14ac:dyDescent="0.25">
      <c r="A733" s="62">
        <v>316190</v>
      </c>
      <c r="B733" s="63">
        <v>6190</v>
      </c>
      <c r="C733" s="18" t="s">
        <v>800</v>
      </c>
      <c r="D733" s="66">
        <v>115047497.83</v>
      </c>
      <c r="E733" s="66">
        <v>28761874.460000001</v>
      </c>
      <c r="F733" s="27">
        <v>4335</v>
      </c>
      <c r="G733" s="27">
        <v>1717</v>
      </c>
      <c r="H733" s="26">
        <v>39.6</v>
      </c>
      <c r="I733" s="28" t="s">
        <v>912</v>
      </c>
      <c r="J733" s="5"/>
      <c r="M733" s="75"/>
    </row>
    <row r="734" spans="1:13" s="2" customFormat="1" x14ac:dyDescent="0.25">
      <c r="A734" s="62">
        <v>316200</v>
      </c>
      <c r="B734" s="63">
        <v>6200</v>
      </c>
      <c r="C734" s="18" t="s">
        <v>801</v>
      </c>
      <c r="D734" s="66">
        <v>35614313.859999999</v>
      </c>
      <c r="E734" s="66">
        <v>8903578.4700000007</v>
      </c>
      <c r="F734" s="27">
        <v>1342</v>
      </c>
      <c r="G734" s="27">
        <v>1743</v>
      </c>
      <c r="H734" s="26">
        <v>129.86000000000001</v>
      </c>
      <c r="I734" s="28">
        <v>0.15223239318803564</v>
      </c>
      <c r="J734" s="5"/>
      <c r="M734" s="75"/>
    </row>
    <row r="735" spans="1:13" s="2" customFormat="1" x14ac:dyDescent="0.25">
      <c r="A735" s="62">
        <v>316210</v>
      </c>
      <c r="B735" s="63">
        <v>6210</v>
      </c>
      <c r="C735" s="18" t="s">
        <v>520</v>
      </c>
      <c r="D735" s="66">
        <v>53243076.990000002</v>
      </c>
      <c r="E735" s="66">
        <v>13310769.25</v>
      </c>
      <c r="F735" s="27">
        <v>2006</v>
      </c>
      <c r="G735" s="27">
        <v>3075</v>
      </c>
      <c r="H735" s="26">
        <v>153.24</v>
      </c>
      <c r="I735" s="28">
        <v>0.17964545889797426</v>
      </c>
      <c r="J735" s="5"/>
      <c r="M735" s="75"/>
    </row>
    <row r="736" spans="1:13" s="2" customFormat="1" x14ac:dyDescent="0.25">
      <c r="A736" s="62">
        <v>316220</v>
      </c>
      <c r="B736" s="63">
        <v>6220</v>
      </c>
      <c r="C736" s="18" t="s">
        <v>802</v>
      </c>
      <c r="D736" s="66">
        <v>24188747.73</v>
      </c>
      <c r="E736" s="66">
        <v>6047186.9299999997</v>
      </c>
      <c r="F736" s="27">
        <v>911</v>
      </c>
      <c r="G736" s="27">
        <v>598</v>
      </c>
      <c r="H736" s="26">
        <v>65.59</v>
      </c>
      <c r="I736" s="28" t="s">
        <v>912</v>
      </c>
      <c r="J736" s="5"/>
      <c r="M736" s="75"/>
    </row>
    <row r="737" spans="1:13" s="2" customFormat="1" x14ac:dyDescent="0.25">
      <c r="A737" s="62">
        <v>316225</v>
      </c>
      <c r="B737" s="63">
        <v>6225</v>
      </c>
      <c r="C737" s="18" t="s">
        <v>803</v>
      </c>
      <c r="D737" s="66">
        <v>10392755.16</v>
      </c>
      <c r="E737" s="66">
        <v>2598188.79</v>
      </c>
      <c r="F737" s="27">
        <v>391</v>
      </c>
      <c r="G737" s="27">
        <v>478</v>
      </c>
      <c r="H737" s="26">
        <v>122.04</v>
      </c>
      <c r="I737" s="28">
        <v>0.14306436449968613</v>
      </c>
      <c r="J737" s="5"/>
      <c r="M737" s="75"/>
    </row>
    <row r="738" spans="1:13" s="2" customFormat="1" x14ac:dyDescent="0.25">
      <c r="A738" s="62">
        <v>316230</v>
      </c>
      <c r="B738" s="63">
        <v>6230</v>
      </c>
      <c r="C738" s="18" t="s">
        <v>804</v>
      </c>
      <c r="D738" s="66">
        <v>10137842.789999999</v>
      </c>
      <c r="E738" s="66">
        <v>2534460.7000000002</v>
      </c>
      <c r="F738" s="27">
        <v>382</v>
      </c>
      <c r="G738" s="27">
        <v>252</v>
      </c>
      <c r="H738" s="26">
        <v>65.95</v>
      </c>
      <c r="I738" s="28" t="s">
        <v>912</v>
      </c>
      <c r="J738" s="5"/>
      <c r="M738" s="75"/>
    </row>
    <row r="739" spans="1:13" s="2" customFormat="1" x14ac:dyDescent="0.25">
      <c r="A739" s="62">
        <v>316240</v>
      </c>
      <c r="B739" s="63">
        <v>6240</v>
      </c>
      <c r="C739" s="18" t="s">
        <v>805</v>
      </c>
      <c r="D739" s="66">
        <v>25201035.559999999</v>
      </c>
      <c r="E739" s="66">
        <v>6300258.8899999997</v>
      </c>
      <c r="F739" s="27">
        <v>949</v>
      </c>
      <c r="G739" s="27">
        <v>2600</v>
      </c>
      <c r="H739" s="26">
        <v>273.75</v>
      </c>
      <c r="I739" s="28">
        <v>0.32091441856441688</v>
      </c>
      <c r="J739" s="5"/>
      <c r="M739" s="75"/>
    </row>
    <row r="740" spans="1:13" s="2" customFormat="1" x14ac:dyDescent="0.25">
      <c r="A740" s="62">
        <v>316245</v>
      </c>
      <c r="B740" s="63">
        <v>6245</v>
      </c>
      <c r="C740" s="18" t="s">
        <v>806</v>
      </c>
      <c r="D740" s="66">
        <v>15144770.859999999</v>
      </c>
      <c r="E740" s="66">
        <v>3786192.72</v>
      </c>
      <c r="F740" s="27">
        <v>570</v>
      </c>
      <c r="G740" s="27">
        <v>844</v>
      </c>
      <c r="H740" s="26">
        <v>147.87</v>
      </c>
      <c r="I740" s="28">
        <v>0.1733460736514025</v>
      </c>
      <c r="J740" s="5"/>
      <c r="M740" s="75"/>
    </row>
    <row r="741" spans="1:13" s="2" customFormat="1" x14ac:dyDescent="0.25">
      <c r="A741" s="62">
        <v>316250</v>
      </c>
      <c r="B741" s="63">
        <v>6250</v>
      </c>
      <c r="C741" s="18" t="s">
        <v>807</v>
      </c>
      <c r="D741" s="66">
        <v>107525949.34999999</v>
      </c>
      <c r="E741" s="66">
        <v>26881487.34</v>
      </c>
      <c r="F741" s="27">
        <v>4052</v>
      </c>
      <c r="G741" s="27">
        <v>3731</v>
      </c>
      <c r="H741" s="26">
        <v>92.07</v>
      </c>
      <c r="I741" s="28">
        <v>0.10793100793144109</v>
      </c>
      <c r="J741" s="5"/>
      <c r="M741" s="75"/>
    </row>
    <row r="742" spans="1:13" s="2" customFormat="1" x14ac:dyDescent="0.25">
      <c r="A742" s="62">
        <v>316255</v>
      </c>
      <c r="B742" s="63">
        <v>6255</v>
      </c>
      <c r="C742" s="18" t="s">
        <v>808</v>
      </c>
      <c r="D742" s="66">
        <v>14797598.720000001</v>
      </c>
      <c r="E742" s="66">
        <v>3699399.68</v>
      </c>
      <c r="F742" s="27">
        <v>557</v>
      </c>
      <c r="G742" s="27">
        <v>1308</v>
      </c>
      <c r="H742" s="26">
        <v>234.54</v>
      </c>
      <c r="I742" s="28">
        <v>0.2749481281934808</v>
      </c>
      <c r="J742" s="5"/>
      <c r="M742" s="75"/>
    </row>
    <row r="743" spans="1:13" s="2" customFormat="1" x14ac:dyDescent="0.25">
      <c r="A743" s="62">
        <v>316257</v>
      </c>
      <c r="B743" s="63">
        <v>6257</v>
      </c>
      <c r="C743" s="18" t="s">
        <v>809</v>
      </c>
      <c r="D743" s="66">
        <v>10495364.17</v>
      </c>
      <c r="E743" s="66">
        <v>2623841.04</v>
      </c>
      <c r="F743" s="27">
        <v>395</v>
      </c>
      <c r="G743" s="27">
        <v>482</v>
      </c>
      <c r="H743" s="26">
        <v>121.86</v>
      </c>
      <c r="I743" s="28">
        <v>0.1428511678587813</v>
      </c>
      <c r="J743" s="5"/>
      <c r="M743" s="75"/>
    </row>
    <row r="744" spans="1:13" s="2" customFormat="1" x14ac:dyDescent="0.25">
      <c r="A744" s="62">
        <v>316260</v>
      </c>
      <c r="B744" s="63">
        <v>6260</v>
      </c>
      <c r="C744" s="18" t="s">
        <v>810</v>
      </c>
      <c r="D744" s="66">
        <v>11031905.07</v>
      </c>
      <c r="E744" s="66">
        <v>2757976.27</v>
      </c>
      <c r="F744" s="27">
        <v>415</v>
      </c>
      <c r="G744" s="27">
        <v>428</v>
      </c>
      <c r="H744" s="26">
        <v>102.94</v>
      </c>
      <c r="I744" s="28">
        <v>0.12067783838333912</v>
      </c>
      <c r="J744" s="5"/>
      <c r="M744" s="75"/>
    </row>
    <row r="745" spans="1:13" s="2" customFormat="1" x14ac:dyDescent="0.25">
      <c r="A745" s="62">
        <v>316265</v>
      </c>
      <c r="B745" s="63">
        <v>6265</v>
      </c>
      <c r="C745" s="18" t="s">
        <v>811</v>
      </c>
      <c r="D745" s="66">
        <v>9576380.2200000007</v>
      </c>
      <c r="E745" s="66">
        <v>2394095.06</v>
      </c>
      <c r="F745" s="27">
        <v>360</v>
      </c>
      <c r="G745" s="27">
        <v>350</v>
      </c>
      <c r="H745" s="26">
        <v>96.97</v>
      </c>
      <c r="I745" s="28">
        <v>0.1136844153916689</v>
      </c>
      <c r="J745" s="5"/>
      <c r="M745" s="75"/>
    </row>
    <row r="746" spans="1:13" s="2" customFormat="1" x14ac:dyDescent="0.25">
      <c r="A746" s="62">
        <v>316270</v>
      </c>
      <c r="B746" s="63">
        <v>6270</v>
      </c>
      <c r="C746" s="18" t="s">
        <v>812</v>
      </c>
      <c r="D746" s="66">
        <v>22609541.050000001</v>
      </c>
      <c r="E746" s="66">
        <v>5652385.2599999998</v>
      </c>
      <c r="F746" s="27">
        <v>852</v>
      </c>
      <c r="G746" s="27">
        <v>971</v>
      </c>
      <c r="H746" s="26">
        <v>113.95</v>
      </c>
      <c r="I746" s="28">
        <v>0.13358624815221529</v>
      </c>
      <c r="J746" s="5"/>
      <c r="M746" s="75"/>
    </row>
    <row r="747" spans="1:13" s="2" customFormat="1" x14ac:dyDescent="0.25">
      <c r="A747" s="62">
        <v>316280</v>
      </c>
      <c r="B747" s="63">
        <v>6280</v>
      </c>
      <c r="C747" s="18" t="s">
        <v>813</v>
      </c>
      <c r="D747" s="66">
        <v>19510487.77</v>
      </c>
      <c r="E747" s="66">
        <v>4877621.9400000004</v>
      </c>
      <c r="F747" s="27">
        <v>735</v>
      </c>
      <c r="G747" s="27">
        <v>1435</v>
      </c>
      <c r="H747" s="26">
        <v>195.16</v>
      </c>
      <c r="I747" s="28">
        <v>0.2287799935513386</v>
      </c>
      <c r="J747" s="5"/>
      <c r="M747" s="75"/>
    </row>
    <row r="748" spans="1:13" s="2" customFormat="1" x14ac:dyDescent="0.25">
      <c r="A748" s="62">
        <v>316290</v>
      </c>
      <c r="B748" s="63">
        <v>6290</v>
      </c>
      <c r="C748" s="18" t="s">
        <v>814</v>
      </c>
      <c r="D748" s="66">
        <v>30777208.59</v>
      </c>
      <c r="E748" s="66">
        <v>7694302.1500000004</v>
      </c>
      <c r="F748" s="27">
        <v>1159</v>
      </c>
      <c r="G748" s="27">
        <v>2316</v>
      </c>
      <c r="H748" s="26">
        <v>199.67</v>
      </c>
      <c r="I748" s="28">
        <v>0.23406883658625807</v>
      </c>
      <c r="J748" s="5"/>
      <c r="M748" s="75"/>
    </row>
    <row r="749" spans="1:13" s="2" customFormat="1" x14ac:dyDescent="0.25">
      <c r="A749" s="62">
        <v>316292</v>
      </c>
      <c r="B749" s="63">
        <v>6292</v>
      </c>
      <c r="C749" s="18" t="s">
        <v>521</v>
      </c>
      <c r="D749" s="66">
        <v>42346152.030000001</v>
      </c>
      <c r="E749" s="66">
        <v>10586538.01</v>
      </c>
      <c r="F749" s="27">
        <v>1595</v>
      </c>
      <c r="G749" s="27">
        <v>3506</v>
      </c>
      <c r="H749" s="26">
        <v>219.68</v>
      </c>
      <c r="I749" s="28">
        <v>0.25753260970906283</v>
      </c>
      <c r="J749" s="5"/>
      <c r="M749" s="75"/>
    </row>
    <row r="750" spans="1:13" s="2" customFormat="1" x14ac:dyDescent="0.25">
      <c r="A750" s="62">
        <v>316294</v>
      </c>
      <c r="B750" s="63">
        <v>6294</v>
      </c>
      <c r="C750" s="18" t="s">
        <v>815</v>
      </c>
      <c r="D750" s="66">
        <v>23717038.890000001</v>
      </c>
      <c r="E750" s="66">
        <v>5929259.7199999997</v>
      </c>
      <c r="F750" s="27">
        <v>893</v>
      </c>
      <c r="G750" s="27">
        <v>679</v>
      </c>
      <c r="H750" s="26">
        <v>75.959999999999994</v>
      </c>
      <c r="I750" s="28" t="s">
        <v>912</v>
      </c>
      <c r="J750" s="5"/>
      <c r="M750" s="75"/>
    </row>
    <row r="751" spans="1:13" s="2" customFormat="1" x14ac:dyDescent="0.25">
      <c r="A751" s="62">
        <v>316295</v>
      </c>
      <c r="B751" s="63">
        <v>6295</v>
      </c>
      <c r="C751" s="18" t="s">
        <v>816</v>
      </c>
      <c r="D751" s="66">
        <v>34557040.619999997</v>
      </c>
      <c r="E751" s="66">
        <v>8639260.1600000001</v>
      </c>
      <c r="F751" s="27">
        <v>1302</v>
      </c>
      <c r="G751" s="27">
        <v>3211</v>
      </c>
      <c r="H751" s="26">
        <v>246.55</v>
      </c>
      <c r="I751" s="28">
        <v>0.28902674471373374</v>
      </c>
      <c r="J751" s="5"/>
      <c r="M751" s="75"/>
    </row>
    <row r="752" spans="1:13" s="2" customFormat="1" x14ac:dyDescent="0.25">
      <c r="A752" s="62">
        <v>316300</v>
      </c>
      <c r="B752" s="63">
        <v>6300</v>
      </c>
      <c r="C752" s="18" t="s">
        <v>817</v>
      </c>
      <c r="D752" s="66">
        <v>10046864.33</v>
      </c>
      <c r="E752" s="66">
        <v>2511716.08</v>
      </c>
      <c r="F752" s="27">
        <v>378</v>
      </c>
      <c r="G752" s="27">
        <v>501</v>
      </c>
      <c r="H752" s="26">
        <v>132.31</v>
      </c>
      <c r="I752" s="28">
        <v>0.15511059277832545</v>
      </c>
      <c r="J752" s="5"/>
      <c r="M752" s="75"/>
    </row>
    <row r="753" spans="1:13" s="2" customFormat="1" x14ac:dyDescent="0.25">
      <c r="A753" s="62">
        <v>316310</v>
      </c>
      <c r="B753" s="63">
        <v>6310</v>
      </c>
      <c r="C753" s="18" t="s">
        <v>818</v>
      </c>
      <c r="D753" s="66">
        <v>12505056.710000001</v>
      </c>
      <c r="E753" s="66">
        <v>3126264.18</v>
      </c>
      <c r="F753" s="27">
        <v>471</v>
      </c>
      <c r="G753" s="27">
        <v>333</v>
      </c>
      <c r="H753" s="26">
        <v>70.650000000000006</v>
      </c>
      <c r="I753" s="28" t="s">
        <v>912</v>
      </c>
      <c r="J753" s="5"/>
      <c r="M753" s="75"/>
    </row>
    <row r="754" spans="1:13" s="2" customFormat="1" x14ac:dyDescent="0.25">
      <c r="A754" s="62">
        <v>316320</v>
      </c>
      <c r="B754" s="63">
        <v>6320</v>
      </c>
      <c r="C754" s="18" t="s">
        <v>819</v>
      </c>
      <c r="D754" s="66">
        <v>10074668.76</v>
      </c>
      <c r="E754" s="66">
        <v>2518667.19</v>
      </c>
      <c r="F754" s="27">
        <v>379</v>
      </c>
      <c r="G754" s="27">
        <v>349</v>
      </c>
      <c r="H754" s="26">
        <v>91.91</v>
      </c>
      <c r="I754" s="28">
        <v>0.10775288832162787</v>
      </c>
      <c r="J754" s="5"/>
      <c r="M754" s="75"/>
    </row>
    <row r="755" spans="1:13" s="2" customFormat="1" x14ac:dyDescent="0.25">
      <c r="A755" s="62">
        <v>316330</v>
      </c>
      <c r="B755" s="63">
        <v>6330</v>
      </c>
      <c r="C755" s="18" t="s">
        <v>820</v>
      </c>
      <c r="D755" s="66">
        <v>10105468.720000001</v>
      </c>
      <c r="E755" s="66">
        <v>2526367.1800000002</v>
      </c>
      <c r="F755" s="27">
        <v>380</v>
      </c>
      <c r="G755" s="27">
        <v>299</v>
      </c>
      <c r="H755" s="26">
        <v>78.510000000000005</v>
      </c>
      <c r="I755" s="28" t="s">
        <v>912</v>
      </c>
      <c r="J755" s="5"/>
      <c r="M755" s="75"/>
    </row>
    <row r="756" spans="1:13" s="2" customFormat="1" x14ac:dyDescent="0.25">
      <c r="A756" s="62">
        <v>316340</v>
      </c>
      <c r="B756" s="63">
        <v>6340</v>
      </c>
      <c r="C756" s="18" t="s">
        <v>821</v>
      </c>
      <c r="D756" s="66">
        <v>10311152.800000001</v>
      </c>
      <c r="E756" s="66">
        <v>2577788.2000000002</v>
      </c>
      <c r="F756" s="27">
        <v>388</v>
      </c>
      <c r="G756" s="27">
        <v>385</v>
      </c>
      <c r="H756" s="26">
        <v>99.07</v>
      </c>
      <c r="I756" s="28">
        <v>0.11614159238983886</v>
      </c>
      <c r="J756" s="5"/>
      <c r="M756" s="75"/>
    </row>
    <row r="757" spans="1:13" s="2" customFormat="1" x14ac:dyDescent="0.25">
      <c r="A757" s="62">
        <v>316350</v>
      </c>
      <c r="B757" s="63">
        <v>6350</v>
      </c>
      <c r="C757" s="18" t="s">
        <v>822</v>
      </c>
      <c r="D757" s="66">
        <v>10621389.98</v>
      </c>
      <c r="E757" s="66">
        <v>2655347.5</v>
      </c>
      <c r="F757" s="27">
        <v>400</v>
      </c>
      <c r="G757" s="27">
        <v>388</v>
      </c>
      <c r="H757" s="26">
        <v>96.93</v>
      </c>
      <c r="I757" s="28">
        <v>0.11362781096971375</v>
      </c>
      <c r="J757" s="5"/>
      <c r="M757" s="75"/>
    </row>
    <row r="758" spans="1:13" s="2" customFormat="1" x14ac:dyDescent="0.25">
      <c r="A758" s="62">
        <v>316360</v>
      </c>
      <c r="B758" s="63">
        <v>6360</v>
      </c>
      <c r="C758" s="18" t="s">
        <v>823</v>
      </c>
      <c r="D758" s="66">
        <v>9496729.0800000001</v>
      </c>
      <c r="E758" s="66">
        <v>2374182.27</v>
      </c>
      <c r="F758" s="27">
        <v>357</v>
      </c>
      <c r="G758" s="27">
        <v>280</v>
      </c>
      <c r="H758" s="26">
        <v>78.23</v>
      </c>
      <c r="I758" s="28" t="s">
        <v>912</v>
      </c>
      <c r="J758" s="5"/>
      <c r="M758" s="75"/>
    </row>
    <row r="759" spans="1:13" s="2" customFormat="1" x14ac:dyDescent="0.25">
      <c r="A759" s="62">
        <v>316370</v>
      </c>
      <c r="B759" s="63">
        <v>6370</v>
      </c>
      <c r="C759" s="18" t="s">
        <v>824</v>
      </c>
      <c r="D759" s="66">
        <v>71528996.549999997</v>
      </c>
      <c r="E759" s="66">
        <v>17882249.140000001</v>
      </c>
      <c r="F759" s="27">
        <v>2695</v>
      </c>
      <c r="G759" s="27">
        <v>3232</v>
      </c>
      <c r="H759" s="26">
        <v>119.89</v>
      </c>
      <c r="I759" s="28">
        <v>0.14054761779754907</v>
      </c>
      <c r="J759" s="5"/>
      <c r="M759" s="75"/>
    </row>
    <row r="760" spans="1:13" s="2" customFormat="1" x14ac:dyDescent="0.25">
      <c r="A760" s="62">
        <v>316380</v>
      </c>
      <c r="B760" s="63">
        <v>6380</v>
      </c>
      <c r="C760" s="18" t="s">
        <v>522</v>
      </c>
      <c r="D760" s="66">
        <v>11580520.33</v>
      </c>
      <c r="E760" s="66">
        <v>2895130.08</v>
      </c>
      <c r="F760" s="27">
        <v>436</v>
      </c>
      <c r="G760" s="27">
        <v>545</v>
      </c>
      <c r="H760" s="26">
        <v>124.87</v>
      </c>
      <c r="I760" s="28">
        <v>0.14638706328543152</v>
      </c>
      <c r="J760" s="5"/>
      <c r="M760" s="75"/>
    </row>
    <row r="761" spans="1:13" s="2" customFormat="1" x14ac:dyDescent="0.25">
      <c r="A761" s="62">
        <v>316390</v>
      </c>
      <c r="B761" s="63">
        <v>6390</v>
      </c>
      <c r="C761" s="18" t="s">
        <v>825</v>
      </c>
      <c r="D761" s="66">
        <v>12481291.5</v>
      </c>
      <c r="E761" s="66">
        <v>3120322.88</v>
      </c>
      <c r="F761" s="27">
        <v>470</v>
      </c>
      <c r="G761" s="27">
        <v>435</v>
      </c>
      <c r="H761" s="26">
        <v>92.47</v>
      </c>
      <c r="I761" s="28">
        <v>0.10840866594898295</v>
      </c>
      <c r="J761" s="5"/>
      <c r="M761" s="75"/>
    </row>
    <row r="762" spans="1:13" s="2" customFormat="1" x14ac:dyDescent="0.25">
      <c r="A762" s="62">
        <v>316400</v>
      </c>
      <c r="B762" s="63">
        <v>6400</v>
      </c>
      <c r="C762" s="18" t="s">
        <v>523</v>
      </c>
      <c r="D762" s="66">
        <v>11827911.52</v>
      </c>
      <c r="E762" s="66">
        <v>2956977.88</v>
      </c>
      <c r="F762" s="27">
        <v>445</v>
      </c>
      <c r="G762" s="27">
        <v>506</v>
      </c>
      <c r="H762" s="26">
        <v>113.51</v>
      </c>
      <c r="I762" s="28">
        <v>0.13306894667373684</v>
      </c>
      <c r="J762" s="5"/>
      <c r="M762" s="75"/>
    </row>
    <row r="763" spans="1:13" s="2" customFormat="1" x14ac:dyDescent="0.25">
      <c r="A763" s="62">
        <v>316410</v>
      </c>
      <c r="B763" s="63">
        <v>6410</v>
      </c>
      <c r="C763" s="18" t="s">
        <v>826</v>
      </c>
      <c r="D763" s="66">
        <v>10606864.35</v>
      </c>
      <c r="E763" s="66">
        <v>2651716.09</v>
      </c>
      <c r="F763" s="27">
        <v>399</v>
      </c>
      <c r="G763" s="27">
        <v>397</v>
      </c>
      <c r="H763" s="26">
        <v>99.31</v>
      </c>
      <c r="I763" s="28">
        <v>0.11642272532988228</v>
      </c>
      <c r="J763" s="5"/>
      <c r="M763" s="75"/>
    </row>
    <row r="764" spans="1:13" s="2" customFormat="1" x14ac:dyDescent="0.25">
      <c r="A764" s="62">
        <v>316420</v>
      </c>
      <c r="B764" s="63">
        <v>6420</v>
      </c>
      <c r="C764" s="18" t="s">
        <v>827</v>
      </c>
      <c r="D764" s="66">
        <v>16047306.310000001</v>
      </c>
      <c r="E764" s="66">
        <v>4011826.58</v>
      </c>
      <c r="F764" s="27">
        <v>604</v>
      </c>
      <c r="G764" s="27">
        <v>853</v>
      </c>
      <c r="H764" s="26">
        <v>141.04</v>
      </c>
      <c r="I764" s="28">
        <v>0.16534122771907711</v>
      </c>
      <c r="J764" s="5"/>
      <c r="M764" s="75"/>
    </row>
    <row r="765" spans="1:13" s="2" customFormat="1" x14ac:dyDescent="0.25">
      <c r="A765" s="62">
        <v>316430</v>
      </c>
      <c r="B765" s="63">
        <v>6430</v>
      </c>
      <c r="C765" s="18" t="s">
        <v>524</v>
      </c>
      <c r="D765" s="66">
        <v>17106461.280000001</v>
      </c>
      <c r="E765" s="66">
        <v>4276615.32</v>
      </c>
      <c r="F765" s="27">
        <v>644</v>
      </c>
      <c r="G765" s="27">
        <v>517</v>
      </c>
      <c r="H765" s="26">
        <v>80.19</v>
      </c>
      <c r="I765" s="28" t="s">
        <v>912</v>
      </c>
      <c r="J765" s="5"/>
      <c r="M765" s="75"/>
    </row>
    <row r="766" spans="1:13" s="2" customFormat="1" x14ac:dyDescent="0.25">
      <c r="A766" s="62">
        <v>316440</v>
      </c>
      <c r="B766" s="63">
        <v>6440</v>
      </c>
      <c r="C766" s="18" t="s">
        <v>828</v>
      </c>
      <c r="D766" s="66">
        <v>17594458.34</v>
      </c>
      <c r="E766" s="66">
        <v>4398614.59</v>
      </c>
      <c r="F766" s="27">
        <v>663</v>
      </c>
      <c r="G766" s="27">
        <v>615</v>
      </c>
      <c r="H766" s="26">
        <v>92.74</v>
      </c>
      <c r="I766" s="28">
        <v>0.10872601831979696</v>
      </c>
      <c r="J766" s="5"/>
      <c r="M766" s="75"/>
    </row>
    <row r="767" spans="1:13" s="2" customFormat="1" x14ac:dyDescent="0.25">
      <c r="A767" s="62">
        <v>316443</v>
      </c>
      <c r="B767" s="63">
        <v>6443</v>
      </c>
      <c r="C767" s="18" t="s">
        <v>829</v>
      </c>
      <c r="D767" s="66">
        <v>10507053.9</v>
      </c>
      <c r="E767" s="66">
        <v>2626763.48</v>
      </c>
      <c r="F767" s="27">
        <v>395</v>
      </c>
      <c r="G767" s="27">
        <v>526</v>
      </c>
      <c r="H767" s="26">
        <v>132.83000000000001</v>
      </c>
      <c r="I767" s="28">
        <v>0.15571808472629339</v>
      </c>
      <c r="J767" s="5"/>
      <c r="M767" s="75"/>
    </row>
    <row r="768" spans="1:13" s="2" customFormat="1" x14ac:dyDescent="0.25">
      <c r="A768" s="62">
        <v>316447</v>
      </c>
      <c r="B768" s="63">
        <v>6447</v>
      </c>
      <c r="C768" s="18" t="s">
        <v>830</v>
      </c>
      <c r="D768" s="66">
        <v>10850918.960000001</v>
      </c>
      <c r="E768" s="66">
        <v>2712729.74</v>
      </c>
      <c r="F768" s="27">
        <v>408</v>
      </c>
      <c r="G768" s="27">
        <v>906</v>
      </c>
      <c r="H768" s="26">
        <v>221.55</v>
      </c>
      <c r="I768" s="28">
        <v>0.25971435044834523</v>
      </c>
      <c r="J768" s="5"/>
      <c r="M768" s="75"/>
    </row>
    <row r="769" spans="1:13" s="2" customFormat="1" x14ac:dyDescent="0.25">
      <c r="A769" s="62">
        <v>316450</v>
      </c>
      <c r="B769" s="63">
        <v>6450</v>
      </c>
      <c r="C769" s="18" t="s">
        <v>831</v>
      </c>
      <c r="D769" s="66">
        <v>12701144.4</v>
      </c>
      <c r="E769" s="66">
        <v>3175286.1</v>
      </c>
      <c r="F769" s="27">
        <v>478</v>
      </c>
      <c r="G769" s="27">
        <v>417</v>
      </c>
      <c r="H769" s="26">
        <v>87.11</v>
      </c>
      <c r="I769" s="28" t="s">
        <v>912</v>
      </c>
      <c r="J769" s="5"/>
      <c r="M769" s="75"/>
    </row>
    <row r="770" spans="1:13" s="2" customFormat="1" x14ac:dyDescent="0.25">
      <c r="A770" s="62">
        <v>316460</v>
      </c>
      <c r="B770" s="63">
        <v>6460</v>
      </c>
      <c r="C770" s="18" t="s">
        <v>832</v>
      </c>
      <c r="D770" s="66">
        <v>18681569.030000001</v>
      </c>
      <c r="E770" s="66">
        <v>4670392.26</v>
      </c>
      <c r="F770" s="27">
        <v>704</v>
      </c>
      <c r="G770" s="27">
        <v>1317</v>
      </c>
      <c r="H770" s="26">
        <v>187.06</v>
      </c>
      <c r="I770" s="28">
        <v>0.21928387413241621</v>
      </c>
      <c r="J770" s="5"/>
      <c r="M770" s="75"/>
    </row>
    <row r="771" spans="1:13" s="2" customFormat="1" x14ac:dyDescent="0.25">
      <c r="A771" s="62">
        <v>316470</v>
      </c>
      <c r="B771" s="63">
        <v>6470</v>
      </c>
      <c r="C771" s="18" t="s">
        <v>833</v>
      </c>
      <c r="D771" s="66">
        <v>91672399.459999993</v>
      </c>
      <c r="E771" s="66">
        <v>22918099.870000001</v>
      </c>
      <c r="F771" s="27">
        <v>3454</v>
      </c>
      <c r="G771" s="27">
        <v>4710</v>
      </c>
      <c r="H771" s="26">
        <v>136.33000000000001</v>
      </c>
      <c r="I771" s="28">
        <v>0.1598146462030714</v>
      </c>
      <c r="J771" s="5"/>
      <c r="M771" s="75"/>
    </row>
    <row r="772" spans="1:13" s="2" customFormat="1" x14ac:dyDescent="0.25">
      <c r="A772" s="62">
        <v>316480</v>
      </c>
      <c r="B772" s="63">
        <v>6480</v>
      </c>
      <c r="C772" s="18" t="s">
        <v>834</v>
      </c>
      <c r="D772" s="66">
        <v>9330524.5800000001</v>
      </c>
      <c r="E772" s="66">
        <v>2332631.15</v>
      </c>
      <c r="F772" s="27">
        <v>351</v>
      </c>
      <c r="G772" s="27">
        <v>133</v>
      </c>
      <c r="H772" s="26">
        <v>37.82</v>
      </c>
      <c r="I772" s="28" t="s">
        <v>912</v>
      </c>
      <c r="J772" s="5"/>
      <c r="M772" s="75"/>
    </row>
    <row r="773" spans="1:13" s="2" customFormat="1" x14ac:dyDescent="0.25">
      <c r="A773" s="62">
        <v>316490</v>
      </c>
      <c r="B773" s="63">
        <v>6490</v>
      </c>
      <c r="C773" s="18" t="s">
        <v>835</v>
      </c>
      <c r="D773" s="66">
        <v>9877381.5700000003</v>
      </c>
      <c r="E773" s="66">
        <v>2469345.39</v>
      </c>
      <c r="F773" s="27">
        <v>372</v>
      </c>
      <c r="G773" s="27">
        <v>347</v>
      </c>
      <c r="H773" s="26">
        <v>93.21</v>
      </c>
      <c r="I773" s="28">
        <v>0.10927527623729692</v>
      </c>
      <c r="J773" s="5"/>
      <c r="M773" s="75"/>
    </row>
    <row r="774" spans="1:13" s="2" customFormat="1" x14ac:dyDescent="0.25">
      <c r="A774" s="62">
        <v>316500</v>
      </c>
      <c r="B774" s="63">
        <v>6500</v>
      </c>
      <c r="C774" s="18" t="s">
        <v>525</v>
      </c>
      <c r="D774" s="66">
        <v>16429485.91</v>
      </c>
      <c r="E774" s="66">
        <v>4107371.48</v>
      </c>
      <c r="F774" s="27">
        <v>619</v>
      </c>
      <c r="G774" s="27">
        <v>611</v>
      </c>
      <c r="H774" s="26">
        <v>98.68</v>
      </c>
      <c r="I774" s="28">
        <v>0.11567819551940378</v>
      </c>
      <c r="J774" s="5"/>
      <c r="M774" s="75"/>
    </row>
    <row r="775" spans="1:13" s="2" customFormat="1" x14ac:dyDescent="0.25">
      <c r="A775" s="62">
        <v>316510</v>
      </c>
      <c r="B775" s="63">
        <v>6510</v>
      </c>
      <c r="C775" s="18" t="s">
        <v>836</v>
      </c>
      <c r="D775" s="66">
        <v>14843630.32</v>
      </c>
      <c r="E775" s="66">
        <v>3710907.58</v>
      </c>
      <c r="F775" s="27">
        <v>559</v>
      </c>
      <c r="G775" s="27">
        <v>630</v>
      </c>
      <c r="H775" s="26">
        <v>112.61</v>
      </c>
      <c r="I775" s="28">
        <v>0.13201846813322382</v>
      </c>
      <c r="J775" s="5"/>
      <c r="M775" s="75"/>
    </row>
    <row r="776" spans="1:13" s="2" customFormat="1" x14ac:dyDescent="0.25">
      <c r="A776" s="62">
        <v>316520</v>
      </c>
      <c r="B776" s="63">
        <v>6520</v>
      </c>
      <c r="C776" s="18" t="s">
        <v>837</v>
      </c>
      <c r="D776" s="66">
        <v>11349676.34</v>
      </c>
      <c r="E776" s="66">
        <v>2837419.09</v>
      </c>
      <c r="F776" s="27">
        <v>427</v>
      </c>
      <c r="G776" s="27">
        <v>458</v>
      </c>
      <c r="H776" s="26">
        <v>107.07</v>
      </c>
      <c r="I776" s="28">
        <v>0.12552096531933879</v>
      </c>
      <c r="J776" s="5"/>
      <c r="M776" s="75"/>
    </row>
    <row r="777" spans="1:13" s="2" customFormat="1" x14ac:dyDescent="0.25">
      <c r="A777" s="62">
        <v>316530</v>
      </c>
      <c r="B777" s="63">
        <v>6530</v>
      </c>
      <c r="C777" s="18" t="s">
        <v>526</v>
      </c>
      <c r="D777" s="66">
        <v>13440185.300000001</v>
      </c>
      <c r="E777" s="66">
        <v>3360046.33</v>
      </c>
      <c r="F777" s="27">
        <v>506</v>
      </c>
      <c r="G777" s="27">
        <v>576</v>
      </c>
      <c r="H777" s="26">
        <v>113.71</v>
      </c>
      <c r="I777" s="28">
        <v>0.1333065523056714</v>
      </c>
      <c r="J777" s="5"/>
      <c r="M777" s="75"/>
    </row>
    <row r="778" spans="1:13" s="2" customFormat="1" x14ac:dyDescent="0.25">
      <c r="A778" s="62">
        <v>316540</v>
      </c>
      <c r="B778" s="63">
        <v>6540</v>
      </c>
      <c r="C778" s="18" t="s">
        <v>838</v>
      </c>
      <c r="D778" s="66">
        <v>13417650.029999999</v>
      </c>
      <c r="E778" s="66">
        <v>3354412.51</v>
      </c>
      <c r="F778" s="27">
        <v>505</v>
      </c>
      <c r="G778" s="27">
        <v>599</v>
      </c>
      <c r="H778" s="26">
        <v>118.45</v>
      </c>
      <c r="I778" s="28">
        <v>0.13886238871560772</v>
      </c>
      <c r="J778" s="5"/>
      <c r="M778" s="75"/>
    </row>
    <row r="779" spans="1:13" s="2" customFormat="1" x14ac:dyDescent="0.25">
      <c r="A779" s="62">
        <v>316550</v>
      </c>
      <c r="B779" s="63">
        <v>6550</v>
      </c>
      <c r="C779" s="18" t="s">
        <v>839</v>
      </c>
      <c r="D779" s="66">
        <v>10968592.82</v>
      </c>
      <c r="E779" s="66">
        <v>2742148.21</v>
      </c>
      <c r="F779" s="27">
        <v>413</v>
      </c>
      <c r="G779" s="27">
        <v>558</v>
      </c>
      <c r="H779" s="26">
        <v>134.97999999999999</v>
      </c>
      <c r="I779" s="28">
        <v>0.15824046614538559</v>
      </c>
      <c r="J779" s="5"/>
      <c r="M779" s="75"/>
    </row>
    <row r="780" spans="1:13" s="2" customFormat="1" x14ac:dyDescent="0.25">
      <c r="A780" s="62">
        <v>316553</v>
      </c>
      <c r="B780" s="63">
        <v>6553</v>
      </c>
      <c r="C780" s="18" t="s">
        <v>394</v>
      </c>
      <c r="D780" s="66">
        <v>61100383.189999998</v>
      </c>
      <c r="E780" s="66">
        <v>15275095.800000001</v>
      </c>
      <c r="F780" s="27">
        <v>2302</v>
      </c>
      <c r="G780" s="27">
        <v>3560</v>
      </c>
      <c r="H780" s="26">
        <v>154.6</v>
      </c>
      <c r="I780" s="28">
        <v>0.18123427443454859</v>
      </c>
      <c r="J780" s="5"/>
      <c r="M780" s="75"/>
    </row>
    <row r="781" spans="1:13" s="2" customFormat="1" x14ac:dyDescent="0.25">
      <c r="A781" s="62">
        <v>316555</v>
      </c>
      <c r="B781" s="63">
        <v>6555</v>
      </c>
      <c r="C781" s="18" t="s">
        <v>395</v>
      </c>
      <c r="D781" s="66">
        <v>13939145.02</v>
      </c>
      <c r="E781" s="66">
        <v>3484786.26</v>
      </c>
      <c r="F781" s="27">
        <v>525</v>
      </c>
      <c r="G781" s="27">
        <v>571</v>
      </c>
      <c r="H781" s="26">
        <v>108.69</v>
      </c>
      <c r="I781" s="28">
        <v>0.12741901433819233</v>
      </c>
      <c r="J781" s="5"/>
      <c r="M781" s="75"/>
    </row>
    <row r="782" spans="1:13" s="2" customFormat="1" x14ac:dyDescent="0.25">
      <c r="A782" s="62">
        <v>316556</v>
      </c>
      <c r="B782" s="63">
        <v>6556</v>
      </c>
      <c r="C782" s="18" t="s">
        <v>840</v>
      </c>
      <c r="D782" s="66">
        <v>9835149.7100000009</v>
      </c>
      <c r="E782" s="66">
        <v>2458787.4300000002</v>
      </c>
      <c r="F782" s="27">
        <v>370</v>
      </c>
      <c r="G782" s="27">
        <v>163</v>
      </c>
      <c r="H782" s="26">
        <v>43.97</v>
      </c>
      <c r="I782" s="28" t="s">
        <v>912</v>
      </c>
      <c r="J782" s="5"/>
      <c r="M782" s="75"/>
    </row>
    <row r="783" spans="1:13" s="2" customFormat="1" x14ac:dyDescent="0.25">
      <c r="A783" s="62">
        <v>316557</v>
      </c>
      <c r="B783" s="63">
        <v>6557</v>
      </c>
      <c r="C783" s="18" t="s">
        <v>841</v>
      </c>
      <c r="D783" s="66">
        <v>12136948.33</v>
      </c>
      <c r="E783" s="66">
        <v>3034237.08</v>
      </c>
      <c r="F783" s="27">
        <v>457</v>
      </c>
      <c r="G783" s="27">
        <v>542</v>
      </c>
      <c r="H783" s="26">
        <v>118.49</v>
      </c>
      <c r="I783" s="28">
        <v>0.13890697474113992</v>
      </c>
      <c r="J783" s="5"/>
      <c r="M783" s="75"/>
    </row>
    <row r="784" spans="1:13" s="2" customFormat="1" x14ac:dyDescent="0.25">
      <c r="A784" s="62">
        <v>316560</v>
      </c>
      <c r="B784" s="63">
        <v>6560</v>
      </c>
      <c r="C784" s="18" t="s">
        <v>842</v>
      </c>
      <c r="D784" s="66">
        <v>9347311.7300000004</v>
      </c>
      <c r="E784" s="66">
        <v>2336827.9300000002</v>
      </c>
      <c r="F784" s="27">
        <v>352</v>
      </c>
      <c r="G784" s="27">
        <v>409</v>
      </c>
      <c r="H784" s="26">
        <v>116.1</v>
      </c>
      <c r="I784" s="28">
        <v>0.13610398806029703</v>
      </c>
      <c r="J784" s="5"/>
      <c r="M784" s="75"/>
    </row>
    <row r="785" spans="1:13" s="2" customFormat="1" x14ac:dyDescent="0.25">
      <c r="A785" s="62">
        <v>316570</v>
      </c>
      <c r="B785" s="63">
        <v>6570</v>
      </c>
      <c r="C785" s="18" t="s">
        <v>843</v>
      </c>
      <c r="D785" s="66">
        <v>11706977.68</v>
      </c>
      <c r="E785" s="66">
        <v>2926744.42</v>
      </c>
      <c r="F785" s="27">
        <v>441</v>
      </c>
      <c r="G785" s="27">
        <v>679</v>
      </c>
      <c r="H785" s="26">
        <v>153.88999999999999</v>
      </c>
      <c r="I785" s="28">
        <v>0.18040943788195052</v>
      </c>
      <c r="J785" s="5"/>
      <c r="M785" s="75"/>
    </row>
    <row r="786" spans="1:13" s="2" customFormat="1" x14ac:dyDescent="0.25">
      <c r="A786" s="62">
        <v>316580</v>
      </c>
      <c r="B786" s="63">
        <v>6580</v>
      </c>
      <c r="C786" s="18" t="s">
        <v>844</v>
      </c>
      <c r="D786" s="66">
        <v>9404568.7599999998</v>
      </c>
      <c r="E786" s="66">
        <v>2351142.19</v>
      </c>
      <c r="F786" s="27">
        <v>354</v>
      </c>
      <c r="G786" s="27">
        <v>187</v>
      </c>
      <c r="H786" s="26">
        <v>52.76</v>
      </c>
      <c r="I786" s="28" t="s">
        <v>912</v>
      </c>
      <c r="J786" s="5"/>
      <c r="M786" s="75"/>
    </row>
    <row r="787" spans="1:13" s="2" customFormat="1" x14ac:dyDescent="0.25">
      <c r="A787" s="62">
        <v>316590</v>
      </c>
      <c r="B787" s="63">
        <v>6590</v>
      </c>
      <c r="C787" s="18" t="s">
        <v>845</v>
      </c>
      <c r="D787" s="66">
        <v>10150966.300000001</v>
      </c>
      <c r="E787" s="66">
        <v>2537741.58</v>
      </c>
      <c r="F787" s="27">
        <v>382</v>
      </c>
      <c r="G787" s="27">
        <v>302</v>
      </c>
      <c r="H787" s="26">
        <v>78.94</v>
      </c>
      <c r="I787" s="28" t="s">
        <v>912</v>
      </c>
      <c r="J787" s="5"/>
      <c r="M787" s="75"/>
    </row>
    <row r="788" spans="1:13" s="2" customFormat="1" x14ac:dyDescent="0.25">
      <c r="A788" s="62">
        <v>316600</v>
      </c>
      <c r="B788" s="63">
        <v>6600</v>
      </c>
      <c r="C788" s="18" t="s">
        <v>477</v>
      </c>
      <c r="D788" s="66">
        <v>11092887.35</v>
      </c>
      <c r="E788" s="66">
        <v>2773221.84</v>
      </c>
      <c r="F788" s="27">
        <v>418</v>
      </c>
      <c r="G788" s="27">
        <v>487</v>
      </c>
      <c r="H788" s="26">
        <v>116.49</v>
      </c>
      <c r="I788" s="28">
        <v>0.13655846548505268</v>
      </c>
      <c r="J788" s="5"/>
      <c r="M788" s="75"/>
    </row>
    <row r="789" spans="1:13" s="2" customFormat="1" x14ac:dyDescent="0.25">
      <c r="A789" s="62">
        <v>316610</v>
      </c>
      <c r="B789" s="63">
        <v>6610</v>
      </c>
      <c r="C789" s="18" t="s">
        <v>501</v>
      </c>
      <c r="D789" s="66">
        <v>9956216.6899999995</v>
      </c>
      <c r="E789" s="66">
        <v>2489054.17</v>
      </c>
      <c r="F789" s="27">
        <v>375</v>
      </c>
      <c r="G789" s="27">
        <v>318</v>
      </c>
      <c r="H789" s="26">
        <v>84.75</v>
      </c>
      <c r="I789" s="28" t="s">
        <v>912</v>
      </c>
      <c r="J789" s="5"/>
      <c r="M789" s="75"/>
    </row>
    <row r="790" spans="1:13" s="2" customFormat="1" x14ac:dyDescent="0.25">
      <c r="A790" s="62">
        <v>316620</v>
      </c>
      <c r="B790" s="63">
        <v>6620</v>
      </c>
      <c r="C790" s="18" t="s">
        <v>846</v>
      </c>
      <c r="D790" s="66">
        <v>13784987.75</v>
      </c>
      <c r="E790" s="66">
        <v>3446246.94</v>
      </c>
      <c r="F790" s="27">
        <v>519</v>
      </c>
      <c r="G790" s="27">
        <v>280</v>
      </c>
      <c r="H790" s="26">
        <v>53.89</v>
      </c>
      <c r="I790" s="28" t="s">
        <v>912</v>
      </c>
      <c r="J790" s="5"/>
      <c r="M790" s="75"/>
    </row>
    <row r="791" spans="1:13" s="2" customFormat="1" x14ac:dyDescent="0.25">
      <c r="A791" s="62">
        <v>316630</v>
      </c>
      <c r="B791" s="63">
        <v>6630</v>
      </c>
      <c r="C791" s="18" t="s">
        <v>396</v>
      </c>
      <c r="D791" s="66">
        <v>11003582.640000001</v>
      </c>
      <c r="E791" s="66">
        <v>2750895.66</v>
      </c>
      <c r="F791" s="27">
        <v>414</v>
      </c>
      <c r="G791" s="27">
        <v>694</v>
      </c>
      <c r="H791" s="26">
        <v>167.35</v>
      </c>
      <c r="I791" s="28">
        <v>0.19618221353457943</v>
      </c>
      <c r="J791" s="5"/>
      <c r="M791" s="75"/>
    </row>
    <row r="792" spans="1:13" s="2" customFormat="1" x14ac:dyDescent="0.25">
      <c r="A792" s="62">
        <v>316640</v>
      </c>
      <c r="B792" s="63">
        <v>6640</v>
      </c>
      <c r="C792" s="18" t="s">
        <v>397</v>
      </c>
      <c r="D792" s="66">
        <v>10090622.23</v>
      </c>
      <c r="E792" s="66">
        <v>2522655.56</v>
      </c>
      <c r="F792" s="27">
        <v>380</v>
      </c>
      <c r="G792" s="27">
        <v>229</v>
      </c>
      <c r="H792" s="26">
        <v>60.21</v>
      </c>
      <c r="I792" s="28" t="s">
        <v>912</v>
      </c>
      <c r="J792" s="5"/>
      <c r="M792" s="75"/>
    </row>
    <row r="793" spans="1:13" s="2" customFormat="1" x14ac:dyDescent="0.25">
      <c r="A793" s="62">
        <v>316650</v>
      </c>
      <c r="B793" s="63">
        <v>6650</v>
      </c>
      <c r="C793" s="18" t="s">
        <v>478</v>
      </c>
      <c r="D793" s="66">
        <v>9730603.9600000009</v>
      </c>
      <c r="E793" s="66">
        <v>2432650.9900000002</v>
      </c>
      <c r="F793" s="27">
        <v>366</v>
      </c>
      <c r="G793" s="27">
        <v>271</v>
      </c>
      <c r="H793" s="26">
        <v>73.89</v>
      </c>
      <c r="I793" s="28" t="s">
        <v>912</v>
      </c>
      <c r="J793" s="5"/>
      <c r="M793" s="75"/>
    </row>
    <row r="794" spans="1:13" s="2" customFormat="1" x14ac:dyDescent="0.25">
      <c r="A794" s="62">
        <v>316660</v>
      </c>
      <c r="B794" s="63">
        <v>6660</v>
      </c>
      <c r="C794" s="18" t="s">
        <v>440</v>
      </c>
      <c r="D794" s="66">
        <v>10179689.300000001</v>
      </c>
      <c r="E794" s="66">
        <v>2544922.33</v>
      </c>
      <c r="F794" s="27">
        <v>383</v>
      </c>
      <c r="G794" s="27">
        <v>98</v>
      </c>
      <c r="H794" s="26">
        <v>25.54</v>
      </c>
      <c r="I794" s="28" t="s">
        <v>912</v>
      </c>
      <c r="J794" s="5"/>
      <c r="M794" s="75"/>
    </row>
    <row r="795" spans="1:13" s="2" customFormat="1" x14ac:dyDescent="0.25">
      <c r="A795" s="62">
        <v>316670</v>
      </c>
      <c r="B795" s="63">
        <v>6670</v>
      </c>
      <c r="C795" s="18" t="s">
        <v>847</v>
      </c>
      <c r="D795" s="66">
        <v>11873514.49</v>
      </c>
      <c r="E795" s="66">
        <v>2968378.62</v>
      </c>
      <c r="F795" s="27">
        <v>447</v>
      </c>
      <c r="G795" s="27">
        <v>468</v>
      </c>
      <c r="H795" s="26">
        <v>104.58</v>
      </c>
      <c r="I795" s="28">
        <v>0.1226029262472014</v>
      </c>
      <c r="J795" s="5"/>
      <c r="M795" s="75"/>
    </row>
    <row r="796" spans="1:13" s="2" customFormat="1" x14ac:dyDescent="0.25">
      <c r="A796" s="62">
        <v>316680</v>
      </c>
      <c r="B796" s="63">
        <v>6680</v>
      </c>
      <c r="C796" s="18" t="s">
        <v>502</v>
      </c>
      <c r="D796" s="66">
        <v>44936329.700000003</v>
      </c>
      <c r="E796" s="66">
        <v>11234082.43</v>
      </c>
      <c r="F796" s="27">
        <v>1693</v>
      </c>
      <c r="G796" s="27">
        <v>1116</v>
      </c>
      <c r="H796" s="26">
        <v>65.89</v>
      </c>
      <c r="I796" s="28" t="s">
        <v>912</v>
      </c>
      <c r="J796" s="5"/>
      <c r="M796" s="75"/>
    </row>
    <row r="797" spans="1:13" s="2" customFormat="1" x14ac:dyDescent="0.25">
      <c r="A797" s="62">
        <v>316690</v>
      </c>
      <c r="B797" s="63">
        <v>6690</v>
      </c>
      <c r="C797" s="18" t="s">
        <v>398</v>
      </c>
      <c r="D797" s="66">
        <v>12739702.85</v>
      </c>
      <c r="E797" s="66">
        <v>3184925.71</v>
      </c>
      <c r="F797" s="27">
        <v>480</v>
      </c>
      <c r="G797" s="27">
        <v>638</v>
      </c>
      <c r="H797" s="26">
        <v>132.88</v>
      </c>
      <c r="I797" s="28">
        <v>0.15577424313513125</v>
      </c>
      <c r="J797" s="5"/>
      <c r="M797" s="75"/>
    </row>
    <row r="798" spans="1:13" s="2" customFormat="1" x14ac:dyDescent="0.25">
      <c r="A798" s="62">
        <v>316695</v>
      </c>
      <c r="B798" s="63">
        <v>6695</v>
      </c>
      <c r="C798" s="18" t="s">
        <v>848</v>
      </c>
      <c r="D798" s="66">
        <v>10447339.57</v>
      </c>
      <c r="E798" s="66">
        <v>2611834.89</v>
      </c>
      <c r="F798" s="27">
        <v>393</v>
      </c>
      <c r="G798" s="27">
        <v>510</v>
      </c>
      <c r="H798" s="26">
        <v>129.53</v>
      </c>
      <c r="I798" s="28">
        <v>0.15184438421943935</v>
      </c>
      <c r="J798" s="5"/>
      <c r="M798" s="75"/>
    </row>
    <row r="799" spans="1:13" s="2" customFormat="1" x14ac:dyDescent="0.25">
      <c r="A799" s="62">
        <v>316700</v>
      </c>
      <c r="B799" s="63">
        <v>6700</v>
      </c>
      <c r="C799" s="18" t="s">
        <v>399</v>
      </c>
      <c r="D799" s="66">
        <v>9954766.5600000005</v>
      </c>
      <c r="E799" s="66">
        <v>2488691.64</v>
      </c>
      <c r="F799" s="27">
        <v>375</v>
      </c>
      <c r="G799" s="27">
        <v>252</v>
      </c>
      <c r="H799" s="26">
        <v>67.17</v>
      </c>
      <c r="I799" s="28" t="s">
        <v>912</v>
      </c>
      <c r="J799" s="5"/>
      <c r="M799" s="75"/>
    </row>
    <row r="800" spans="1:13" s="2" customFormat="1" x14ac:dyDescent="0.25">
      <c r="A800" s="62">
        <v>316710</v>
      </c>
      <c r="B800" s="63">
        <v>6710</v>
      </c>
      <c r="C800" s="18" t="s">
        <v>400</v>
      </c>
      <c r="D800" s="66">
        <v>23821604.059999999</v>
      </c>
      <c r="E800" s="66">
        <v>5955401.0199999996</v>
      </c>
      <c r="F800" s="27">
        <v>897</v>
      </c>
      <c r="G800" s="27">
        <v>823</v>
      </c>
      <c r="H800" s="26">
        <v>91.67</v>
      </c>
      <c r="I800" s="28">
        <v>0.10746402497793979</v>
      </c>
      <c r="J800" s="5"/>
      <c r="M800" s="75"/>
    </row>
    <row r="801" spans="1:13" s="2" customFormat="1" x14ac:dyDescent="0.25">
      <c r="A801" s="62">
        <v>316720</v>
      </c>
      <c r="B801" s="63">
        <v>6720</v>
      </c>
      <c r="C801" s="18" t="s">
        <v>401</v>
      </c>
      <c r="D801" s="66">
        <v>358100947.60000002</v>
      </c>
      <c r="E801" s="66">
        <v>89525236.900000006</v>
      </c>
      <c r="F801" s="27">
        <v>13495</v>
      </c>
      <c r="G801" s="27">
        <v>11928</v>
      </c>
      <c r="H801" s="26">
        <v>88.38</v>
      </c>
      <c r="I801" s="28" t="s">
        <v>912</v>
      </c>
      <c r="J801" s="5"/>
      <c r="M801" s="75"/>
    </row>
    <row r="802" spans="1:13" s="2" customFormat="1" x14ac:dyDescent="0.25">
      <c r="A802" s="62">
        <v>316730</v>
      </c>
      <c r="B802" s="63">
        <v>6730</v>
      </c>
      <c r="C802" s="18" t="s">
        <v>849</v>
      </c>
      <c r="D802" s="66">
        <v>9468841.2899999991</v>
      </c>
      <c r="E802" s="66">
        <v>2367210.3199999998</v>
      </c>
      <c r="F802" s="27">
        <v>356</v>
      </c>
      <c r="G802" s="27">
        <v>180</v>
      </c>
      <c r="H802" s="26">
        <v>50.44</v>
      </c>
      <c r="I802" s="28" t="s">
        <v>912</v>
      </c>
      <c r="J802" s="5"/>
      <c r="M802" s="75"/>
    </row>
    <row r="803" spans="1:13" s="2" customFormat="1" x14ac:dyDescent="0.25">
      <c r="A803" s="62">
        <v>316740</v>
      </c>
      <c r="B803" s="63">
        <v>6740</v>
      </c>
      <c r="C803" s="18" t="s">
        <v>850</v>
      </c>
      <c r="D803" s="66">
        <v>11689455.460000001</v>
      </c>
      <c r="E803" s="66">
        <v>2922363.87</v>
      </c>
      <c r="F803" s="27">
        <v>440</v>
      </c>
      <c r="G803" s="27">
        <v>441</v>
      </c>
      <c r="H803" s="26">
        <v>100.1</v>
      </c>
      <c r="I803" s="28">
        <v>0.11734877986075089</v>
      </c>
      <c r="J803" s="5"/>
      <c r="M803" s="75"/>
    </row>
    <row r="804" spans="1:13" s="2" customFormat="1" x14ac:dyDescent="0.25">
      <c r="A804" s="62">
        <v>316750</v>
      </c>
      <c r="B804" s="63">
        <v>6750</v>
      </c>
      <c r="C804" s="18" t="s">
        <v>851</v>
      </c>
      <c r="D804" s="66">
        <v>12221796.039999999</v>
      </c>
      <c r="E804" s="66">
        <v>3055449.01</v>
      </c>
      <c r="F804" s="27">
        <v>460</v>
      </c>
      <c r="G804" s="27">
        <v>379</v>
      </c>
      <c r="H804" s="26">
        <v>82.28</v>
      </c>
      <c r="I804" s="28" t="s">
        <v>912</v>
      </c>
      <c r="J804" s="5"/>
      <c r="M804" s="75"/>
    </row>
    <row r="805" spans="1:13" s="2" customFormat="1" x14ac:dyDescent="0.25">
      <c r="A805" s="62">
        <v>316760</v>
      </c>
      <c r="B805" s="63">
        <v>6760</v>
      </c>
      <c r="C805" s="18" t="s">
        <v>852</v>
      </c>
      <c r="D805" s="66">
        <v>22224675.449999999</v>
      </c>
      <c r="E805" s="66">
        <v>5556168.8600000003</v>
      </c>
      <c r="F805" s="27">
        <v>837</v>
      </c>
      <c r="G805" s="27">
        <v>1486</v>
      </c>
      <c r="H805" s="26">
        <v>177.41</v>
      </c>
      <c r="I805" s="28">
        <v>0.20797812147928907</v>
      </c>
      <c r="J805" s="5"/>
      <c r="M805" s="75"/>
    </row>
    <row r="806" spans="1:13" s="2" customFormat="1" x14ac:dyDescent="0.25">
      <c r="A806" s="62">
        <v>316770</v>
      </c>
      <c r="B806" s="63">
        <v>6770</v>
      </c>
      <c r="C806" s="18" t="s">
        <v>853</v>
      </c>
      <c r="D806" s="66">
        <v>10483419.4</v>
      </c>
      <c r="E806" s="66">
        <v>2620854.85</v>
      </c>
      <c r="F806" s="27">
        <v>395</v>
      </c>
      <c r="G806" s="27">
        <v>539</v>
      </c>
      <c r="H806" s="26">
        <v>136.41999999999999</v>
      </c>
      <c r="I806" s="28">
        <v>0.15992636789802805</v>
      </c>
      <c r="J806" s="5"/>
      <c r="M806" s="75"/>
    </row>
    <row r="807" spans="1:13" s="2" customFormat="1" x14ac:dyDescent="0.25">
      <c r="A807" s="62">
        <v>316780</v>
      </c>
      <c r="B807" s="63">
        <v>6780</v>
      </c>
      <c r="C807" s="18" t="s">
        <v>479</v>
      </c>
      <c r="D807" s="66">
        <v>11214399.199999999</v>
      </c>
      <c r="E807" s="66">
        <v>2803599.8</v>
      </c>
      <c r="F807" s="27">
        <v>422</v>
      </c>
      <c r="G807" s="27">
        <v>513</v>
      </c>
      <c r="H807" s="26">
        <v>121.38</v>
      </c>
      <c r="I807" s="28">
        <v>0.14229040741247539</v>
      </c>
      <c r="J807" s="5"/>
      <c r="M807" s="75"/>
    </row>
    <row r="808" spans="1:13" s="2" customFormat="1" x14ac:dyDescent="0.25">
      <c r="A808" s="62">
        <v>316790</v>
      </c>
      <c r="B808" s="63">
        <v>6790</v>
      </c>
      <c r="C808" s="18" t="s">
        <v>402</v>
      </c>
      <c r="D808" s="66">
        <v>10460407.529999999</v>
      </c>
      <c r="E808" s="66">
        <v>2615101.88</v>
      </c>
      <c r="F808" s="27">
        <v>394</v>
      </c>
      <c r="G808" s="27">
        <v>345</v>
      </c>
      <c r="H808" s="26">
        <v>87.51</v>
      </c>
      <c r="I808" s="28" t="s">
        <v>912</v>
      </c>
      <c r="J808" s="5"/>
      <c r="M808" s="75"/>
    </row>
    <row r="809" spans="1:13" s="2" customFormat="1" x14ac:dyDescent="0.25">
      <c r="A809" s="62">
        <v>316800</v>
      </c>
      <c r="B809" s="63">
        <v>6800</v>
      </c>
      <c r="C809" s="18" t="s">
        <v>403</v>
      </c>
      <c r="D809" s="66">
        <v>34357355.32</v>
      </c>
      <c r="E809" s="66">
        <v>8589338.8300000001</v>
      </c>
      <c r="F809" s="27">
        <v>1294</v>
      </c>
      <c r="G809" s="27">
        <v>2016</v>
      </c>
      <c r="H809" s="26">
        <v>155.69</v>
      </c>
      <c r="I809" s="28">
        <v>0.1825177350822729</v>
      </c>
      <c r="J809" s="5"/>
      <c r="M809" s="75"/>
    </row>
    <row r="810" spans="1:13" s="2" customFormat="1" x14ac:dyDescent="0.25">
      <c r="A810" s="62">
        <v>316805</v>
      </c>
      <c r="B810" s="63">
        <v>6805</v>
      </c>
      <c r="C810" s="18" t="s">
        <v>404</v>
      </c>
      <c r="D810" s="66">
        <v>9962369.3900000006</v>
      </c>
      <c r="E810" s="66">
        <v>2490592.35</v>
      </c>
      <c r="F810" s="27">
        <v>375</v>
      </c>
      <c r="G810" s="27">
        <v>339</v>
      </c>
      <c r="H810" s="26">
        <v>90.29</v>
      </c>
      <c r="I810" s="28">
        <v>0.10584523876201966</v>
      </c>
      <c r="J810" s="5"/>
      <c r="M810" s="75"/>
    </row>
    <row r="811" spans="1:13" s="2" customFormat="1" x14ac:dyDescent="0.25">
      <c r="A811" s="62">
        <v>316810</v>
      </c>
      <c r="B811" s="63">
        <v>6810</v>
      </c>
      <c r="C811" s="18" t="s">
        <v>405</v>
      </c>
      <c r="D811" s="66">
        <v>36904353.439999998</v>
      </c>
      <c r="E811" s="66">
        <v>9226088.3599999994</v>
      </c>
      <c r="F811" s="27">
        <v>1390</v>
      </c>
      <c r="G811" s="27">
        <v>740</v>
      </c>
      <c r="H811" s="26">
        <v>53.2</v>
      </c>
      <c r="I811" s="28" t="s">
        <v>912</v>
      </c>
      <c r="J811" s="5"/>
      <c r="M811" s="75"/>
    </row>
    <row r="812" spans="1:13" s="2" customFormat="1" x14ac:dyDescent="0.25">
      <c r="A812" s="62">
        <v>316820</v>
      </c>
      <c r="B812" s="63">
        <v>6820</v>
      </c>
      <c r="C812" s="18" t="s">
        <v>854</v>
      </c>
      <c r="D812" s="66">
        <v>8808331.7899999991</v>
      </c>
      <c r="E812" s="66">
        <v>2202082.9500000002</v>
      </c>
      <c r="F812" s="27">
        <v>331</v>
      </c>
      <c r="G812" s="27">
        <v>198</v>
      </c>
      <c r="H812" s="26">
        <v>59.64</v>
      </c>
      <c r="I812" s="28" t="s">
        <v>912</v>
      </c>
      <c r="J812" s="5"/>
      <c r="M812" s="75"/>
    </row>
    <row r="813" spans="1:13" s="2" customFormat="1" x14ac:dyDescent="0.25">
      <c r="A813" s="62">
        <v>316830</v>
      </c>
      <c r="B813" s="63">
        <v>6830</v>
      </c>
      <c r="C813" s="18" t="s">
        <v>855</v>
      </c>
      <c r="D813" s="66">
        <v>11474546.720000001</v>
      </c>
      <c r="E813" s="66">
        <v>2868636.68</v>
      </c>
      <c r="F813" s="27">
        <v>432</v>
      </c>
      <c r="G813" s="27">
        <v>660</v>
      </c>
      <c r="H813" s="26">
        <v>152.62</v>
      </c>
      <c r="I813" s="28">
        <v>0.17891331654653247</v>
      </c>
      <c r="J813" s="5"/>
      <c r="M813" s="75"/>
    </row>
    <row r="814" spans="1:13" s="2" customFormat="1" x14ac:dyDescent="0.25">
      <c r="A814" s="62">
        <v>316840</v>
      </c>
      <c r="B814" s="63">
        <v>6840</v>
      </c>
      <c r="C814" s="18" t="s">
        <v>406</v>
      </c>
      <c r="D814" s="66">
        <v>18178766.239999998</v>
      </c>
      <c r="E814" s="66">
        <v>4544691.5599999996</v>
      </c>
      <c r="F814" s="27">
        <v>685</v>
      </c>
      <c r="G814" s="27">
        <v>634</v>
      </c>
      <c r="H814" s="26">
        <v>92.54</v>
      </c>
      <c r="I814" s="28">
        <v>0.10848235940591254</v>
      </c>
      <c r="J814" s="5"/>
      <c r="M814" s="75"/>
    </row>
    <row r="815" spans="1:13" s="2" customFormat="1" x14ac:dyDescent="0.25">
      <c r="A815" s="62">
        <v>316850</v>
      </c>
      <c r="B815" s="63">
        <v>6850</v>
      </c>
      <c r="C815" s="18" t="s">
        <v>407</v>
      </c>
      <c r="D815" s="66">
        <v>15921788.17</v>
      </c>
      <c r="E815" s="66">
        <v>3980447.04</v>
      </c>
      <c r="F815" s="27">
        <v>600</v>
      </c>
      <c r="G815" s="27">
        <v>763</v>
      </c>
      <c r="H815" s="26">
        <v>127.15</v>
      </c>
      <c r="I815" s="28">
        <v>0.14906200748658185</v>
      </c>
      <c r="J815" s="5"/>
      <c r="M815" s="75"/>
    </row>
    <row r="816" spans="1:13" s="2" customFormat="1" x14ac:dyDescent="0.25">
      <c r="A816" s="62">
        <v>316860</v>
      </c>
      <c r="B816" s="63">
        <v>6860</v>
      </c>
      <c r="C816" s="18" t="s">
        <v>856</v>
      </c>
      <c r="D816" s="66">
        <v>120048622.16</v>
      </c>
      <c r="E816" s="66">
        <v>30012155.539999999</v>
      </c>
      <c r="F816" s="27">
        <v>4524</v>
      </c>
      <c r="G816" s="27">
        <v>8648</v>
      </c>
      <c r="H816" s="26">
        <v>191.14</v>
      </c>
      <c r="I816" s="28">
        <v>0.22407467257205571</v>
      </c>
      <c r="J816" s="5"/>
      <c r="M816" s="75"/>
    </row>
    <row r="817" spans="1:13" s="2" customFormat="1" x14ac:dyDescent="0.25">
      <c r="A817" s="62">
        <v>316870</v>
      </c>
      <c r="B817" s="63">
        <v>6870</v>
      </c>
      <c r="C817" s="18" t="s">
        <v>857</v>
      </c>
      <c r="D817" s="66">
        <v>138099447.28</v>
      </c>
      <c r="E817" s="66">
        <v>34524861.82</v>
      </c>
      <c r="F817" s="27">
        <v>5204</v>
      </c>
      <c r="G817" s="27">
        <v>5727</v>
      </c>
      <c r="H817" s="26">
        <v>110.03</v>
      </c>
      <c r="I817" s="28">
        <v>0.12899400060833102</v>
      </c>
      <c r="J817" s="5"/>
      <c r="M817" s="75"/>
    </row>
    <row r="818" spans="1:13" s="2" customFormat="1" x14ac:dyDescent="0.25">
      <c r="A818" s="62">
        <v>316880</v>
      </c>
      <c r="B818" s="63">
        <v>6880</v>
      </c>
      <c r="C818" s="18" t="s">
        <v>408</v>
      </c>
      <c r="D818" s="66">
        <v>16162393.32</v>
      </c>
      <c r="E818" s="66">
        <v>4040598.33</v>
      </c>
      <c r="F818" s="27">
        <v>609</v>
      </c>
      <c r="G818" s="27">
        <v>521</v>
      </c>
      <c r="H818" s="26">
        <v>85.53</v>
      </c>
      <c r="I818" s="28" t="s">
        <v>912</v>
      </c>
      <c r="J818" s="5"/>
      <c r="M818" s="75"/>
    </row>
    <row r="819" spans="1:13" s="2" customFormat="1" x14ac:dyDescent="0.25">
      <c r="A819" s="62">
        <v>316890</v>
      </c>
      <c r="B819" s="63">
        <v>6890</v>
      </c>
      <c r="C819" s="18" t="s">
        <v>409</v>
      </c>
      <c r="D819" s="66">
        <v>18417064.91</v>
      </c>
      <c r="E819" s="66">
        <v>4604266.2300000004</v>
      </c>
      <c r="F819" s="27">
        <v>694</v>
      </c>
      <c r="G819" s="27">
        <v>542</v>
      </c>
      <c r="H819" s="26">
        <v>78.08</v>
      </c>
      <c r="I819" s="28" t="s">
        <v>912</v>
      </c>
      <c r="J819" s="5"/>
      <c r="M819" s="75"/>
    </row>
    <row r="820" spans="1:13" s="2" customFormat="1" x14ac:dyDescent="0.25">
      <c r="A820" s="62">
        <v>316900</v>
      </c>
      <c r="B820" s="63">
        <v>6900</v>
      </c>
      <c r="C820" s="18" t="s">
        <v>410</v>
      </c>
      <c r="D820" s="66">
        <v>21600523.66</v>
      </c>
      <c r="E820" s="66">
        <v>5400130.9199999999</v>
      </c>
      <c r="F820" s="27">
        <v>814</v>
      </c>
      <c r="G820" s="27">
        <v>815</v>
      </c>
      <c r="H820" s="26">
        <v>100.11</v>
      </c>
      <c r="I820" s="28">
        <v>0.11736202606837554</v>
      </c>
      <c r="J820" s="5"/>
      <c r="M820" s="75"/>
    </row>
    <row r="821" spans="1:13" s="2" customFormat="1" x14ac:dyDescent="0.25">
      <c r="A821" s="62">
        <v>316905</v>
      </c>
      <c r="B821" s="63">
        <v>6905</v>
      </c>
      <c r="C821" s="18" t="s">
        <v>858</v>
      </c>
      <c r="D821" s="66">
        <v>10322217.300000001</v>
      </c>
      <c r="E821" s="66">
        <v>2580554.33</v>
      </c>
      <c r="F821" s="27">
        <v>389</v>
      </c>
      <c r="G821" s="27">
        <v>411</v>
      </c>
      <c r="H821" s="26">
        <v>105.65</v>
      </c>
      <c r="I821" s="28">
        <v>0.12385201988593397</v>
      </c>
      <c r="J821" s="5"/>
      <c r="M821" s="75"/>
    </row>
    <row r="822" spans="1:13" s="2" customFormat="1" x14ac:dyDescent="0.25">
      <c r="A822" s="62">
        <v>316910</v>
      </c>
      <c r="B822" s="63">
        <v>6910</v>
      </c>
      <c r="C822" s="18" t="s">
        <v>411</v>
      </c>
      <c r="D822" s="66">
        <v>11473934.640000001</v>
      </c>
      <c r="E822" s="66">
        <v>2868483.66</v>
      </c>
      <c r="F822" s="27">
        <v>432</v>
      </c>
      <c r="G822" s="27">
        <v>588</v>
      </c>
      <c r="H822" s="26">
        <v>135.97999999999999</v>
      </c>
      <c r="I822" s="28">
        <v>0.15940400319003298</v>
      </c>
      <c r="J822" s="5"/>
      <c r="M822" s="75"/>
    </row>
    <row r="823" spans="1:13" s="2" customFormat="1" x14ac:dyDescent="0.25">
      <c r="A823" s="62">
        <v>316920</v>
      </c>
      <c r="B823" s="63">
        <v>6920</v>
      </c>
      <c r="C823" s="18" t="s">
        <v>412</v>
      </c>
      <c r="D823" s="66">
        <v>12684470.529999999</v>
      </c>
      <c r="E823" s="66">
        <v>3171117.63</v>
      </c>
      <c r="F823" s="27">
        <v>478</v>
      </c>
      <c r="G823" s="27">
        <v>607</v>
      </c>
      <c r="H823" s="26">
        <v>126.97</v>
      </c>
      <c r="I823" s="28">
        <v>0.14885060929372471</v>
      </c>
      <c r="J823" s="5"/>
      <c r="M823" s="75"/>
    </row>
    <row r="824" spans="1:13" s="2" customFormat="1" x14ac:dyDescent="0.25">
      <c r="A824" s="62">
        <v>316930</v>
      </c>
      <c r="B824" s="63">
        <v>6930</v>
      </c>
      <c r="C824" s="18" t="s">
        <v>859</v>
      </c>
      <c r="D824" s="66">
        <v>101872858.23999999</v>
      </c>
      <c r="E824" s="66">
        <v>25468214.559999999</v>
      </c>
      <c r="F824" s="27">
        <v>3839</v>
      </c>
      <c r="G824" s="27">
        <v>5117</v>
      </c>
      <c r="H824" s="26">
        <v>133.28</v>
      </c>
      <c r="I824" s="28">
        <v>0.15623962758239368</v>
      </c>
      <c r="J824" s="5"/>
      <c r="M824" s="75"/>
    </row>
    <row r="825" spans="1:13" s="2" customFormat="1" x14ac:dyDescent="0.25">
      <c r="A825" s="62">
        <v>316935</v>
      </c>
      <c r="B825" s="63">
        <v>6935</v>
      </c>
      <c r="C825" s="18" t="s">
        <v>860</v>
      </c>
      <c r="D825" s="66">
        <v>67890610.409999996</v>
      </c>
      <c r="E825" s="66">
        <v>16972652.600000001</v>
      </c>
      <c r="F825" s="27">
        <v>2558</v>
      </c>
      <c r="G825" s="27">
        <v>3362</v>
      </c>
      <c r="H825" s="26">
        <v>131.4</v>
      </c>
      <c r="I825" s="28">
        <v>0.15403601159416261</v>
      </c>
      <c r="J825" s="5"/>
      <c r="M825" s="75"/>
    </row>
    <row r="826" spans="1:13" s="2" customFormat="1" x14ac:dyDescent="0.25">
      <c r="A826" s="62">
        <v>316940</v>
      </c>
      <c r="B826" s="63">
        <v>6940</v>
      </c>
      <c r="C826" s="18" t="s">
        <v>861</v>
      </c>
      <c r="D826" s="66">
        <v>71061536.5</v>
      </c>
      <c r="E826" s="66">
        <v>17765384.129999999</v>
      </c>
      <c r="F826" s="27">
        <v>2678</v>
      </c>
      <c r="G826" s="27">
        <v>3986</v>
      </c>
      <c r="H826" s="26">
        <v>148.83000000000001</v>
      </c>
      <c r="I826" s="28">
        <v>0.17447651183280566</v>
      </c>
      <c r="J826" s="5"/>
      <c r="M826" s="75"/>
    </row>
    <row r="827" spans="1:13" s="2" customFormat="1" x14ac:dyDescent="0.25">
      <c r="A827" s="62">
        <v>316950</v>
      </c>
      <c r="B827" s="63">
        <v>6950</v>
      </c>
      <c r="C827" s="18" t="s">
        <v>413</v>
      </c>
      <c r="D827" s="66">
        <v>10985435.060000001</v>
      </c>
      <c r="E827" s="66">
        <v>2746358.77</v>
      </c>
      <c r="F827" s="27">
        <v>414</v>
      </c>
      <c r="G827" s="27">
        <v>587</v>
      </c>
      <c r="H827" s="26">
        <v>141.78</v>
      </c>
      <c r="I827" s="28">
        <v>0.1662092192870713</v>
      </c>
      <c r="J827" s="5"/>
      <c r="M827" s="75"/>
    </row>
    <row r="828" spans="1:13" s="2" customFormat="1" x14ac:dyDescent="0.25">
      <c r="A828" s="62">
        <v>316960</v>
      </c>
      <c r="B828" s="63">
        <v>6960</v>
      </c>
      <c r="C828" s="18" t="s">
        <v>414</v>
      </c>
      <c r="D828" s="66">
        <v>48468612.659999996</v>
      </c>
      <c r="E828" s="66">
        <v>12117153.17</v>
      </c>
      <c r="F828" s="27">
        <v>1826</v>
      </c>
      <c r="G828" s="27">
        <v>1721</v>
      </c>
      <c r="H828" s="26">
        <v>94.21</v>
      </c>
      <c r="I828" s="28">
        <v>0.11044715944092626</v>
      </c>
      <c r="J828" s="5"/>
      <c r="M828" s="75"/>
    </row>
    <row r="829" spans="1:13" s="2" customFormat="1" x14ac:dyDescent="0.25">
      <c r="A829" s="62">
        <v>316970</v>
      </c>
      <c r="B829" s="63">
        <v>6970</v>
      </c>
      <c r="C829" s="18" t="s">
        <v>415</v>
      </c>
      <c r="D829" s="66">
        <v>26924253.710000001</v>
      </c>
      <c r="E829" s="66">
        <v>6731063.4299999997</v>
      </c>
      <c r="F829" s="27">
        <v>1014</v>
      </c>
      <c r="G829" s="27">
        <v>1172</v>
      </c>
      <c r="H829" s="26">
        <v>115.5</v>
      </c>
      <c r="I829" s="28">
        <v>0.13539985734639348</v>
      </c>
      <c r="J829" s="5"/>
      <c r="M829" s="75"/>
    </row>
    <row r="830" spans="1:13" s="2" customFormat="1" x14ac:dyDescent="0.25">
      <c r="A830" s="62">
        <v>316980</v>
      </c>
      <c r="B830" s="63">
        <v>6980</v>
      </c>
      <c r="C830" s="18" t="s">
        <v>862</v>
      </c>
      <c r="D830" s="66">
        <v>11526737.99</v>
      </c>
      <c r="E830" s="66">
        <v>2881684.5</v>
      </c>
      <c r="F830" s="27">
        <v>434</v>
      </c>
      <c r="G830" s="27">
        <v>517</v>
      </c>
      <c r="H830" s="26">
        <v>119.01</v>
      </c>
      <c r="I830" s="28">
        <v>0.13951419290268893</v>
      </c>
      <c r="J830" s="5"/>
      <c r="M830" s="75"/>
    </row>
    <row r="831" spans="1:13" s="2" customFormat="1" x14ac:dyDescent="0.25">
      <c r="A831" s="62">
        <v>316990</v>
      </c>
      <c r="B831" s="63">
        <v>6990</v>
      </c>
      <c r="C831" s="18" t="s">
        <v>863</v>
      </c>
      <c r="D831" s="66">
        <v>118917930.15000001</v>
      </c>
      <c r="E831" s="66">
        <v>29729482.539999999</v>
      </c>
      <c r="F831" s="27">
        <v>4481</v>
      </c>
      <c r="G831" s="27">
        <v>5389</v>
      </c>
      <c r="H831" s="26">
        <v>120.24</v>
      </c>
      <c r="I831" s="28">
        <v>0.14095974700945357</v>
      </c>
      <c r="J831" s="5"/>
      <c r="M831" s="75"/>
    </row>
    <row r="832" spans="1:13" s="2" customFormat="1" x14ac:dyDescent="0.25">
      <c r="A832" s="62">
        <v>317000</v>
      </c>
      <c r="B832" s="63">
        <v>7000</v>
      </c>
      <c r="C832" s="18" t="s">
        <v>864</v>
      </c>
      <c r="D832" s="66">
        <v>13866335.380000001</v>
      </c>
      <c r="E832" s="66">
        <v>3466583.85</v>
      </c>
      <c r="F832" s="27">
        <v>522</v>
      </c>
      <c r="G832" s="27">
        <v>784</v>
      </c>
      <c r="H832" s="26">
        <v>150.02000000000001</v>
      </c>
      <c r="I832" s="28">
        <v>0.17586873184435073</v>
      </c>
      <c r="J832" s="5"/>
      <c r="M832" s="75"/>
    </row>
    <row r="833" spans="1:13" s="2" customFormat="1" x14ac:dyDescent="0.25">
      <c r="A833" s="62">
        <v>317005</v>
      </c>
      <c r="B833" s="63">
        <v>7005</v>
      </c>
      <c r="C833" s="18" t="s">
        <v>416</v>
      </c>
      <c r="D833" s="66">
        <v>14789827.07</v>
      </c>
      <c r="E833" s="66">
        <v>3697456.77</v>
      </c>
      <c r="F833" s="27">
        <v>557</v>
      </c>
      <c r="G833" s="27">
        <v>762</v>
      </c>
      <c r="H833" s="26">
        <v>136.71</v>
      </c>
      <c r="I833" s="28">
        <v>0.16026037133988899</v>
      </c>
      <c r="J833" s="5"/>
      <c r="M833" s="75"/>
    </row>
    <row r="834" spans="1:13" s="2" customFormat="1" x14ac:dyDescent="0.25">
      <c r="A834" s="62">
        <v>317010</v>
      </c>
      <c r="B834" s="63">
        <v>7010</v>
      </c>
      <c r="C834" s="18" t="s">
        <v>417</v>
      </c>
      <c r="D834" s="66">
        <v>522024687.94</v>
      </c>
      <c r="E834" s="66">
        <v>130506171.98999999</v>
      </c>
      <c r="F834" s="27">
        <v>19673</v>
      </c>
      <c r="G834" s="27">
        <v>22250</v>
      </c>
      <c r="H834" s="26">
        <v>113.09</v>
      </c>
      <c r="I834" s="28">
        <v>0.13257854310983866</v>
      </c>
      <c r="J834" s="5"/>
      <c r="M834" s="75"/>
    </row>
    <row r="835" spans="1:13" s="2" customFormat="1" x14ac:dyDescent="0.25">
      <c r="A835" s="62">
        <v>317020</v>
      </c>
      <c r="B835" s="63">
        <v>7020</v>
      </c>
      <c r="C835" s="18" t="s">
        <v>865</v>
      </c>
      <c r="D835" s="66">
        <v>1208989436.8099999</v>
      </c>
      <c r="E835" s="66">
        <v>302247359.19999999</v>
      </c>
      <c r="F835" s="27">
        <v>45562</v>
      </c>
      <c r="G835" s="27">
        <v>49411</v>
      </c>
      <c r="H835" s="26">
        <v>108.44</v>
      </c>
      <c r="I835" s="28">
        <v>0.12712629982186219</v>
      </c>
      <c r="J835" s="5"/>
      <c r="M835" s="75"/>
    </row>
    <row r="836" spans="1:13" s="2" customFormat="1" x14ac:dyDescent="0.25">
      <c r="A836" s="62">
        <v>317030</v>
      </c>
      <c r="B836" s="63">
        <v>7030</v>
      </c>
      <c r="C836" s="18" t="s">
        <v>418</v>
      </c>
      <c r="D836" s="66">
        <v>9949773.5999999996</v>
      </c>
      <c r="E836" s="66">
        <v>2487443.4</v>
      </c>
      <c r="F836" s="27">
        <v>374</v>
      </c>
      <c r="G836" s="27">
        <v>389</v>
      </c>
      <c r="H836" s="26">
        <v>103.74</v>
      </c>
      <c r="I836" s="28">
        <v>0.12161038739498761</v>
      </c>
      <c r="J836" s="5"/>
      <c r="M836" s="75"/>
    </row>
    <row r="837" spans="1:13" s="2" customFormat="1" x14ac:dyDescent="0.25">
      <c r="A837" s="62">
        <v>317040</v>
      </c>
      <c r="B837" s="63">
        <v>7040</v>
      </c>
      <c r="C837" s="18" t="s">
        <v>866</v>
      </c>
      <c r="D837" s="66">
        <v>155360980.90000001</v>
      </c>
      <c r="E837" s="66">
        <v>38840245.229999997</v>
      </c>
      <c r="F837" s="27">
        <v>5855</v>
      </c>
      <c r="G837" s="27">
        <v>5809</v>
      </c>
      <c r="H837" s="26">
        <v>99.21</v>
      </c>
      <c r="I837" s="28">
        <v>0.11630374286010142</v>
      </c>
      <c r="J837" s="5"/>
      <c r="M837" s="75"/>
    </row>
    <row r="838" spans="1:13" s="2" customFormat="1" x14ac:dyDescent="0.25">
      <c r="A838" s="62">
        <v>317043</v>
      </c>
      <c r="B838" s="63">
        <v>7043</v>
      </c>
      <c r="C838" s="18" t="s">
        <v>867</v>
      </c>
      <c r="D838" s="66">
        <v>14864100.91</v>
      </c>
      <c r="E838" s="66">
        <v>3716025.23</v>
      </c>
      <c r="F838" s="27">
        <v>560</v>
      </c>
      <c r="G838" s="27">
        <v>385</v>
      </c>
      <c r="H838" s="26">
        <v>68.72</v>
      </c>
      <c r="I838" s="28" t="s">
        <v>912</v>
      </c>
      <c r="J838" s="5"/>
      <c r="M838" s="75"/>
    </row>
    <row r="839" spans="1:13" s="2" customFormat="1" x14ac:dyDescent="0.25">
      <c r="A839" s="62">
        <v>317047</v>
      </c>
      <c r="B839" s="63">
        <v>7047</v>
      </c>
      <c r="C839" s="18" t="s">
        <v>480</v>
      </c>
      <c r="D839" s="66">
        <v>11322956.640000001</v>
      </c>
      <c r="E839" s="66">
        <v>2830739.16</v>
      </c>
      <c r="F839" s="27">
        <v>426</v>
      </c>
      <c r="G839" s="27">
        <v>555</v>
      </c>
      <c r="H839" s="26">
        <v>130.06</v>
      </c>
      <c r="I839" s="28">
        <v>0.15246403464807609</v>
      </c>
      <c r="J839" s="5"/>
      <c r="M839" s="75"/>
    </row>
    <row r="840" spans="1:13" s="2" customFormat="1" x14ac:dyDescent="0.25">
      <c r="A840" s="62">
        <v>317050</v>
      </c>
      <c r="B840" s="63">
        <v>7050</v>
      </c>
      <c r="C840" s="18" t="s">
        <v>868</v>
      </c>
      <c r="D840" s="66">
        <v>18228591.899999999</v>
      </c>
      <c r="E840" s="66">
        <v>4557147.9800000004</v>
      </c>
      <c r="F840" s="27">
        <v>686</v>
      </c>
      <c r="G840" s="27">
        <v>726</v>
      </c>
      <c r="H840" s="26">
        <v>105.68</v>
      </c>
      <c r="I840" s="28">
        <v>0.12388472696553536</v>
      </c>
      <c r="J840" s="5"/>
      <c r="M840" s="75"/>
    </row>
    <row r="841" spans="1:13" s="2" customFormat="1" x14ac:dyDescent="0.25">
      <c r="A841" s="62">
        <v>317052</v>
      </c>
      <c r="B841" s="63">
        <v>7052</v>
      </c>
      <c r="C841" s="18" t="s">
        <v>419</v>
      </c>
      <c r="D841" s="66">
        <v>18504424.050000001</v>
      </c>
      <c r="E841" s="66">
        <v>4626106.01</v>
      </c>
      <c r="F841" s="27">
        <v>697</v>
      </c>
      <c r="G841" s="27">
        <v>1420</v>
      </c>
      <c r="H841" s="26">
        <v>203.62</v>
      </c>
      <c r="I841" s="28">
        <v>0.23869704443049336</v>
      </c>
      <c r="J841" s="5"/>
      <c r="M841" s="75"/>
    </row>
    <row r="842" spans="1:13" s="2" customFormat="1" x14ac:dyDescent="0.25">
      <c r="A842" s="62">
        <v>317057</v>
      </c>
      <c r="B842" s="63">
        <v>7057</v>
      </c>
      <c r="C842" s="18" t="s">
        <v>420</v>
      </c>
      <c r="D842" s="66">
        <v>10549846.949999999</v>
      </c>
      <c r="E842" s="66">
        <v>2637461.7400000002</v>
      </c>
      <c r="F842" s="27">
        <v>397</v>
      </c>
      <c r="G842" s="27">
        <v>539</v>
      </c>
      <c r="H842" s="26">
        <v>135.56</v>
      </c>
      <c r="I842" s="28">
        <v>0.15891938487256674</v>
      </c>
      <c r="J842" s="5"/>
      <c r="M842" s="75"/>
    </row>
    <row r="843" spans="1:13" s="2" customFormat="1" x14ac:dyDescent="0.25">
      <c r="A843" s="62">
        <v>317060</v>
      </c>
      <c r="B843" s="63">
        <v>7060</v>
      </c>
      <c r="C843" s="18" t="s">
        <v>421</v>
      </c>
      <c r="D843" s="66">
        <v>10727967.65</v>
      </c>
      <c r="E843" s="66">
        <v>2681991.91</v>
      </c>
      <c r="F843" s="27">
        <v>404</v>
      </c>
      <c r="G843" s="27">
        <v>230</v>
      </c>
      <c r="H843" s="26">
        <v>56.88</v>
      </c>
      <c r="I843" s="28" t="s">
        <v>912</v>
      </c>
      <c r="J843" s="5"/>
      <c r="M843" s="75"/>
    </row>
    <row r="844" spans="1:13" s="2" customFormat="1" x14ac:dyDescent="0.25">
      <c r="A844" s="62">
        <v>317065</v>
      </c>
      <c r="B844" s="63">
        <v>7065</v>
      </c>
      <c r="C844" s="18" t="s">
        <v>869</v>
      </c>
      <c r="D844" s="66">
        <v>9925376.9399999995</v>
      </c>
      <c r="E844" s="66">
        <v>2481344.2400000002</v>
      </c>
      <c r="F844" s="27">
        <v>374</v>
      </c>
      <c r="G844" s="27">
        <v>379</v>
      </c>
      <c r="H844" s="26">
        <v>101.32</v>
      </c>
      <c r="I844" s="28">
        <v>0.11877539140944041</v>
      </c>
      <c r="J844" s="5"/>
      <c r="M844" s="75"/>
    </row>
    <row r="845" spans="1:13" s="2" customFormat="1" x14ac:dyDescent="0.25">
      <c r="A845" s="62">
        <v>317070</v>
      </c>
      <c r="B845" s="63">
        <v>7070</v>
      </c>
      <c r="C845" s="18" t="s">
        <v>422</v>
      </c>
      <c r="D845" s="66">
        <v>246419314.55000001</v>
      </c>
      <c r="E845" s="66">
        <v>61604828.640000001</v>
      </c>
      <c r="F845" s="27">
        <v>9286</v>
      </c>
      <c r="G845" s="27">
        <v>7820</v>
      </c>
      <c r="H845" s="26">
        <v>84.2</v>
      </c>
      <c r="I845" s="28" t="s">
        <v>912</v>
      </c>
      <c r="J845" s="5"/>
      <c r="M845" s="75"/>
    </row>
    <row r="846" spans="1:13" s="2" customFormat="1" x14ac:dyDescent="0.25">
      <c r="A846" s="62">
        <v>317075</v>
      </c>
      <c r="B846" s="63">
        <v>7075</v>
      </c>
      <c r="C846" s="18" t="s">
        <v>870</v>
      </c>
      <c r="D846" s="66">
        <v>14712380.07</v>
      </c>
      <c r="E846" s="66">
        <v>3678095.02</v>
      </c>
      <c r="F846" s="27">
        <v>554</v>
      </c>
      <c r="G846" s="27">
        <v>767</v>
      </c>
      <c r="H846" s="26">
        <v>138.33000000000001</v>
      </c>
      <c r="I846" s="28">
        <v>0.16216110598465427</v>
      </c>
      <c r="J846" s="5"/>
      <c r="M846" s="75"/>
    </row>
    <row r="847" spans="1:13" s="2" customFormat="1" x14ac:dyDescent="0.25">
      <c r="A847" s="62">
        <v>317080</v>
      </c>
      <c r="B847" s="63">
        <v>7080</v>
      </c>
      <c r="C847" s="18" t="s">
        <v>871</v>
      </c>
      <c r="D847" s="66">
        <v>42599520.539999999</v>
      </c>
      <c r="E847" s="66">
        <v>10649880.140000001</v>
      </c>
      <c r="F847" s="27">
        <v>1605</v>
      </c>
      <c r="G847" s="27">
        <v>2422</v>
      </c>
      <c r="H847" s="26">
        <v>150.86000000000001</v>
      </c>
      <c r="I847" s="28">
        <v>0.17684944332011882</v>
      </c>
      <c r="J847" s="5"/>
      <c r="M847" s="75"/>
    </row>
    <row r="848" spans="1:13" s="2" customFormat="1" x14ac:dyDescent="0.25">
      <c r="A848" s="62">
        <v>317090</v>
      </c>
      <c r="B848" s="63">
        <v>7090</v>
      </c>
      <c r="C848" s="18" t="s">
        <v>872</v>
      </c>
      <c r="D848" s="66">
        <v>20540679.66</v>
      </c>
      <c r="E848" s="66">
        <v>5135169.92</v>
      </c>
      <c r="F848" s="27">
        <v>774</v>
      </c>
      <c r="G848" s="27">
        <v>1311</v>
      </c>
      <c r="H848" s="26">
        <v>169.35</v>
      </c>
      <c r="I848" s="28">
        <v>0.19852817553449709</v>
      </c>
      <c r="J848" s="5"/>
      <c r="M848" s="75"/>
    </row>
    <row r="849" spans="1:13" s="2" customFormat="1" x14ac:dyDescent="0.25">
      <c r="A849" s="62">
        <v>317100</v>
      </c>
      <c r="B849" s="63">
        <v>7100</v>
      </c>
      <c r="C849" s="18" t="s">
        <v>423</v>
      </c>
      <c r="D849" s="66">
        <v>40507424.700000003</v>
      </c>
      <c r="E849" s="66">
        <v>10126856.18</v>
      </c>
      <c r="F849" s="27">
        <v>1526</v>
      </c>
      <c r="G849" s="27">
        <v>1072</v>
      </c>
      <c r="H849" s="26">
        <v>70.22</v>
      </c>
      <c r="I849" s="28" t="s">
        <v>912</v>
      </c>
      <c r="J849" s="5"/>
      <c r="M849" s="75"/>
    </row>
    <row r="850" spans="1:13" s="2" customFormat="1" x14ac:dyDescent="0.25">
      <c r="A850" s="62">
        <v>317103</v>
      </c>
      <c r="B850" s="63">
        <v>7103</v>
      </c>
      <c r="C850" s="18" t="s">
        <v>873</v>
      </c>
      <c r="D850" s="66">
        <v>11907238.26</v>
      </c>
      <c r="E850" s="66">
        <v>2976809.57</v>
      </c>
      <c r="F850" s="27">
        <v>448</v>
      </c>
      <c r="G850" s="27">
        <v>664</v>
      </c>
      <c r="H850" s="26">
        <v>147.96</v>
      </c>
      <c r="I850" s="28">
        <v>0.17345678996808875</v>
      </c>
      <c r="J850" s="5"/>
      <c r="M850" s="75"/>
    </row>
    <row r="851" spans="1:13" s="2" customFormat="1" x14ac:dyDescent="0.25">
      <c r="A851" s="62">
        <v>317107</v>
      </c>
      <c r="B851" s="63">
        <v>7107</v>
      </c>
      <c r="C851" s="18" t="s">
        <v>424</v>
      </c>
      <c r="D851" s="66">
        <v>11405125.43</v>
      </c>
      <c r="E851" s="66">
        <v>2851281.36</v>
      </c>
      <c r="F851" s="27">
        <v>429</v>
      </c>
      <c r="G851" s="27">
        <v>481</v>
      </c>
      <c r="H851" s="26">
        <v>111.9</v>
      </c>
      <c r="I851" s="28">
        <v>0.13118351997662689</v>
      </c>
      <c r="J851" s="5"/>
      <c r="M851" s="75"/>
    </row>
    <row r="852" spans="1:13" s="2" customFormat="1" x14ac:dyDescent="0.25">
      <c r="A852" s="62">
        <v>317110</v>
      </c>
      <c r="B852" s="63">
        <v>7110</v>
      </c>
      <c r="C852" s="18" t="s">
        <v>874</v>
      </c>
      <c r="D852" s="66">
        <v>14877139.76</v>
      </c>
      <c r="E852" s="66">
        <v>3719284.94</v>
      </c>
      <c r="F852" s="27">
        <v>560</v>
      </c>
      <c r="G852" s="27">
        <v>308</v>
      </c>
      <c r="H852" s="26">
        <v>54.93</v>
      </c>
      <c r="I852" s="28" t="s">
        <v>912</v>
      </c>
      <c r="J852" s="5"/>
      <c r="M852" s="75"/>
    </row>
    <row r="853" spans="1:13" s="2" customFormat="1" x14ac:dyDescent="0.25">
      <c r="A853" s="62">
        <v>317115</v>
      </c>
      <c r="B853" s="63">
        <v>7115</v>
      </c>
      <c r="C853" s="18" t="s">
        <v>425</v>
      </c>
      <c r="D853" s="66">
        <v>10287283.439999999</v>
      </c>
      <c r="E853" s="66">
        <v>2571820.86</v>
      </c>
      <c r="F853" s="27">
        <v>387</v>
      </c>
      <c r="G853" s="27">
        <v>452</v>
      </c>
      <c r="H853" s="26">
        <v>116.58</v>
      </c>
      <c r="I853" s="28">
        <v>0.13666962360149065</v>
      </c>
      <c r="J853" s="5"/>
      <c r="M853" s="75"/>
    </row>
    <row r="854" spans="1:13" s="2" customFormat="1" x14ac:dyDescent="0.25">
      <c r="A854" s="62">
        <v>317120</v>
      </c>
      <c r="B854" s="63">
        <v>7120</v>
      </c>
      <c r="C854" s="18" t="s">
        <v>426</v>
      </c>
      <c r="D854" s="66">
        <v>141570485.22999999</v>
      </c>
      <c r="E854" s="66">
        <v>35392621.310000002</v>
      </c>
      <c r="F854" s="27">
        <v>5335</v>
      </c>
      <c r="G854" s="27">
        <v>14619</v>
      </c>
      <c r="H854" s="26">
        <v>274</v>
      </c>
      <c r="I854" s="28">
        <v>0.32120272045058157</v>
      </c>
      <c r="J854" s="5"/>
      <c r="M854" s="75"/>
    </row>
    <row r="855" spans="1:13" s="2" customFormat="1" x14ac:dyDescent="0.25">
      <c r="A855" s="62">
        <v>317130</v>
      </c>
      <c r="B855" s="63">
        <v>7130</v>
      </c>
      <c r="C855" s="18" t="s">
        <v>875</v>
      </c>
      <c r="D855" s="66">
        <v>98169781.670000002</v>
      </c>
      <c r="E855" s="66">
        <v>24542445.420000002</v>
      </c>
      <c r="F855" s="27">
        <v>3699</v>
      </c>
      <c r="G855" s="27">
        <v>4319</v>
      </c>
      <c r="H855" s="26">
        <v>116.73</v>
      </c>
      <c r="I855" s="28">
        <v>0.13684837612502124</v>
      </c>
      <c r="J855" s="5"/>
      <c r="M855" s="75"/>
    </row>
    <row r="856" spans="1:13" s="2" customFormat="1" x14ac:dyDescent="0.25">
      <c r="A856" s="62">
        <v>317140</v>
      </c>
      <c r="B856" s="63">
        <v>7140</v>
      </c>
      <c r="C856" s="18" t="s">
        <v>427</v>
      </c>
      <c r="D856" s="66">
        <v>10150115.890000001</v>
      </c>
      <c r="E856" s="66">
        <v>2537528.9700000002</v>
      </c>
      <c r="F856" s="27">
        <v>382</v>
      </c>
      <c r="G856" s="27">
        <v>545</v>
      </c>
      <c r="H856" s="26">
        <v>142.47</v>
      </c>
      <c r="I856" s="28">
        <v>0.16701665092278431</v>
      </c>
      <c r="J856" s="5"/>
      <c r="M856" s="75"/>
    </row>
    <row r="857" spans="1:13" s="2" customFormat="1" x14ac:dyDescent="0.25">
      <c r="A857" s="62">
        <v>317150</v>
      </c>
      <c r="B857" s="63">
        <v>7150</v>
      </c>
      <c r="C857" s="18" t="s">
        <v>428</v>
      </c>
      <c r="D857" s="66">
        <v>9912811.2899999991</v>
      </c>
      <c r="E857" s="66">
        <v>2478202.8199999998</v>
      </c>
      <c r="F857" s="27">
        <v>373</v>
      </c>
      <c r="G857" s="27">
        <v>361</v>
      </c>
      <c r="H857" s="26">
        <v>96.63</v>
      </c>
      <c r="I857" s="28">
        <v>0.11327775483538909</v>
      </c>
      <c r="J857" s="5"/>
      <c r="M857" s="75"/>
    </row>
    <row r="858" spans="1:13" s="2" customFormat="1" x14ac:dyDescent="0.25">
      <c r="A858" s="62">
        <v>317160</v>
      </c>
      <c r="B858" s="63">
        <v>7160</v>
      </c>
      <c r="C858" s="18" t="s">
        <v>441</v>
      </c>
      <c r="D858" s="66">
        <v>17497201.030000001</v>
      </c>
      <c r="E858" s="66">
        <v>4374300.26</v>
      </c>
      <c r="F858" s="27">
        <v>659</v>
      </c>
      <c r="G858" s="27">
        <v>680</v>
      </c>
      <c r="H858" s="26">
        <v>103.12</v>
      </c>
      <c r="I858" s="28">
        <v>0.120885608390973</v>
      </c>
      <c r="J858" s="5"/>
      <c r="M858" s="75"/>
    </row>
    <row r="859" spans="1:13" s="2" customFormat="1" x14ac:dyDescent="0.25">
      <c r="A859" s="62">
        <v>317170</v>
      </c>
      <c r="B859" s="63">
        <v>7170</v>
      </c>
      <c r="C859" s="18" t="s">
        <v>876</v>
      </c>
      <c r="D859" s="66">
        <v>12088775.15</v>
      </c>
      <c r="E859" s="66">
        <v>3022193.79</v>
      </c>
      <c r="F859" s="27">
        <v>455</v>
      </c>
      <c r="G859" s="27">
        <v>658</v>
      </c>
      <c r="H859" s="26">
        <v>144.41999999999999</v>
      </c>
      <c r="I859" s="28">
        <v>0.16930814957978588</v>
      </c>
      <c r="J859" s="5"/>
      <c r="M859" s="75"/>
    </row>
    <row r="860" spans="1:13" s="2" customFormat="1" x14ac:dyDescent="0.25">
      <c r="A860" s="62">
        <v>317180</v>
      </c>
      <c r="B860" s="63">
        <v>7180</v>
      </c>
      <c r="C860" s="18" t="s">
        <v>877</v>
      </c>
      <c r="D860" s="66">
        <v>15745623.33</v>
      </c>
      <c r="E860" s="66">
        <v>3936405.83</v>
      </c>
      <c r="F860" s="27">
        <v>593</v>
      </c>
      <c r="G860" s="27">
        <v>981</v>
      </c>
      <c r="H860" s="26">
        <v>165.31</v>
      </c>
      <c r="I860" s="28">
        <v>0.19379537973278096</v>
      </c>
      <c r="J860" s="5"/>
      <c r="M860" s="75"/>
    </row>
    <row r="861" spans="1:13" s="2" customFormat="1" x14ac:dyDescent="0.25">
      <c r="A861" s="62">
        <v>317190</v>
      </c>
      <c r="B861" s="63">
        <v>7190</v>
      </c>
      <c r="C861" s="18" t="s">
        <v>878</v>
      </c>
      <c r="D861" s="66">
        <v>10212934.99</v>
      </c>
      <c r="E861" s="66">
        <v>2553233.75</v>
      </c>
      <c r="F861" s="27">
        <v>384</v>
      </c>
      <c r="G861" s="27">
        <v>424</v>
      </c>
      <c r="H861" s="26">
        <v>110.16</v>
      </c>
      <c r="I861" s="28">
        <v>0.12913666267020121</v>
      </c>
      <c r="J861" s="5"/>
      <c r="M861" s="75"/>
    </row>
    <row r="862" spans="1:13" s="2" customFormat="1" x14ac:dyDescent="0.25">
      <c r="A862" s="62">
        <v>317200</v>
      </c>
      <c r="B862" s="63">
        <v>7200</v>
      </c>
      <c r="C862" s="18" t="s">
        <v>503</v>
      </c>
      <c r="D862" s="66">
        <v>55744140.520000003</v>
      </c>
      <c r="E862" s="66">
        <v>13936035.130000001</v>
      </c>
      <c r="F862" s="27">
        <v>2100</v>
      </c>
      <c r="G862" s="27">
        <v>3184</v>
      </c>
      <c r="H862" s="26">
        <v>151.56</v>
      </c>
      <c r="I862" s="28">
        <v>0.17766754638436946</v>
      </c>
      <c r="J862" s="5"/>
      <c r="M862" s="75"/>
    </row>
    <row r="863" spans="1:13" s="2" customFormat="1" x14ac:dyDescent="0.25">
      <c r="A863" s="62">
        <v>317210</v>
      </c>
      <c r="B863" s="63">
        <v>7210</v>
      </c>
      <c r="C863" s="18" t="s">
        <v>429</v>
      </c>
      <c r="D863" s="66">
        <v>12701389.039999999</v>
      </c>
      <c r="E863" s="66">
        <v>3175347.26</v>
      </c>
      <c r="F863" s="27">
        <v>478</v>
      </c>
      <c r="G863" s="27">
        <v>611</v>
      </c>
      <c r="H863" s="26">
        <v>127.64</v>
      </c>
      <c r="I863" s="28">
        <v>0.14963192430331779</v>
      </c>
      <c r="J863" s="5"/>
      <c r="M863" s="75"/>
    </row>
    <row r="864" spans="1:13" s="2" customFormat="1" x14ac:dyDescent="0.25">
      <c r="A864" s="62">
        <v>317220</v>
      </c>
      <c r="B864" s="63">
        <v>7220</v>
      </c>
      <c r="C864" s="18" t="s">
        <v>430</v>
      </c>
      <c r="D864" s="66">
        <v>9488990.0099999998</v>
      </c>
      <c r="E864" s="66">
        <v>2372247.5</v>
      </c>
      <c r="F864" s="27">
        <v>357</v>
      </c>
      <c r="G864" s="27">
        <v>187</v>
      </c>
      <c r="H864" s="26">
        <v>52.29</v>
      </c>
      <c r="I864" s="28" t="s">
        <v>912</v>
      </c>
      <c r="J864" s="5"/>
      <c r="M864" s="75"/>
    </row>
    <row r="865" spans="1:18" x14ac:dyDescent="0.25">
      <c r="A865" s="85" t="s">
        <v>889</v>
      </c>
      <c r="B865" s="86"/>
      <c r="C865" s="86"/>
      <c r="D865" s="67">
        <f>SUM(D12:D864)</f>
        <v>35019514312.700005</v>
      </c>
      <c r="E865" s="67">
        <f>SUM(E12:E864)</f>
        <v>8754878579.2600002</v>
      </c>
      <c r="F865" s="64">
        <f>SUM(F12:F864)</f>
        <v>1319361</v>
      </c>
      <c r="G865" s="64">
        <f>SUM(G12:G864)</f>
        <v>1526640</v>
      </c>
      <c r="H865" s="64" t="s">
        <v>912</v>
      </c>
      <c r="I865" s="68">
        <f>SUM(I12:I864)</f>
        <v>100.00000000000016</v>
      </c>
      <c r="J865" s="4"/>
      <c r="Q865" s="1"/>
      <c r="R865" s="1"/>
    </row>
    <row r="866" spans="1:18" ht="15.75" x14ac:dyDescent="0.25">
      <c r="A866" s="10" t="s">
        <v>879</v>
      </c>
      <c r="B866" s="11" t="s">
        <v>880</v>
      </c>
    </row>
    <row r="867" spans="1:18" ht="15.75" customHeight="1" x14ac:dyDescent="0.25">
      <c r="A867" s="10" t="s">
        <v>888</v>
      </c>
      <c r="B867" s="84" t="s">
        <v>914</v>
      </c>
      <c r="C867" s="84"/>
      <c r="D867" s="84"/>
      <c r="E867" s="84"/>
      <c r="F867" s="84"/>
      <c r="G867" s="84"/>
      <c r="H867" s="84"/>
      <c r="I867" s="84"/>
      <c r="J867" s="84"/>
      <c r="K867" s="84"/>
      <c r="L867" s="24"/>
      <c r="M867" s="76"/>
      <c r="N867" s="24"/>
      <c r="O867" s="24"/>
    </row>
    <row r="868" spans="1:18" ht="15" customHeight="1" thickBot="1" x14ac:dyDescent="0.3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76"/>
      <c r="N868" s="24"/>
      <c r="O868" s="24"/>
    </row>
    <row r="869" spans="1:18" ht="1.5" customHeight="1" thickBot="1" x14ac:dyDescent="0.3">
      <c r="A869" s="80"/>
      <c r="B869" s="80"/>
      <c r="C869" s="80"/>
      <c r="D869" s="80"/>
      <c r="E869" s="80"/>
      <c r="F869" s="80"/>
      <c r="G869" s="80"/>
      <c r="H869" s="80"/>
      <c r="I869" s="80"/>
    </row>
    <row r="870" spans="1:18" ht="18.75" customHeight="1" x14ac:dyDescent="0.25">
      <c r="D870" s="13"/>
      <c r="E870" s="13"/>
      <c r="F870" s="13"/>
      <c r="G870" s="13"/>
    </row>
    <row r="871" spans="1:18" ht="18.75" customHeight="1" x14ac:dyDescent="0.25">
      <c r="E871" s="77" t="s">
        <v>917</v>
      </c>
    </row>
    <row r="872" spans="1:18" ht="18.75" customHeight="1" x14ac:dyDescent="0.25">
      <c r="E872" s="77" t="s">
        <v>919</v>
      </c>
    </row>
    <row r="873" spans="1:18" ht="18.75" customHeight="1" x14ac:dyDescent="0.25">
      <c r="E873" s="78" t="s">
        <v>916</v>
      </c>
    </row>
    <row r="874" spans="1:18" ht="18.75" customHeight="1" x14ac:dyDescent="0.25">
      <c r="E874" s="79" t="s">
        <v>915</v>
      </c>
    </row>
    <row r="875" spans="1:18" ht="18.75" customHeight="1" x14ac:dyDescent="0.25">
      <c r="E875" s="78" t="s">
        <v>918</v>
      </c>
    </row>
  </sheetData>
  <sortState ref="A12:N487">
    <sortCondition ref="A12:A487"/>
  </sortState>
  <mergeCells count="14">
    <mergeCell ref="H3:H4"/>
    <mergeCell ref="G3:G4"/>
    <mergeCell ref="E3:E4"/>
    <mergeCell ref="I3:I4"/>
    <mergeCell ref="J3:J4"/>
    <mergeCell ref="F3:F4"/>
    <mergeCell ref="H8:H9"/>
    <mergeCell ref="A8:G8"/>
    <mergeCell ref="A9:G9"/>
    <mergeCell ref="B867:K867"/>
    <mergeCell ref="A865:C865"/>
    <mergeCell ref="A10:K10"/>
    <mergeCell ref="J16:L16"/>
    <mergeCell ref="I8:I9"/>
  </mergeCells>
  <conditionalFormatting sqref="H12:H864">
    <cfRule type="cellIs" dxfId="0" priority="1" operator="lessThan">
      <formula>90</formula>
    </cfRule>
  </conditionalFormatting>
  <dataValidations disablePrompts="1" count="1">
    <dataValidation type="list" allowBlank="1" showInputMessage="1" showErrorMessage="1" sqref="F3">
      <formula1>$T$26:$T$36</formula1>
    </dataValidation>
  </dataValidations>
  <hyperlinks>
    <hyperlink ref="E874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9"/>
  <sheetViews>
    <sheetView showGridLines="0" zoomScale="115" zoomScaleNormal="115" zoomScaleSheetLayoutView="85" zoomScalePageLayoutView="85" workbookViewId="0">
      <selection activeCell="E12" sqref="E12:G12"/>
    </sheetView>
  </sheetViews>
  <sheetFormatPr defaultRowHeight="15" x14ac:dyDescent="0.25"/>
  <cols>
    <col min="1" max="1" width="4.42578125" style="1" customWidth="1"/>
    <col min="2" max="2" width="1.28515625" style="1" customWidth="1"/>
    <col min="3" max="3" width="29.85546875" style="1" customWidth="1"/>
    <col min="4" max="4" width="1.28515625" style="1" customWidth="1"/>
    <col min="5" max="5" width="26.140625" style="1" bestFit="1" customWidth="1"/>
    <col min="6" max="6" width="18" style="1" bestFit="1" customWidth="1"/>
    <col min="7" max="7" width="18" style="1" customWidth="1"/>
    <col min="8" max="8" width="1.5703125" style="1" customWidth="1"/>
    <col min="9" max="9" width="21" style="1" bestFit="1" customWidth="1"/>
    <col min="10" max="10" width="25.85546875" style="1" bestFit="1" customWidth="1"/>
    <col min="11" max="11" width="14.28515625" style="1" customWidth="1"/>
    <col min="12" max="12" width="13.85546875" style="53" hidden="1" customWidth="1"/>
    <col min="13" max="13" width="1.5703125" style="1" customWidth="1"/>
    <col min="14" max="15" width="15.28515625" style="1" customWidth="1"/>
    <col min="16" max="16" width="15.28515625" style="1" bestFit="1" customWidth="1"/>
    <col min="17" max="17" width="4" style="1" customWidth="1"/>
    <col min="18" max="18" width="29.7109375" style="4" customWidth="1"/>
    <col min="19" max="19" width="9.140625" style="4" customWidth="1"/>
    <col min="20" max="20" width="9.140625" style="1"/>
    <col min="21" max="22" width="9.140625" style="1" hidden="1" customWidth="1"/>
    <col min="23" max="16384" width="9.140625" style="1"/>
  </cols>
  <sheetData>
    <row r="1" spans="1:20" ht="2.25" customHeight="1" x14ac:dyDescent="0.25"/>
    <row r="2" spans="1:20" x14ac:dyDescent="0.25">
      <c r="A2" s="15"/>
      <c r="B2" s="15"/>
      <c r="C2" s="15"/>
      <c r="D2" s="15"/>
      <c r="E2" s="15"/>
      <c r="F2" s="15"/>
      <c r="G2" s="15"/>
      <c r="H2" s="15"/>
      <c r="I2" s="4"/>
      <c r="J2" s="4"/>
      <c r="K2" s="4"/>
      <c r="M2" s="4"/>
      <c r="N2" s="4"/>
      <c r="O2" s="4"/>
      <c r="R2" s="1"/>
      <c r="S2" s="1"/>
    </row>
    <row r="3" spans="1:20" ht="15" customHeight="1" x14ac:dyDescent="0.25">
      <c r="A3" s="15"/>
      <c r="B3" s="15"/>
      <c r="C3" s="15"/>
      <c r="D3" s="15"/>
      <c r="E3" s="15"/>
      <c r="F3" s="95"/>
      <c r="G3" s="33"/>
      <c r="H3" s="32"/>
      <c r="I3" s="4"/>
      <c r="J3" s="4"/>
      <c r="K3" s="4"/>
      <c r="M3" s="4"/>
      <c r="N3" s="4"/>
      <c r="O3" s="4"/>
      <c r="R3" s="1"/>
      <c r="S3" s="1"/>
    </row>
    <row r="4" spans="1:20" ht="15" customHeight="1" x14ac:dyDescent="0.25">
      <c r="A4" s="15"/>
      <c r="B4" s="15"/>
      <c r="C4" s="15"/>
      <c r="D4" s="15"/>
      <c r="E4" s="15"/>
      <c r="F4" s="95"/>
      <c r="G4" s="33"/>
      <c r="H4" s="32"/>
      <c r="I4" s="4"/>
      <c r="J4" s="4"/>
      <c r="K4" s="4"/>
      <c r="M4" s="4"/>
      <c r="N4" s="4"/>
      <c r="O4" s="4"/>
      <c r="R4" s="1"/>
      <c r="S4" s="1"/>
    </row>
    <row r="5" spans="1:20" ht="15.75" thickBot="1" x14ac:dyDescent="0.3">
      <c r="A5" s="37"/>
      <c r="B5" s="37"/>
      <c r="C5" s="37"/>
      <c r="D5" s="37"/>
      <c r="E5" s="37"/>
      <c r="F5" s="37"/>
      <c r="G5" s="37"/>
      <c r="H5" s="37"/>
      <c r="I5" s="4"/>
      <c r="J5" s="4"/>
      <c r="K5" s="4"/>
      <c r="M5" s="4"/>
      <c r="N5" s="4"/>
      <c r="O5" s="4"/>
      <c r="R5" s="1"/>
      <c r="S5" s="1"/>
    </row>
    <row r="6" spans="1:20" ht="9.75" customHeight="1" x14ac:dyDescent="0.25">
      <c r="A6" s="13"/>
      <c r="B6" s="13"/>
      <c r="C6" s="13"/>
      <c r="D6" s="13"/>
      <c r="E6" s="14"/>
      <c r="F6" s="14"/>
      <c r="G6" s="14"/>
      <c r="H6" s="14"/>
      <c r="I6" s="4"/>
      <c r="J6" s="4"/>
      <c r="K6" s="4"/>
      <c r="M6" s="4"/>
      <c r="N6" s="4"/>
      <c r="O6" s="4"/>
    </row>
    <row r="7" spans="1:20" s="4" customFormat="1" ht="18.75" x14ac:dyDescent="0.3">
      <c r="A7" s="98" t="s">
        <v>890</v>
      </c>
      <c r="B7" s="98"/>
      <c r="C7" s="98"/>
      <c r="D7" s="98"/>
      <c r="E7" s="98"/>
      <c r="F7" s="98"/>
      <c r="G7" s="98"/>
      <c r="H7" s="98"/>
      <c r="I7" s="48"/>
      <c r="J7" s="48"/>
      <c r="K7" s="48"/>
      <c r="L7" s="54"/>
      <c r="M7" s="48"/>
      <c r="N7" s="48"/>
      <c r="O7" s="48"/>
      <c r="P7" s="48"/>
      <c r="Q7" s="48"/>
    </row>
    <row r="8" spans="1:20" s="4" customFormat="1" ht="18.75" x14ac:dyDescent="0.3">
      <c r="A8" s="98" t="str">
        <f>"Critério "&amp;'icms-solidário'!C6&amp;" | Dados de "&amp;'icms-solidário'!D6&amp;" | Índice de "&amp;'icms-solidário'!E6</f>
        <v>Critério Educação | Dados de 2019 | Índice de 2021</v>
      </c>
      <c r="B8" s="98"/>
      <c r="C8" s="98"/>
      <c r="D8" s="98"/>
      <c r="E8" s="98"/>
      <c r="F8" s="98"/>
      <c r="G8" s="98"/>
      <c r="H8" s="98"/>
      <c r="I8" s="48"/>
      <c r="J8" s="48"/>
      <c r="K8" s="48"/>
      <c r="L8" s="54"/>
      <c r="M8" s="48"/>
      <c r="N8" s="48"/>
      <c r="O8" s="48"/>
      <c r="P8" s="48"/>
      <c r="Q8" s="48"/>
    </row>
    <row r="9" spans="1:20" s="4" customFormat="1" ht="18.75" customHeight="1" x14ac:dyDescent="0.3">
      <c r="A9" s="102" t="s">
        <v>899</v>
      </c>
      <c r="B9" s="102"/>
      <c r="C9" s="102"/>
      <c r="D9" s="102"/>
      <c r="E9" s="102"/>
      <c r="F9" s="102"/>
      <c r="G9" s="102"/>
      <c r="H9" s="102"/>
      <c r="I9" s="49"/>
      <c r="J9" s="48"/>
      <c r="K9" s="48"/>
      <c r="L9" s="54"/>
      <c r="M9" s="48"/>
      <c r="N9" s="48"/>
      <c r="O9" s="49"/>
      <c r="P9" s="49"/>
      <c r="Q9" s="49"/>
    </row>
    <row r="10" spans="1:20" ht="10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31"/>
      <c r="K10" s="31"/>
      <c r="L10" s="54"/>
      <c r="M10" s="31"/>
      <c r="N10" s="31"/>
      <c r="O10" s="25"/>
      <c r="P10" s="25"/>
      <c r="Q10" s="25"/>
      <c r="R10" s="1"/>
      <c r="T10" s="4"/>
    </row>
    <row r="11" spans="1:20" ht="10.5" customHeight="1" x14ac:dyDescent="0.25">
      <c r="B11" s="50"/>
      <c r="C11" s="50"/>
      <c r="D11" s="17"/>
      <c r="E11" s="17"/>
      <c r="F11" s="17"/>
      <c r="G11" s="17"/>
      <c r="H11" s="17"/>
      <c r="I11" s="25"/>
      <c r="J11" s="31"/>
      <c r="K11" s="31"/>
      <c r="L11" s="54"/>
      <c r="M11" s="31"/>
      <c r="N11" s="31"/>
      <c r="O11" s="17"/>
      <c r="P11" s="17"/>
      <c r="Q11" s="17"/>
      <c r="R11" s="1"/>
      <c r="T11" s="4"/>
    </row>
    <row r="12" spans="1:20" ht="18.75" customHeight="1" x14ac:dyDescent="0.25">
      <c r="A12" s="50"/>
      <c r="B12" s="50"/>
      <c r="C12" s="50" t="s">
        <v>905</v>
      </c>
      <c r="D12" s="17"/>
      <c r="E12" s="106"/>
      <c r="F12" s="106"/>
      <c r="G12" s="106"/>
      <c r="H12" s="17"/>
      <c r="I12" s="25"/>
      <c r="J12" s="31"/>
      <c r="L12" s="51" t="s">
        <v>504</v>
      </c>
      <c r="M12" s="31"/>
      <c r="N12" s="31"/>
      <c r="O12" s="17"/>
      <c r="P12" s="17"/>
      <c r="Q12" s="17"/>
      <c r="R12" s="1"/>
      <c r="T12" s="4"/>
    </row>
    <row r="13" spans="1:20" ht="18.75" customHeight="1" x14ac:dyDescent="0.25">
      <c r="A13" s="50"/>
      <c r="B13" s="50"/>
      <c r="C13" s="50"/>
      <c r="D13" s="30"/>
      <c r="E13" s="30"/>
      <c r="F13" s="30"/>
      <c r="G13" s="30"/>
      <c r="H13" s="17"/>
      <c r="I13" s="25"/>
      <c r="J13" s="31"/>
      <c r="L13" s="51" t="s">
        <v>540</v>
      </c>
      <c r="M13" s="31"/>
      <c r="N13" s="31"/>
      <c r="O13" s="17"/>
      <c r="P13" s="17"/>
      <c r="Q13" s="17"/>
      <c r="R13" s="1"/>
      <c r="T13" s="4"/>
    </row>
    <row r="14" spans="1:20" ht="18.75" customHeight="1" x14ac:dyDescent="0.25">
      <c r="A14" s="17"/>
      <c r="B14" s="17"/>
      <c r="C14" s="30"/>
      <c r="D14" s="17"/>
      <c r="E14" s="17"/>
      <c r="F14" s="17"/>
      <c r="G14" s="17"/>
      <c r="H14" s="17"/>
      <c r="I14" s="17"/>
      <c r="J14" s="31"/>
      <c r="L14" s="51" t="s">
        <v>26</v>
      </c>
      <c r="M14" s="31"/>
      <c r="N14" s="31"/>
      <c r="O14" s="17"/>
      <c r="P14" s="17"/>
      <c r="Q14" s="17"/>
      <c r="R14" s="1"/>
      <c r="T14" s="4"/>
    </row>
    <row r="15" spans="1:20" ht="3.75" customHeight="1" x14ac:dyDescent="0.25">
      <c r="A15" s="17"/>
      <c r="B15" s="34"/>
      <c r="C15" s="36"/>
      <c r="D15" s="34"/>
      <c r="E15" s="34"/>
      <c r="F15" s="34"/>
      <c r="G15" s="34"/>
      <c r="H15" s="34"/>
      <c r="I15" s="17"/>
      <c r="J15" s="31"/>
      <c r="L15" s="51" t="s">
        <v>27</v>
      </c>
      <c r="M15" s="31"/>
      <c r="N15" s="31"/>
      <c r="O15" s="17"/>
      <c r="P15" s="17"/>
      <c r="Q15" s="17"/>
      <c r="R15" s="1"/>
      <c r="T15" s="4"/>
    </row>
    <row r="16" spans="1:20" ht="9" customHeight="1" x14ac:dyDescent="0.25">
      <c r="A16" s="17"/>
      <c r="B16" s="34"/>
      <c r="C16" s="45"/>
      <c r="D16" s="34"/>
      <c r="E16" s="35"/>
      <c r="F16" s="34"/>
      <c r="G16" s="34"/>
      <c r="H16" s="34"/>
      <c r="I16" s="17"/>
      <c r="J16" s="31"/>
      <c r="L16" s="51" t="s">
        <v>541</v>
      </c>
      <c r="M16" s="31"/>
      <c r="N16" s="31"/>
      <c r="O16" s="17"/>
      <c r="P16" s="17"/>
      <c r="Q16" s="17"/>
      <c r="R16" s="1"/>
      <c r="T16" s="4"/>
    </row>
    <row r="17" spans="1:20" ht="18.75" customHeight="1" x14ac:dyDescent="0.25">
      <c r="A17" s="17"/>
      <c r="B17" s="34"/>
      <c r="C17" s="46" t="s">
        <v>894</v>
      </c>
      <c r="D17" s="34"/>
      <c r="E17" s="105" t="str">
        <f>IF(AND(E12&lt;&gt;"",ISNONTEXT(E12)),VLOOKUP(E12,'icms-solidário'!A12:C864,3,FALSE),IF(ISTEXT(E12),VLOOKUP(E12,'icms-solidário'!C12:C864,1,FALSE),""))</f>
        <v/>
      </c>
      <c r="F17" s="105"/>
      <c r="G17" s="105"/>
      <c r="H17" s="34"/>
      <c r="I17" s="17"/>
      <c r="J17" s="31"/>
      <c r="L17" s="51" t="s">
        <v>542</v>
      </c>
      <c r="M17" s="31"/>
      <c r="N17" s="31"/>
      <c r="O17" s="17"/>
      <c r="P17" s="17"/>
      <c r="Q17" s="17"/>
      <c r="R17" s="1"/>
      <c r="T17" s="4"/>
    </row>
    <row r="18" spans="1:20" ht="3.75" customHeight="1" x14ac:dyDescent="0.25">
      <c r="A18" s="17"/>
      <c r="B18" s="34"/>
      <c r="C18" s="47"/>
      <c r="D18" s="34"/>
      <c r="E18" s="43"/>
      <c r="F18" s="44"/>
      <c r="G18" s="44"/>
      <c r="H18" s="34"/>
      <c r="I18" s="17"/>
      <c r="J18" s="31"/>
      <c r="L18" s="51" t="s">
        <v>543</v>
      </c>
      <c r="M18" s="31"/>
      <c r="N18" s="31"/>
      <c r="O18" s="17"/>
      <c r="P18" s="17"/>
      <c r="Q18" s="17"/>
      <c r="R18" s="1"/>
      <c r="T18" s="4"/>
    </row>
    <row r="19" spans="1:20" ht="18.75" customHeight="1" x14ac:dyDescent="0.25">
      <c r="A19" s="17"/>
      <c r="B19" s="34"/>
      <c r="C19" s="46" t="s">
        <v>900</v>
      </c>
      <c r="D19" s="34"/>
      <c r="E19" s="105" t="str">
        <f ca="1">IF(E17&lt;&gt;"",OFFSET('icms-solidário'!C11,MATCH(Recurso!E17,'icms-solidário'!C12:C864,0),-2),"")</f>
        <v/>
      </c>
      <c r="F19" s="105"/>
      <c r="G19" s="105"/>
      <c r="H19" s="34"/>
      <c r="I19" s="17"/>
      <c r="J19" s="31"/>
      <c r="L19" s="51" t="s">
        <v>28</v>
      </c>
      <c r="M19" s="31"/>
      <c r="N19" s="31"/>
      <c r="O19" s="17"/>
      <c r="P19" s="17"/>
      <c r="Q19" s="17"/>
      <c r="R19" s="1"/>
      <c r="T19" s="4"/>
    </row>
    <row r="20" spans="1:20" ht="3.75" customHeight="1" x14ac:dyDescent="0.25">
      <c r="A20" s="17"/>
      <c r="B20" s="34"/>
      <c r="C20" s="47"/>
      <c r="D20" s="34"/>
      <c r="E20" s="43"/>
      <c r="F20" s="44"/>
      <c r="G20" s="44"/>
      <c r="H20" s="34"/>
      <c r="I20" s="17"/>
      <c r="J20" s="31"/>
      <c r="L20" s="51" t="s">
        <v>544</v>
      </c>
      <c r="M20" s="31"/>
      <c r="N20" s="31"/>
      <c r="O20" s="17"/>
      <c r="P20" s="17"/>
      <c r="Q20" s="17"/>
      <c r="R20" s="1"/>
      <c r="T20" s="4"/>
    </row>
    <row r="21" spans="1:20" ht="18.75" customHeight="1" x14ac:dyDescent="0.25">
      <c r="A21" s="17"/>
      <c r="B21" s="34"/>
      <c r="C21" s="46" t="str">
        <f>'icms-solidário'!D11</f>
        <v xml:space="preserve">Transferências + Impostos </v>
      </c>
      <c r="D21" s="34"/>
      <c r="E21" s="103" t="str">
        <f>IF($E$17&lt;&gt;"",VLOOKUP($E$19,'icms-solidário'!$A$12:$I$864,4,FALSE),"")</f>
        <v/>
      </c>
      <c r="F21" s="103"/>
      <c r="G21" s="103"/>
      <c r="H21" s="34"/>
      <c r="I21" s="17"/>
      <c r="J21" s="31"/>
      <c r="L21" s="51" t="s">
        <v>545</v>
      </c>
      <c r="M21" s="31"/>
      <c r="N21" s="31"/>
      <c r="O21" s="17"/>
      <c r="P21" s="17"/>
      <c r="Q21" s="17"/>
      <c r="R21" s="1"/>
      <c r="T21" s="4"/>
    </row>
    <row r="22" spans="1:20" ht="3.75" customHeight="1" x14ac:dyDescent="0.25">
      <c r="A22" s="17"/>
      <c r="B22" s="34"/>
      <c r="C22" s="47"/>
      <c r="D22" s="34"/>
      <c r="E22" s="44"/>
      <c r="F22" s="44"/>
      <c r="G22" s="44"/>
      <c r="H22" s="34"/>
      <c r="I22" s="17"/>
      <c r="J22" s="31"/>
      <c r="L22" s="51" t="s">
        <v>546</v>
      </c>
      <c r="M22" s="31"/>
      <c r="N22" s="31"/>
      <c r="O22" s="17"/>
      <c r="P22" s="17"/>
      <c r="Q22" s="17"/>
      <c r="R22" s="1"/>
      <c r="T22" s="4"/>
    </row>
    <row r="23" spans="1:20" ht="18.75" customHeight="1" x14ac:dyDescent="0.25">
      <c r="A23" s="17"/>
      <c r="B23" s="34"/>
      <c r="C23" s="46" t="str">
        <f>'icms-solidário'!E11</f>
        <v xml:space="preserve"> Valor legal mínimo (25%) </v>
      </c>
      <c r="D23" s="34"/>
      <c r="E23" s="103" t="str">
        <f>IF($E$17&lt;&gt;"",VLOOKUP($E$19,'icms-solidário'!$A$12:$I$864,5,FALSE),"")</f>
        <v/>
      </c>
      <c r="F23" s="103"/>
      <c r="G23" s="103"/>
      <c r="H23" s="34"/>
      <c r="I23" s="17"/>
      <c r="J23" s="31"/>
      <c r="L23" s="51" t="s">
        <v>29</v>
      </c>
      <c r="M23" s="31"/>
      <c r="N23" s="31"/>
      <c r="O23" s="17"/>
      <c r="P23" s="17"/>
      <c r="Q23" s="17"/>
      <c r="R23" s="1"/>
      <c r="T23" s="4"/>
    </row>
    <row r="24" spans="1:20" ht="3.75" customHeight="1" x14ac:dyDescent="0.25">
      <c r="A24" s="17"/>
      <c r="B24" s="34"/>
      <c r="C24" s="47"/>
      <c r="D24" s="34"/>
      <c r="E24" s="43"/>
      <c r="F24" s="44"/>
      <c r="G24" s="44"/>
      <c r="H24" s="34"/>
      <c r="I24" s="17"/>
      <c r="J24" s="31"/>
      <c r="L24" s="51" t="s">
        <v>30</v>
      </c>
      <c r="M24" s="31"/>
      <c r="N24" s="31"/>
      <c r="O24" s="17"/>
      <c r="P24" s="17"/>
      <c r="Q24" s="17"/>
      <c r="R24" s="1"/>
      <c r="T24" s="4"/>
    </row>
    <row r="25" spans="1:20" ht="18.75" customHeight="1" x14ac:dyDescent="0.25">
      <c r="A25" s="17"/>
      <c r="B25" s="34"/>
      <c r="C25" s="46" t="str">
        <f>'icms-solidário'!F11</f>
        <v>Capacidade Mínima Atendimento</v>
      </c>
      <c r="D25" s="34"/>
      <c r="E25" s="97" t="str">
        <f>IF($E$17&lt;&gt;"",VLOOKUP($E$19,'icms-solidário'!$A$12:$I$864,6,FALSE),"")</f>
        <v/>
      </c>
      <c r="F25" s="97"/>
      <c r="G25" s="97"/>
      <c r="H25" s="34"/>
      <c r="I25" s="17"/>
      <c r="J25" s="31"/>
      <c r="L25" s="51" t="s">
        <v>31</v>
      </c>
      <c r="M25" s="31"/>
      <c r="N25" s="31"/>
      <c r="O25" s="17"/>
      <c r="P25" s="17"/>
      <c r="Q25" s="17"/>
      <c r="R25" s="1"/>
      <c r="T25" s="4"/>
    </row>
    <row r="26" spans="1:20" ht="3.75" customHeight="1" x14ac:dyDescent="0.25">
      <c r="A26" s="17"/>
      <c r="B26" s="34"/>
      <c r="C26" s="47"/>
      <c r="D26" s="34"/>
      <c r="E26" s="43"/>
      <c r="F26" s="44"/>
      <c r="G26" s="44"/>
      <c r="H26" s="34"/>
      <c r="I26" s="17"/>
      <c r="J26" s="31"/>
      <c r="L26" s="51" t="s">
        <v>547</v>
      </c>
      <c r="M26" s="31"/>
      <c r="N26" s="31"/>
      <c r="O26" s="17"/>
      <c r="P26" s="17"/>
      <c r="Q26" s="17"/>
      <c r="R26" s="1"/>
      <c r="T26" s="4"/>
    </row>
    <row r="27" spans="1:20" ht="18.75" customHeight="1" x14ac:dyDescent="0.25">
      <c r="A27" s="17"/>
      <c r="B27" s="34"/>
      <c r="C27" s="46" t="str">
        <f>'icms-solidário'!G11</f>
        <v>Alunos atendidos Rede Municipal</v>
      </c>
      <c r="D27" s="34"/>
      <c r="E27" s="97" t="str">
        <f>IF($E$17&lt;&gt;"",VLOOKUP($E$19,'icms-solidário'!$A$12:$I$864,7,FALSE),"")</f>
        <v/>
      </c>
      <c r="F27" s="97"/>
      <c r="G27" s="97"/>
      <c r="H27" s="34"/>
      <c r="I27" s="17"/>
      <c r="J27" s="31"/>
      <c r="L27" s="51" t="s">
        <v>31</v>
      </c>
      <c r="M27" s="31"/>
      <c r="N27" s="31"/>
      <c r="O27" s="17"/>
      <c r="P27" s="17"/>
      <c r="Q27" s="17"/>
      <c r="R27" s="1"/>
      <c r="T27" s="4"/>
    </row>
    <row r="28" spans="1:20" ht="3.75" customHeight="1" x14ac:dyDescent="0.25">
      <c r="A28" s="17"/>
      <c r="B28" s="34"/>
      <c r="C28" s="47"/>
      <c r="D28" s="34"/>
      <c r="E28" s="43"/>
      <c r="F28" s="44"/>
      <c r="G28" s="44"/>
      <c r="H28" s="34"/>
      <c r="I28" s="17"/>
      <c r="J28" s="31"/>
      <c r="L28" s="51" t="s">
        <v>547</v>
      </c>
      <c r="M28" s="31"/>
      <c r="N28" s="31"/>
      <c r="O28" s="17"/>
      <c r="P28" s="17"/>
      <c r="Q28" s="17"/>
      <c r="R28" s="1"/>
      <c r="T28" s="4"/>
    </row>
    <row r="29" spans="1:20" ht="18.75" customHeight="1" x14ac:dyDescent="0.25">
      <c r="A29" s="17"/>
      <c r="B29" s="34"/>
      <c r="C29" s="46" t="str">
        <f>'icms-solidário'!H11</f>
        <v>Índice Básico (% atendim.)</v>
      </c>
      <c r="D29" s="34"/>
      <c r="E29" s="104" t="str">
        <f>IF($E$17&lt;&gt;"",VLOOKUP($E$19,'icms-solidário'!$A$12:$I$864,8,FALSE),"")</f>
        <v/>
      </c>
      <c r="F29" s="104"/>
      <c r="G29" s="104"/>
      <c r="H29" s="34"/>
      <c r="I29" s="17"/>
      <c r="J29" s="17"/>
      <c r="L29" s="51" t="s">
        <v>32</v>
      </c>
      <c r="M29" s="17"/>
      <c r="N29" s="17"/>
      <c r="O29" s="17"/>
      <c r="P29" s="17"/>
      <c r="Q29" s="17"/>
      <c r="R29" s="1"/>
      <c r="T29" s="4"/>
    </row>
    <row r="30" spans="1:20" ht="3.75" customHeight="1" x14ac:dyDescent="0.25">
      <c r="A30" s="17"/>
      <c r="B30" s="34"/>
      <c r="C30" s="47"/>
      <c r="D30" s="34"/>
      <c r="E30" s="43"/>
      <c r="F30" s="44"/>
      <c r="G30" s="44"/>
      <c r="H30" s="34"/>
      <c r="I30" s="17"/>
      <c r="J30" s="17"/>
      <c r="L30" s="51" t="s">
        <v>33</v>
      </c>
      <c r="M30" s="17"/>
      <c r="N30" s="17"/>
      <c r="O30" s="17"/>
      <c r="P30" s="17"/>
      <c r="Q30" s="17"/>
      <c r="R30" s="1"/>
      <c r="T30" s="4"/>
    </row>
    <row r="31" spans="1:20" ht="18.75" customHeight="1" x14ac:dyDescent="0.25">
      <c r="A31" s="17"/>
      <c r="B31" s="34"/>
      <c r="C31" s="46" t="s">
        <v>891</v>
      </c>
      <c r="D31" s="34"/>
      <c r="E31" s="105" t="str">
        <f>IF($E$17&lt;&gt;"",VLOOKUP($E$19,'icms-solidário'!$A$12:$I$864,9,FALSE),"")</f>
        <v/>
      </c>
      <c r="F31" s="105"/>
      <c r="G31" s="105"/>
      <c r="H31" s="34"/>
      <c r="I31" s="17"/>
      <c r="J31" s="17"/>
      <c r="L31" s="51" t="s">
        <v>34</v>
      </c>
      <c r="M31" s="17"/>
      <c r="N31" s="17"/>
      <c r="O31" s="17"/>
      <c r="P31" s="17"/>
      <c r="Q31" s="17"/>
      <c r="R31" s="1"/>
      <c r="T31" s="4"/>
    </row>
    <row r="32" spans="1:20" ht="3.75" customHeight="1" x14ac:dyDescent="0.25">
      <c r="A32" s="17"/>
      <c r="B32" s="34"/>
      <c r="C32" s="36"/>
      <c r="D32" s="34"/>
      <c r="E32" s="34"/>
      <c r="F32" s="34"/>
      <c r="G32" s="34"/>
      <c r="H32" s="34"/>
      <c r="I32" s="17"/>
      <c r="J32" s="17"/>
      <c r="L32" s="51" t="s">
        <v>35</v>
      </c>
      <c r="M32" s="17"/>
      <c r="N32" s="17"/>
      <c r="O32" s="17"/>
      <c r="P32" s="17"/>
      <c r="Q32" s="17"/>
      <c r="R32" s="1"/>
      <c r="T32" s="4"/>
    </row>
    <row r="33" spans="1:20" ht="18.75" customHeight="1" x14ac:dyDescent="0.25">
      <c r="A33" s="17"/>
      <c r="B33" s="17"/>
      <c r="C33" s="30"/>
      <c r="D33" s="17"/>
      <c r="E33" s="17"/>
      <c r="F33" s="17"/>
      <c r="G33" s="17"/>
      <c r="H33" s="17"/>
      <c r="I33" s="17"/>
      <c r="J33" s="17"/>
      <c r="L33" s="51" t="s">
        <v>548</v>
      </c>
      <c r="M33" s="17"/>
      <c r="N33" s="17"/>
      <c r="O33" s="17"/>
      <c r="P33" s="17"/>
      <c r="Q33" s="17"/>
      <c r="R33" s="1"/>
      <c r="T33" s="4"/>
    </row>
    <row r="34" spans="1:20" ht="18.75" customHeight="1" x14ac:dyDescent="0.25">
      <c r="A34" s="17"/>
      <c r="B34" s="17"/>
      <c r="C34" s="30"/>
      <c r="D34" s="17"/>
      <c r="E34" s="17"/>
      <c r="F34" s="17"/>
      <c r="G34" s="17"/>
      <c r="H34" s="17"/>
      <c r="I34" s="17"/>
      <c r="J34" s="17"/>
      <c r="L34" s="51" t="s">
        <v>36</v>
      </c>
      <c r="M34" s="17"/>
      <c r="N34" s="17"/>
      <c r="O34" s="17"/>
      <c r="P34" s="17"/>
      <c r="Q34" s="17"/>
      <c r="R34" s="1"/>
      <c r="T34" s="4"/>
    </row>
    <row r="35" spans="1:20" ht="18.75" customHeight="1" x14ac:dyDescent="0.25">
      <c r="A35" s="17"/>
      <c r="B35" s="17"/>
      <c r="C35" s="57" t="s">
        <v>892</v>
      </c>
      <c r="D35" s="17"/>
      <c r="E35" s="108"/>
      <c r="F35" s="108"/>
      <c r="G35" s="108"/>
      <c r="H35" s="17"/>
      <c r="I35" s="17"/>
      <c r="J35" s="17"/>
      <c r="L35" s="51" t="s">
        <v>549</v>
      </c>
      <c r="M35" s="17"/>
      <c r="N35" s="17"/>
      <c r="O35" s="17"/>
      <c r="P35" s="17"/>
      <c r="Q35" s="17"/>
      <c r="R35" s="1"/>
      <c r="T35" s="4"/>
    </row>
    <row r="36" spans="1:20" ht="8.25" customHeight="1" x14ac:dyDescent="0.25">
      <c r="A36" s="17"/>
      <c r="B36" s="17"/>
      <c r="C36" s="107" t="s">
        <v>893</v>
      </c>
      <c r="D36" s="17"/>
      <c r="E36" s="42"/>
      <c r="F36" s="42"/>
      <c r="G36" s="42"/>
      <c r="H36" s="17"/>
      <c r="I36" s="17"/>
      <c r="J36" s="17"/>
      <c r="L36" s="51" t="s">
        <v>37</v>
      </c>
      <c r="M36" s="17"/>
      <c r="N36" s="17"/>
      <c r="O36" s="17"/>
      <c r="P36" s="17"/>
      <c r="Q36" s="17"/>
      <c r="R36" s="1"/>
      <c r="T36" s="4"/>
    </row>
    <row r="37" spans="1:20" ht="18.75" customHeight="1" x14ac:dyDescent="0.25">
      <c r="A37" s="17"/>
      <c r="B37" s="17"/>
      <c r="C37" s="107"/>
      <c r="D37" s="17"/>
      <c r="E37" s="108"/>
      <c r="F37" s="108"/>
      <c r="G37" s="108"/>
      <c r="H37" s="17"/>
      <c r="I37" s="17"/>
      <c r="J37" s="17"/>
      <c r="L37" s="51" t="s">
        <v>38</v>
      </c>
      <c r="M37" s="17"/>
      <c r="N37" s="17"/>
      <c r="O37" s="17"/>
      <c r="P37" s="17"/>
      <c r="Q37" s="17"/>
      <c r="R37" s="1"/>
      <c r="T37" s="4"/>
    </row>
    <row r="38" spans="1:20" ht="8.25" customHeight="1" x14ac:dyDescent="0.25">
      <c r="A38" s="17"/>
      <c r="B38" s="17"/>
      <c r="C38" s="107"/>
      <c r="D38" s="17"/>
      <c r="E38" s="55"/>
      <c r="F38" s="42"/>
      <c r="G38" s="42"/>
      <c r="H38" s="17"/>
      <c r="I38" s="17"/>
      <c r="J38" s="17"/>
      <c r="L38" s="51" t="s">
        <v>550</v>
      </c>
      <c r="M38" s="17"/>
      <c r="N38" s="17"/>
      <c r="O38" s="17"/>
      <c r="P38" s="17"/>
      <c r="Q38" s="17"/>
      <c r="R38" s="1"/>
      <c r="T38" s="4"/>
    </row>
    <row r="39" spans="1:20" ht="18.75" customHeight="1" x14ac:dyDescent="0.25">
      <c r="A39" s="17"/>
      <c r="B39" s="17"/>
      <c r="C39" s="57" t="s">
        <v>896</v>
      </c>
      <c r="D39" s="17"/>
      <c r="E39" s="99"/>
      <c r="F39" s="99"/>
      <c r="G39" s="99"/>
      <c r="H39" s="17"/>
      <c r="I39" s="17"/>
      <c r="J39" s="17"/>
      <c r="L39" s="51" t="s">
        <v>443</v>
      </c>
      <c r="M39" s="17"/>
      <c r="N39" s="17"/>
      <c r="O39" s="17"/>
      <c r="P39" s="17"/>
      <c r="Q39" s="17"/>
      <c r="R39" s="1"/>
      <c r="T39" s="4"/>
    </row>
    <row r="40" spans="1:20" ht="8.25" customHeight="1" x14ac:dyDescent="0.25">
      <c r="A40" s="17"/>
      <c r="B40" s="17"/>
      <c r="C40" s="57"/>
      <c r="D40" s="17"/>
      <c r="E40" s="55"/>
      <c r="F40" s="42"/>
      <c r="G40" s="42"/>
      <c r="H40" s="17"/>
      <c r="I40" s="17"/>
      <c r="J40" s="17"/>
      <c r="L40" s="51" t="s">
        <v>481</v>
      </c>
      <c r="M40" s="17"/>
      <c r="N40" s="17"/>
      <c r="O40" s="17"/>
      <c r="P40" s="17"/>
      <c r="Q40" s="17"/>
      <c r="R40" s="1"/>
      <c r="T40" s="4"/>
    </row>
    <row r="41" spans="1:20" ht="18.75" customHeight="1" x14ac:dyDescent="0.25">
      <c r="A41" s="17"/>
      <c r="B41" s="17"/>
      <c r="C41" s="57" t="s">
        <v>897</v>
      </c>
      <c r="D41" s="17"/>
      <c r="E41" s="100"/>
      <c r="F41" s="101"/>
      <c r="G41" s="101"/>
      <c r="H41" s="17"/>
      <c r="I41" s="17"/>
      <c r="J41" s="17"/>
      <c r="L41" s="51" t="s">
        <v>39</v>
      </c>
      <c r="M41" s="17"/>
      <c r="N41" s="17"/>
      <c r="O41" s="17"/>
      <c r="P41" s="17"/>
      <c r="Q41" s="17"/>
      <c r="R41" s="1"/>
      <c r="T41" s="4"/>
    </row>
    <row r="42" spans="1:20" ht="8.25" customHeight="1" x14ac:dyDescent="0.25">
      <c r="A42" s="17"/>
      <c r="B42" s="17"/>
      <c r="C42" s="57"/>
      <c r="D42" s="17"/>
      <c r="E42" s="55"/>
      <c r="F42" s="42"/>
      <c r="G42" s="42"/>
      <c r="H42" s="17"/>
      <c r="I42" s="17"/>
      <c r="J42" s="17"/>
      <c r="L42" s="51" t="s">
        <v>551</v>
      </c>
      <c r="M42" s="17"/>
      <c r="N42" s="17"/>
      <c r="O42" s="17"/>
      <c r="P42" s="17"/>
      <c r="Q42" s="17"/>
      <c r="R42" s="1"/>
      <c r="T42" s="4"/>
    </row>
    <row r="43" spans="1:20" ht="18.75" customHeight="1" x14ac:dyDescent="0.25">
      <c r="A43" s="17"/>
      <c r="B43" s="17"/>
      <c r="C43" s="107" t="s">
        <v>898</v>
      </c>
      <c r="D43" s="17"/>
      <c r="E43" s="111"/>
      <c r="F43" s="111"/>
      <c r="G43" s="111"/>
      <c r="H43" s="17"/>
      <c r="I43" s="17"/>
      <c r="J43" s="17"/>
      <c r="L43" s="51" t="s">
        <v>552</v>
      </c>
      <c r="M43" s="17"/>
      <c r="N43" s="17"/>
      <c r="O43" s="17"/>
      <c r="P43" s="17"/>
      <c r="Q43" s="17"/>
      <c r="R43" s="1"/>
      <c r="T43" s="4"/>
    </row>
    <row r="44" spans="1:20" ht="24" customHeight="1" x14ac:dyDescent="0.25">
      <c r="A44" s="17"/>
      <c r="B44" s="17"/>
      <c r="C44" s="107"/>
      <c r="D44" s="17"/>
      <c r="E44" s="111"/>
      <c r="F44" s="111"/>
      <c r="G44" s="111"/>
      <c r="H44" s="17"/>
      <c r="I44" s="17"/>
      <c r="J44" s="17"/>
      <c r="L44" s="51" t="s">
        <v>553</v>
      </c>
      <c r="M44" s="17"/>
      <c r="N44" s="17"/>
      <c r="O44" s="17"/>
      <c r="P44" s="17"/>
      <c r="Q44" s="17"/>
      <c r="R44" s="1"/>
      <c r="T44" s="4"/>
    </row>
    <row r="45" spans="1:20" ht="24" customHeight="1" x14ac:dyDescent="0.25">
      <c r="A45" s="17"/>
      <c r="B45" s="17"/>
      <c r="C45" s="107"/>
      <c r="D45" s="17"/>
      <c r="E45" s="111"/>
      <c r="F45" s="111"/>
      <c r="G45" s="111"/>
      <c r="H45" s="17"/>
      <c r="I45" s="17"/>
      <c r="J45" s="17"/>
      <c r="L45" s="51" t="s">
        <v>554</v>
      </c>
      <c r="M45" s="17"/>
      <c r="N45" s="17"/>
      <c r="O45" s="17"/>
      <c r="P45" s="17"/>
      <c r="Q45" s="17"/>
      <c r="R45" s="1"/>
      <c r="T45" s="4"/>
    </row>
    <row r="46" spans="1:20" ht="18.75" customHeight="1" x14ac:dyDescent="0.25">
      <c r="A46" s="17"/>
      <c r="B46" s="17"/>
      <c r="C46" s="107"/>
      <c r="D46" s="17"/>
      <c r="E46" s="111"/>
      <c r="F46" s="111"/>
      <c r="G46" s="111"/>
      <c r="H46" s="17"/>
      <c r="I46" s="17"/>
      <c r="J46" s="17"/>
      <c r="L46" s="51" t="s">
        <v>555</v>
      </c>
      <c r="M46" s="17"/>
      <c r="N46" s="17"/>
      <c r="O46" s="17"/>
      <c r="P46" s="17"/>
      <c r="Q46" s="17"/>
      <c r="R46" s="1"/>
      <c r="T46" s="4"/>
    </row>
    <row r="47" spans="1:20" ht="8.25" customHeight="1" x14ac:dyDescent="0.25">
      <c r="A47" s="17"/>
      <c r="B47" s="17"/>
      <c r="C47" s="57"/>
      <c r="D47" s="17"/>
      <c r="E47" s="29"/>
      <c r="F47" s="17"/>
      <c r="G47" s="17"/>
      <c r="H47" s="17"/>
      <c r="I47" s="17"/>
      <c r="J47" s="17"/>
      <c r="L47" s="51" t="s">
        <v>556</v>
      </c>
      <c r="M47" s="17"/>
      <c r="N47" s="17"/>
      <c r="O47" s="17"/>
      <c r="P47" s="17"/>
      <c r="Q47" s="17"/>
      <c r="R47" s="1"/>
      <c r="T47" s="4"/>
    </row>
    <row r="48" spans="1:20" ht="39.75" customHeight="1" x14ac:dyDescent="0.25">
      <c r="A48" s="17"/>
      <c r="B48" s="17"/>
      <c r="C48" s="57" t="s">
        <v>901</v>
      </c>
      <c r="D48" s="17"/>
      <c r="E48" s="108" t="s">
        <v>903</v>
      </c>
      <c r="F48" s="108"/>
      <c r="G48" s="108"/>
      <c r="H48" s="17"/>
      <c r="I48" s="17"/>
      <c r="J48" s="17"/>
      <c r="L48" s="51" t="s">
        <v>557</v>
      </c>
      <c r="M48" s="17"/>
      <c r="N48" s="17"/>
      <c r="O48" s="17"/>
      <c r="P48" s="17"/>
      <c r="Q48" s="17"/>
      <c r="R48" s="1"/>
      <c r="T48" s="4"/>
    </row>
    <row r="49" spans="1:20" ht="8.25" customHeight="1" x14ac:dyDescent="0.25">
      <c r="A49" s="17"/>
      <c r="B49" s="17"/>
      <c r="C49" s="57"/>
      <c r="D49" s="17"/>
      <c r="E49" s="29"/>
      <c r="F49" s="17"/>
      <c r="G49" s="17"/>
      <c r="H49" s="17"/>
      <c r="I49" s="17"/>
      <c r="J49" s="17"/>
      <c r="L49" s="51" t="s">
        <v>556</v>
      </c>
      <c r="M49" s="17"/>
      <c r="N49" s="17"/>
      <c r="O49" s="17"/>
      <c r="P49" s="17"/>
      <c r="Q49" s="17"/>
      <c r="R49" s="1"/>
      <c r="T49" s="4"/>
    </row>
    <row r="50" spans="1:20" ht="18.75" customHeight="1" x14ac:dyDescent="0.25">
      <c r="A50" s="17"/>
      <c r="B50" s="17"/>
      <c r="C50" s="57" t="s">
        <v>902</v>
      </c>
      <c r="D50" s="17"/>
      <c r="E50" s="110"/>
      <c r="F50" s="110"/>
      <c r="G50" s="110"/>
      <c r="H50" s="17"/>
      <c r="I50" s="17"/>
      <c r="J50" s="17"/>
      <c r="L50" s="51" t="s">
        <v>557</v>
      </c>
      <c r="M50" s="17"/>
      <c r="N50" s="17"/>
      <c r="O50" s="17"/>
      <c r="P50" s="17"/>
      <c r="Q50" s="17"/>
      <c r="R50" s="1"/>
      <c r="T50" s="4"/>
    </row>
    <row r="51" spans="1:20" ht="18.75" customHeight="1" x14ac:dyDescent="0.25">
      <c r="A51" s="40"/>
      <c r="B51" s="40"/>
      <c r="C51" s="39"/>
      <c r="D51" s="40"/>
      <c r="E51" s="41"/>
      <c r="F51" s="40"/>
      <c r="G51" s="40"/>
      <c r="H51" s="17"/>
      <c r="I51" s="17"/>
      <c r="J51" s="17"/>
      <c r="L51" s="51" t="s">
        <v>40</v>
      </c>
      <c r="M51" s="17"/>
      <c r="N51" s="17"/>
      <c r="O51" s="17"/>
      <c r="P51" s="17"/>
      <c r="Q51" s="17"/>
      <c r="R51" s="1"/>
      <c r="T51" s="4"/>
    </row>
    <row r="52" spans="1:20" ht="18.75" customHeight="1" x14ac:dyDescent="0.25">
      <c r="A52" s="40"/>
      <c r="B52" s="40"/>
      <c r="C52" s="40"/>
      <c r="D52" s="40"/>
      <c r="E52" s="41"/>
      <c r="F52" s="40"/>
      <c r="G52" s="40"/>
      <c r="H52" s="17"/>
      <c r="I52" s="17"/>
      <c r="J52" s="17"/>
      <c r="L52" s="51" t="s">
        <v>558</v>
      </c>
      <c r="M52" s="17"/>
      <c r="N52" s="17"/>
      <c r="O52" s="17"/>
      <c r="P52" s="17"/>
      <c r="Q52" s="17"/>
      <c r="R52" s="1"/>
      <c r="T52" s="4"/>
    </row>
    <row r="53" spans="1:20" ht="18.75" customHeight="1" x14ac:dyDescent="0.25">
      <c r="A53" s="40"/>
      <c r="B53" s="40"/>
      <c r="C53" s="40"/>
      <c r="D53" s="40"/>
      <c r="E53" s="41"/>
      <c r="F53" s="40"/>
      <c r="G53" s="40"/>
      <c r="H53" s="17"/>
      <c r="I53" s="17"/>
      <c r="J53" s="17"/>
      <c r="L53" s="51" t="s">
        <v>41</v>
      </c>
      <c r="M53" s="17"/>
      <c r="N53" s="17"/>
      <c r="O53" s="17"/>
      <c r="P53" s="17"/>
      <c r="Q53" s="17"/>
      <c r="R53" s="1"/>
      <c r="T53" s="4"/>
    </row>
    <row r="54" spans="1:20" ht="18.75" customHeight="1" x14ac:dyDescent="0.25">
      <c r="A54" s="40"/>
      <c r="B54" s="40"/>
      <c r="C54" s="40"/>
      <c r="D54" s="40"/>
      <c r="E54" s="41"/>
      <c r="F54" s="40"/>
      <c r="G54" s="40"/>
      <c r="H54" s="17"/>
      <c r="I54" s="17"/>
      <c r="J54" s="17"/>
      <c r="L54" s="51" t="s">
        <v>42</v>
      </c>
      <c r="M54" s="17"/>
      <c r="N54" s="17"/>
      <c r="O54" s="17"/>
      <c r="P54" s="17"/>
      <c r="Q54" s="17"/>
      <c r="R54" s="1"/>
      <c r="T54" s="4"/>
    </row>
    <row r="55" spans="1:20" ht="18.75" customHeight="1" x14ac:dyDescent="0.25">
      <c r="A55" s="40"/>
      <c r="B55" s="40"/>
      <c r="C55" s="40"/>
      <c r="D55" s="40"/>
      <c r="E55" s="41"/>
      <c r="F55" s="40"/>
      <c r="G55" s="40"/>
      <c r="H55" s="17"/>
      <c r="I55" s="17"/>
      <c r="J55" s="17"/>
      <c r="L55" s="51" t="s">
        <v>43</v>
      </c>
      <c r="M55" s="17"/>
      <c r="N55" s="17"/>
      <c r="O55" s="17"/>
      <c r="P55" s="17"/>
      <c r="Q55" s="17"/>
      <c r="R55" s="1"/>
      <c r="T55" s="4"/>
    </row>
    <row r="56" spans="1:20" ht="18.75" customHeight="1" x14ac:dyDescent="0.25">
      <c r="A56" s="17"/>
      <c r="B56" s="17"/>
      <c r="C56" s="38" t="s">
        <v>895</v>
      </c>
      <c r="D56" s="42"/>
      <c r="E56" s="109" t="str">
        <f ca="1">"LRH-"&amp;RANDBETWEEN(100000,999999)&amp;"-EDU-2021"</f>
        <v>LRH-370412-EDU-2021</v>
      </c>
      <c r="F56" s="109"/>
      <c r="G56" s="109"/>
      <c r="H56" s="17"/>
      <c r="I56" s="17"/>
      <c r="J56" s="17"/>
      <c r="L56" s="51" t="s">
        <v>559</v>
      </c>
      <c r="M56" s="17"/>
      <c r="N56" s="17"/>
      <c r="O56" s="17"/>
      <c r="P56" s="17"/>
      <c r="Q56" s="17"/>
      <c r="R56" s="1"/>
      <c r="T56" s="4"/>
    </row>
    <row r="57" spans="1:20" ht="18.75" customHeight="1" x14ac:dyDescent="0.25">
      <c r="A57" s="17"/>
      <c r="B57" s="17"/>
      <c r="C57" s="38"/>
      <c r="D57" s="42"/>
      <c r="E57" s="58"/>
      <c r="F57" s="58"/>
      <c r="G57" s="58"/>
      <c r="H57" s="17"/>
      <c r="I57" s="17"/>
      <c r="J57" s="17"/>
      <c r="L57" s="51" t="s">
        <v>560</v>
      </c>
      <c r="M57" s="17"/>
      <c r="N57" s="17"/>
      <c r="O57" s="17"/>
      <c r="P57" s="17"/>
      <c r="Q57" s="17"/>
      <c r="R57" s="1"/>
      <c r="T57" s="4"/>
    </row>
    <row r="58" spans="1:20" ht="3.75" customHeight="1" thickBot="1" x14ac:dyDescent="0.3">
      <c r="A58" s="37"/>
      <c r="B58" s="37"/>
      <c r="C58" s="37"/>
      <c r="D58" s="37"/>
      <c r="E58" s="37"/>
      <c r="F58" s="37"/>
      <c r="G58" s="37"/>
      <c r="H58" s="37"/>
      <c r="I58" s="17"/>
      <c r="J58" s="17"/>
      <c r="L58" s="51" t="s">
        <v>561</v>
      </c>
      <c r="M58" s="17"/>
      <c r="N58" s="17"/>
      <c r="O58" s="17"/>
      <c r="P58" s="17"/>
      <c r="Q58" s="17"/>
      <c r="R58" s="1"/>
      <c r="T58" s="4"/>
    </row>
    <row r="59" spans="1:20" ht="6" customHeight="1" x14ac:dyDescent="0.25">
      <c r="A59" s="13"/>
      <c r="B59" s="13"/>
      <c r="C59" s="13"/>
      <c r="D59" s="13"/>
      <c r="E59" s="14"/>
      <c r="F59" s="14"/>
      <c r="G59" s="14"/>
      <c r="H59" s="14"/>
      <c r="L59" s="51" t="s">
        <v>562</v>
      </c>
    </row>
    <row r="60" spans="1:20" x14ac:dyDescent="0.25">
      <c r="L60" s="51" t="s">
        <v>44</v>
      </c>
    </row>
    <row r="61" spans="1:20" ht="19.5" customHeight="1" x14ac:dyDescent="0.25">
      <c r="E61" s="77" t="s">
        <v>917</v>
      </c>
      <c r="L61" s="51" t="s">
        <v>45</v>
      </c>
    </row>
    <row r="62" spans="1:20" ht="19.5" customHeight="1" x14ac:dyDescent="0.25">
      <c r="E62" s="77" t="s">
        <v>919</v>
      </c>
      <c r="L62" s="51"/>
    </row>
    <row r="63" spans="1:20" ht="19.5" customHeight="1" x14ac:dyDescent="0.25">
      <c r="E63" s="78" t="s">
        <v>916</v>
      </c>
      <c r="L63" s="51"/>
    </row>
    <row r="64" spans="1:20" ht="19.5" customHeight="1" x14ac:dyDescent="0.25">
      <c r="E64" s="79" t="s">
        <v>915</v>
      </c>
      <c r="L64" s="51" t="s">
        <v>62</v>
      </c>
    </row>
    <row r="65" spans="5:12" ht="19.5" customHeight="1" x14ac:dyDescent="0.25">
      <c r="E65" s="78" t="s">
        <v>918</v>
      </c>
      <c r="L65" s="51" t="s">
        <v>568</v>
      </c>
    </row>
    <row r="66" spans="5:12" x14ac:dyDescent="0.25">
      <c r="L66" s="51" t="s">
        <v>63</v>
      </c>
    </row>
    <row r="67" spans="5:12" x14ac:dyDescent="0.25">
      <c r="L67" s="51" t="s">
        <v>64</v>
      </c>
    </row>
    <row r="68" spans="5:12" x14ac:dyDescent="0.25">
      <c r="L68" s="51" t="s">
        <v>65</v>
      </c>
    </row>
    <row r="69" spans="5:12" x14ac:dyDescent="0.25">
      <c r="L69" s="51" t="s">
        <v>569</v>
      </c>
    </row>
    <row r="70" spans="5:12" x14ac:dyDescent="0.25">
      <c r="L70" s="51" t="s">
        <v>446</v>
      </c>
    </row>
    <row r="71" spans="5:12" x14ac:dyDescent="0.25">
      <c r="L71" s="51" t="s">
        <v>570</v>
      </c>
    </row>
    <row r="72" spans="5:12" x14ac:dyDescent="0.25">
      <c r="L72" s="51" t="s">
        <v>66</v>
      </c>
    </row>
    <row r="73" spans="5:12" x14ac:dyDescent="0.25">
      <c r="L73" s="51" t="s">
        <v>447</v>
      </c>
    </row>
    <row r="74" spans="5:12" x14ac:dyDescent="0.25">
      <c r="L74" s="51" t="s">
        <v>431</v>
      </c>
    </row>
    <row r="75" spans="5:12" x14ac:dyDescent="0.25">
      <c r="L75" s="51" t="s">
        <v>483</v>
      </c>
    </row>
    <row r="76" spans="5:12" x14ac:dyDescent="0.25">
      <c r="L76" s="51" t="s">
        <v>484</v>
      </c>
    </row>
    <row r="77" spans="5:12" x14ac:dyDescent="0.25">
      <c r="L77" s="51" t="s">
        <v>67</v>
      </c>
    </row>
    <row r="78" spans="5:12" x14ac:dyDescent="0.25">
      <c r="L78" s="51" t="s">
        <v>68</v>
      </c>
    </row>
    <row r="79" spans="5:12" x14ac:dyDescent="0.25">
      <c r="L79" s="51" t="s">
        <v>69</v>
      </c>
    </row>
    <row r="80" spans="5:12" x14ac:dyDescent="0.25">
      <c r="L80" s="51" t="s">
        <v>571</v>
      </c>
    </row>
    <row r="81" spans="12:12" x14ac:dyDescent="0.25">
      <c r="L81" s="51" t="s">
        <v>448</v>
      </c>
    </row>
    <row r="82" spans="12:12" x14ac:dyDescent="0.25">
      <c r="L82" s="51" t="s">
        <v>432</v>
      </c>
    </row>
    <row r="83" spans="12:12" x14ac:dyDescent="0.25">
      <c r="L83" s="51" t="s">
        <v>70</v>
      </c>
    </row>
    <row r="84" spans="12:12" x14ac:dyDescent="0.25">
      <c r="L84" s="51" t="s">
        <v>71</v>
      </c>
    </row>
    <row r="85" spans="12:12" x14ac:dyDescent="0.25">
      <c r="L85" s="51" t="s">
        <v>572</v>
      </c>
    </row>
    <row r="86" spans="12:12" x14ac:dyDescent="0.25">
      <c r="L86" s="51" t="s">
        <v>573</v>
      </c>
    </row>
    <row r="87" spans="12:12" x14ac:dyDescent="0.25">
      <c r="L87" s="51" t="s">
        <v>574</v>
      </c>
    </row>
    <row r="88" spans="12:12" x14ac:dyDescent="0.25">
      <c r="L88" s="51" t="s">
        <v>575</v>
      </c>
    </row>
    <row r="89" spans="12:12" x14ac:dyDescent="0.25">
      <c r="L89" s="51" t="s">
        <v>576</v>
      </c>
    </row>
    <row r="90" spans="12:12" x14ac:dyDescent="0.25">
      <c r="L90" s="51" t="s">
        <v>72</v>
      </c>
    </row>
    <row r="91" spans="12:12" x14ac:dyDescent="0.25">
      <c r="L91" s="51" t="s">
        <v>577</v>
      </c>
    </row>
    <row r="92" spans="12:12" x14ac:dyDescent="0.25">
      <c r="L92" s="51" t="s">
        <v>578</v>
      </c>
    </row>
    <row r="93" spans="12:12" x14ac:dyDescent="0.25">
      <c r="L93" s="51" t="s">
        <v>73</v>
      </c>
    </row>
    <row r="94" spans="12:12" x14ac:dyDescent="0.25">
      <c r="L94" s="51" t="s">
        <v>74</v>
      </c>
    </row>
    <row r="95" spans="12:12" x14ac:dyDescent="0.25">
      <c r="L95" s="51" t="s">
        <v>75</v>
      </c>
    </row>
    <row r="96" spans="12:12" x14ac:dyDescent="0.25">
      <c r="L96" s="51" t="s">
        <v>76</v>
      </c>
    </row>
    <row r="97" spans="12:12" x14ac:dyDescent="0.25">
      <c r="L97" s="51" t="s">
        <v>77</v>
      </c>
    </row>
    <row r="98" spans="12:12" x14ac:dyDescent="0.25">
      <c r="L98" s="51" t="s">
        <v>433</v>
      </c>
    </row>
    <row r="99" spans="12:12" x14ac:dyDescent="0.25">
      <c r="L99" s="51" t="s">
        <v>449</v>
      </c>
    </row>
    <row r="100" spans="12:12" x14ac:dyDescent="0.25">
      <c r="L100" s="51" t="s">
        <v>78</v>
      </c>
    </row>
    <row r="101" spans="12:12" x14ac:dyDescent="0.25">
      <c r="L101" s="51" t="s">
        <v>579</v>
      </c>
    </row>
    <row r="102" spans="12:12" x14ac:dyDescent="0.25">
      <c r="L102" s="51" t="s">
        <v>580</v>
      </c>
    </row>
    <row r="103" spans="12:12" x14ac:dyDescent="0.25">
      <c r="L103" s="51" t="s">
        <v>79</v>
      </c>
    </row>
    <row r="104" spans="12:12" x14ac:dyDescent="0.25">
      <c r="L104" s="51" t="s">
        <v>80</v>
      </c>
    </row>
    <row r="105" spans="12:12" x14ac:dyDescent="0.25">
      <c r="L105" s="51" t="s">
        <v>81</v>
      </c>
    </row>
    <row r="106" spans="12:12" x14ac:dyDescent="0.25">
      <c r="L106" s="51" t="s">
        <v>82</v>
      </c>
    </row>
    <row r="107" spans="12:12" x14ac:dyDescent="0.25">
      <c r="L107" s="51" t="s">
        <v>83</v>
      </c>
    </row>
    <row r="108" spans="12:12" x14ac:dyDescent="0.25">
      <c r="L108" s="51" t="s">
        <v>581</v>
      </c>
    </row>
    <row r="109" spans="12:12" x14ac:dyDescent="0.25">
      <c r="L109" s="51" t="s">
        <v>84</v>
      </c>
    </row>
    <row r="110" spans="12:12" x14ac:dyDescent="0.25">
      <c r="L110" s="51" t="s">
        <v>582</v>
      </c>
    </row>
    <row r="111" spans="12:12" x14ac:dyDescent="0.25">
      <c r="L111" s="51" t="s">
        <v>85</v>
      </c>
    </row>
    <row r="112" spans="12:12" x14ac:dyDescent="0.25">
      <c r="L112" s="51" t="s">
        <v>86</v>
      </c>
    </row>
    <row r="113" spans="12:12" x14ac:dyDescent="0.25">
      <c r="L113" s="51" t="s">
        <v>87</v>
      </c>
    </row>
    <row r="114" spans="12:12" x14ac:dyDescent="0.25">
      <c r="L114" s="51" t="s">
        <v>88</v>
      </c>
    </row>
    <row r="115" spans="12:12" x14ac:dyDescent="0.25">
      <c r="L115" s="51" t="s">
        <v>89</v>
      </c>
    </row>
    <row r="116" spans="12:12" x14ac:dyDescent="0.25">
      <c r="L116" s="51" t="s">
        <v>485</v>
      </c>
    </row>
    <row r="117" spans="12:12" x14ac:dyDescent="0.25">
      <c r="L117" s="51" t="s">
        <v>90</v>
      </c>
    </row>
    <row r="118" spans="12:12" x14ac:dyDescent="0.25">
      <c r="L118" s="51" t="s">
        <v>91</v>
      </c>
    </row>
    <row r="119" spans="12:12" x14ac:dyDescent="0.25">
      <c r="L119" s="51" t="s">
        <v>92</v>
      </c>
    </row>
    <row r="120" spans="12:12" x14ac:dyDescent="0.25">
      <c r="L120" s="51" t="s">
        <v>583</v>
      </c>
    </row>
    <row r="121" spans="12:12" x14ac:dyDescent="0.25">
      <c r="L121" s="51" t="s">
        <v>584</v>
      </c>
    </row>
    <row r="122" spans="12:12" x14ac:dyDescent="0.25">
      <c r="L122" s="51" t="s">
        <v>93</v>
      </c>
    </row>
    <row r="123" spans="12:12" x14ac:dyDescent="0.25">
      <c r="L123" s="51" t="s">
        <v>94</v>
      </c>
    </row>
    <row r="124" spans="12:12" x14ac:dyDescent="0.25">
      <c r="L124" s="51" t="s">
        <v>95</v>
      </c>
    </row>
    <row r="125" spans="12:12" x14ac:dyDescent="0.25">
      <c r="L125" s="51" t="s">
        <v>585</v>
      </c>
    </row>
    <row r="126" spans="12:12" x14ac:dyDescent="0.25">
      <c r="L126" s="51" t="s">
        <v>96</v>
      </c>
    </row>
    <row r="127" spans="12:12" x14ac:dyDescent="0.25">
      <c r="L127" s="51" t="s">
        <v>97</v>
      </c>
    </row>
    <row r="128" spans="12:12" x14ac:dyDescent="0.25">
      <c r="L128" s="51" t="s">
        <v>98</v>
      </c>
    </row>
    <row r="129" spans="12:12" x14ac:dyDescent="0.25">
      <c r="L129" s="51" t="s">
        <v>99</v>
      </c>
    </row>
    <row r="130" spans="12:12" x14ac:dyDescent="0.25">
      <c r="L130" s="51" t="s">
        <v>586</v>
      </c>
    </row>
    <row r="131" spans="12:12" x14ac:dyDescent="0.25">
      <c r="L131" s="51" t="s">
        <v>587</v>
      </c>
    </row>
    <row r="132" spans="12:12" x14ac:dyDescent="0.25">
      <c r="L132" s="51" t="s">
        <v>588</v>
      </c>
    </row>
    <row r="133" spans="12:12" x14ac:dyDescent="0.25">
      <c r="L133" s="51" t="s">
        <v>589</v>
      </c>
    </row>
    <row r="134" spans="12:12" x14ac:dyDescent="0.25">
      <c r="L134" s="51" t="s">
        <v>100</v>
      </c>
    </row>
    <row r="135" spans="12:12" x14ac:dyDescent="0.25">
      <c r="L135" s="51" t="s">
        <v>590</v>
      </c>
    </row>
    <row r="136" spans="12:12" x14ac:dyDescent="0.25">
      <c r="L136" s="51" t="s">
        <v>591</v>
      </c>
    </row>
    <row r="137" spans="12:12" x14ac:dyDescent="0.25">
      <c r="L137" s="51" t="s">
        <v>592</v>
      </c>
    </row>
    <row r="138" spans="12:12" x14ac:dyDescent="0.25">
      <c r="L138" s="51" t="s">
        <v>101</v>
      </c>
    </row>
    <row r="139" spans="12:12" x14ac:dyDescent="0.25">
      <c r="L139" s="51" t="s">
        <v>102</v>
      </c>
    </row>
    <row r="140" spans="12:12" x14ac:dyDescent="0.25">
      <c r="L140" s="51" t="s">
        <v>103</v>
      </c>
    </row>
    <row r="141" spans="12:12" x14ac:dyDescent="0.25">
      <c r="L141" s="51" t="s">
        <v>593</v>
      </c>
    </row>
    <row r="142" spans="12:12" x14ac:dyDescent="0.25">
      <c r="L142" s="51" t="s">
        <v>104</v>
      </c>
    </row>
    <row r="143" spans="12:12" x14ac:dyDescent="0.25">
      <c r="L143" s="51" t="s">
        <v>594</v>
      </c>
    </row>
    <row r="144" spans="12:12" x14ac:dyDescent="0.25">
      <c r="L144" s="51" t="s">
        <v>434</v>
      </c>
    </row>
    <row r="145" spans="12:12" x14ac:dyDescent="0.25">
      <c r="L145" s="51" t="s">
        <v>435</v>
      </c>
    </row>
    <row r="146" spans="12:12" x14ac:dyDescent="0.25">
      <c r="L146" s="51" t="s">
        <v>450</v>
      </c>
    </row>
    <row r="147" spans="12:12" x14ac:dyDescent="0.25">
      <c r="L147" s="51" t="s">
        <v>486</v>
      </c>
    </row>
    <row r="148" spans="12:12" x14ac:dyDescent="0.25">
      <c r="L148" s="51" t="s">
        <v>595</v>
      </c>
    </row>
    <row r="149" spans="12:12" x14ac:dyDescent="0.25">
      <c r="L149" s="51" t="s">
        <v>487</v>
      </c>
    </row>
    <row r="150" spans="12:12" x14ac:dyDescent="0.25">
      <c r="L150" s="51" t="s">
        <v>596</v>
      </c>
    </row>
    <row r="151" spans="12:12" x14ac:dyDescent="0.25">
      <c r="L151" s="51" t="s">
        <v>105</v>
      </c>
    </row>
    <row r="152" spans="12:12" x14ac:dyDescent="0.25">
      <c r="L152" s="51" t="s">
        <v>106</v>
      </c>
    </row>
    <row r="153" spans="12:12" x14ac:dyDescent="0.25">
      <c r="L153" s="51" t="s">
        <v>597</v>
      </c>
    </row>
    <row r="154" spans="12:12" x14ac:dyDescent="0.25">
      <c r="L154" s="51" t="s">
        <v>107</v>
      </c>
    </row>
    <row r="155" spans="12:12" x14ac:dyDescent="0.25">
      <c r="L155" s="51" t="s">
        <v>108</v>
      </c>
    </row>
    <row r="156" spans="12:12" x14ac:dyDescent="0.25">
      <c r="L156" s="51" t="s">
        <v>109</v>
      </c>
    </row>
    <row r="157" spans="12:12" x14ac:dyDescent="0.25">
      <c r="L157" s="51" t="s">
        <v>598</v>
      </c>
    </row>
    <row r="158" spans="12:12" x14ac:dyDescent="0.25">
      <c r="L158" s="51" t="s">
        <v>599</v>
      </c>
    </row>
    <row r="159" spans="12:12" x14ac:dyDescent="0.25">
      <c r="L159" s="51" t="s">
        <v>110</v>
      </c>
    </row>
    <row r="160" spans="12:12" x14ac:dyDescent="0.25">
      <c r="L160" s="51" t="s">
        <v>111</v>
      </c>
    </row>
    <row r="161" spans="12:12" x14ac:dyDescent="0.25">
      <c r="L161" s="51" t="s">
        <v>600</v>
      </c>
    </row>
    <row r="162" spans="12:12" x14ac:dyDescent="0.25">
      <c r="L162" s="51" t="s">
        <v>112</v>
      </c>
    </row>
    <row r="163" spans="12:12" x14ac:dyDescent="0.25">
      <c r="L163" s="51" t="s">
        <v>113</v>
      </c>
    </row>
    <row r="164" spans="12:12" x14ac:dyDescent="0.25">
      <c r="L164" s="51" t="s">
        <v>114</v>
      </c>
    </row>
    <row r="165" spans="12:12" x14ac:dyDescent="0.25">
      <c r="L165" s="51" t="s">
        <v>601</v>
      </c>
    </row>
    <row r="166" spans="12:12" x14ac:dyDescent="0.25">
      <c r="L166" s="51" t="s">
        <v>451</v>
      </c>
    </row>
    <row r="167" spans="12:12" x14ac:dyDescent="0.25">
      <c r="L167" s="51" t="s">
        <v>115</v>
      </c>
    </row>
    <row r="168" spans="12:12" x14ac:dyDescent="0.25">
      <c r="L168" s="51" t="s">
        <v>602</v>
      </c>
    </row>
    <row r="169" spans="12:12" x14ac:dyDescent="0.25">
      <c r="L169" s="51" t="s">
        <v>603</v>
      </c>
    </row>
    <row r="170" spans="12:12" x14ac:dyDescent="0.25">
      <c r="L170" s="51" t="s">
        <v>488</v>
      </c>
    </row>
    <row r="171" spans="12:12" x14ac:dyDescent="0.25">
      <c r="L171" s="51" t="s">
        <v>604</v>
      </c>
    </row>
    <row r="172" spans="12:12" x14ac:dyDescent="0.25">
      <c r="L172" s="51" t="s">
        <v>116</v>
      </c>
    </row>
    <row r="173" spans="12:12" x14ac:dyDescent="0.25">
      <c r="L173" s="51" t="s">
        <v>605</v>
      </c>
    </row>
    <row r="174" spans="12:12" x14ac:dyDescent="0.25">
      <c r="L174" s="51" t="s">
        <v>117</v>
      </c>
    </row>
    <row r="175" spans="12:12" x14ac:dyDescent="0.25">
      <c r="L175" s="51" t="s">
        <v>606</v>
      </c>
    </row>
    <row r="176" spans="12:12" x14ac:dyDescent="0.25">
      <c r="L176" s="51" t="s">
        <v>607</v>
      </c>
    </row>
    <row r="177" spans="12:12" x14ac:dyDescent="0.25">
      <c r="L177" s="51" t="s">
        <v>118</v>
      </c>
    </row>
    <row r="178" spans="12:12" x14ac:dyDescent="0.25">
      <c r="L178" s="51" t="s">
        <v>119</v>
      </c>
    </row>
    <row r="179" spans="12:12" x14ac:dyDescent="0.25">
      <c r="L179" s="51" t="s">
        <v>120</v>
      </c>
    </row>
    <row r="180" spans="12:12" x14ac:dyDescent="0.25">
      <c r="L180" s="51" t="s">
        <v>121</v>
      </c>
    </row>
    <row r="181" spans="12:12" x14ac:dyDescent="0.25">
      <c r="L181" s="51" t="s">
        <v>608</v>
      </c>
    </row>
    <row r="182" spans="12:12" x14ac:dyDescent="0.25">
      <c r="L182" s="51" t="s">
        <v>609</v>
      </c>
    </row>
    <row r="183" spans="12:12" x14ac:dyDescent="0.25">
      <c r="L183" s="51" t="s">
        <v>610</v>
      </c>
    </row>
    <row r="184" spans="12:12" x14ac:dyDescent="0.25">
      <c r="L184" s="51" t="s">
        <v>611</v>
      </c>
    </row>
    <row r="185" spans="12:12" x14ac:dyDescent="0.25">
      <c r="L185" s="51" t="s">
        <v>612</v>
      </c>
    </row>
    <row r="186" spans="12:12" x14ac:dyDescent="0.25">
      <c r="L186" s="51" t="s">
        <v>613</v>
      </c>
    </row>
    <row r="187" spans="12:12" x14ac:dyDescent="0.25">
      <c r="L187" s="51" t="s">
        <v>614</v>
      </c>
    </row>
    <row r="188" spans="12:12" x14ac:dyDescent="0.25">
      <c r="L188" s="51" t="s">
        <v>615</v>
      </c>
    </row>
    <row r="189" spans="12:12" x14ac:dyDescent="0.25">
      <c r="L189" s="51" t="s">
        <v>616</v>
      </c>
    </row>
    <row r="190" spans="12:12" x14ac:dyDescent="0.25">
      <c r="L190" s="51" t="s">
        <v>122</v>
      </c>
    </row>
    <row r="191" spans="12:12" x14ac:dyDescent="0.25">
      <c r="L191" s="51" t="s">
        <v>123</v>
      </c>
    </row>
    <row r="192" spans="12:12" x14ac:dyDescent="0.25">
      <c r="L192" s="51" t="s">
        <v>124</v>
      </c>
    </row>
    <row r="193" spans="12:12" x14ac:dyDescent="0.25">
      <c r="L193" s="51" t="s">
        <v>489</v>
      </c>
    </row>
    <row r="194" spans="12:12" x14ac:dyDescent="0.25">
      <c r="L194" s="51" t="s">
        <v>125</v>
      </c>
    </row>
    <row r="195" spans="12:12" x14ac:dyDescent="0.25">
      <c r="L195" s="51" t="s">
        <v>126</v>
      </c>
    </row>
    <row r="196" spans="12:12" x14ac:dyDescent="0.25">
      <c r="L196" s="51" t="s">
        <v>127</v>
      </c>
    </row>
    <row r="197" spans="12:12" x14ac:dyDescent="0.25">
      <c r="L197" s="51" t="s">
        <v>617</v>
      </c>
    </row>
    <row r="198" spans="12:12" x14ac:dyDescent="0.25">
      <c r="L198" s="51" t="s">
        <v>128</v>
      </c>
    </row>
    <row r="199" spans="12:12" x14ac:dyDescent="0.25">
      <c r="L199" s="51" t="s">
        <v>129</v>
      </c>
    </row>
    <row r="200" spans="12:12" x14ac:dyDescent="0.25">
      <c r="L200" s="51" t="s">
        <v>618</v>
      </c>
    </row>
    <row r="201" spans="12:12" x14ac:dyDescent="0.25">
      <c r="L201" s="51" t="s">
        <v>130</v>
      </c>
    </row>
    <row r="202" spans="12:12" x14ac:dyDescent="0.25">
      <c r="L202" s="51" t="s">
        <v>619</v>
      </c>
    </row>
    <row r="203" spans="12:12" x14ac:dyDescent="0.25">
      <c r="L203" s="51" t="s">
        <v>131</v>
      </c>
    </row>
    <row r="204" spans="12:12" x14ac:dyDescent="0.25">
      <c r="L204" s="51" t="s">
        <v>132</v>
      </c>
    </row>
    <row r="205" spans="12:12" x14ac:dyDescent="0.25">
      <c r="L205" s="51" t="s">
        <v>133</v>
      </c>
    </row>
    <row r="206" spans="12:12" x14ac:dyDescent="0.25">
      <c r="L206" s="51" t="s">
        <v>134</v>
      </c>
    </row>
    <row r="207" spans="12:12" x14ac:dyDescent="0.25">
      <c r="L207" s="51" t="s">
        <v>135</v>
      </c>
    </row>
    <row r="208" spans="12:12" x14ac:dyDescent="0.25">
      <c r="L208" s="51" t="s">
        <v>136</v>
      </c>
    </row>
    <row r="209" spans="12:12" x14ac:dyDescent="0.25">
      <c r="L209" s="51" t="s">
        <v>137</v>
      </c>
    </row>
    <row r="210" spans="12:12" x14ac:dyDescent="0.25">
      <c r="L210" s="51" t="s">
        <v>620</v>
      </c>
    </row>
    <row r="211" spans="12:12" x14ac:dyDescent="0.25">
      <c r="L211" s="51" t="s">
        <v>621</v>
      </c>
    </row>
    <row r="212" spans="12:12" x14ac:dyDescent="0.25">
      <c r="L212" s="51" t="s">
        <v>622</v>
      </c>
    </row>
    <row r="213" spans="12:12" x14ac:dyDescent="0.25">
      <c r="L213" s="51" t="s">
        <v>623</v>
      </c>
    </row>
    <row r="214" spans="12:12" x14ac:dyDescent="0.25">
      <c r="L214" s="51" t="s">
        <v>624</v>
      </c>
    </row>
    <row r="215" spans="12:12" x14ac:dyDescent="0.25">
      <c r="L215" s="51" t="s">
        <v>625</v>
      </c>
    </row>
    <row r="216" spans="12:12" x14ac:dyDescent="0.25">
      <c r="L216" s="51" t="s">
        <v>138</v>
      </c>
    </row>
    <row r="217" spans="12:12" x14ac:dyDescent="0.25">
      <c r="L217" s="51" t="s">
        <v>626</v>
      </c>
    </row>
    <row r="218" spans="12:12" x14ac:dyDescent="0.25">
      <c r="L218" s="51" t="s">
        <v>139</v>
      </c>
    </row>
    <row r="219" spans="12:12" x14ac:dyDescent="0.25">
      <c r="L219" s="51" t="s">
        <v>140</v>
      </c>
    </row>
    <row r="220" spans="12:12" x14ac:dyDescent="0.25">
      <c r="L220" s="51" t="s">
        <v>627</v>
      </c>
    </row>
    <row r="221" spans="12:12" x14ac:dyDescent="0.25">
      <c r="L221" s="51" t="s">
        <v>436</v>
      </c>
    </row>
    <row r="222" spans="12:12" x14ac:dyDescent="0.25">
      <c r="L222" s="51" t="s">
        <v>628</v>
      </c>
    </row>
    <row r="223" spans="12:12" x14ac:dyDescent="0.25">
      <c r="L223" s="51" t="s">
        <v>141</v>
      </c>
    </row>
    <row r="224" spans="12:12" x14ac:dyDescent="0.25">
      <c r="L224" s="51" t="s">
        <v>452</v>
      </c>
    </row>
    <row r="225" spans="12:12" x14ac:dyDescent="0.25">
      <c r="L225" s="51" t="s">
        <v>142</v>
      </c>
    </row>
    <row r="226" spans="12:12" x14ac:dyDescent="0.25">
      <c r="L226" s="51" t="s">
        <v>143</v>
      </c>
    </row>
    <row r="227" spans="12:12" x14ac:dyDescent="0.25">
      <c r="L227" s="51" t="s">
        <v>144</v>
      </c>
    </row>
    <row r="228" spans="12:12" x14ac:dyDescent="0.25">
      <c r="L228" s="51" t="s">
        <v>629</v>
      </c>
    </row>
    <row r="229" spans="12:12" x14ac:dyDescent="0.25">
      <c r="L229" s="51" t="s">
        <v>145</v>
      </c>
    </row>
    <row r="230" spans="12:12" x14ac:dyDescent="0.25">
      <c r="L230" s="51" t="s">
        <v>146</v>
      </c>
    </row>
    <row r="231" spans="12:12" x14ac:dyDescent="0.25">
      <c r="L231" s="51" t="s">
        <v>453</v>
      </c>
    </row>
    <row r="232" spans="12:12" x14ac:dyDescent="0.25">
      <c r="L232" s="51" t="s">
        <v>490</v>
      </c>
    </row>
    <row r="233" spans="12:12" x14ac:dyDescent="0.25">
      <c r="L233" s="51" t="s">
        <v>147</v>
      </c>
    </row>
    <row r="234" spans="12:12" x14ac:dyDescent="0.25">
      <c r="L234" s="51" t="s">
        <v>454</v>
      </c>
    </row>
    <row r="235" spans="12:12" x14ac:dyDescent="0.25">
      <c r="L235" s="51" t="s">
        <v>630</v>
      </c>
    </row>
    <row r="236" spans="12:12" x14ac:dyDescent="0.25">
      <c r="L236" s="51" t="s">
        <v>631</v>
      </c>
    </row>
    <row r="237" spans="12:12" x14ac:dyDescent="0.25">
      <c r="L237" s="51" t="s">
        <v>148</v>
      </c>
    </row>
    <row r="238" spans="12:12" x14ac:dyDescent="0.25">
      <c r="L238" s="51" t="s">
        <v>442</v>
      </c>
    </row>
    <row r="239" spans="12:12" x14ac:dyDescent="0.25">
      <c r="L239" s="51" t="s">
        <v>632</v>
      </c>
    </row>
    <row r="240" spans="12:12" x14ac:dyDescent="0.25">
      <c r="L240" s="51" t="s">
        <v>633</v>
      </c>
    </row>
    <row r="241" spans="12:12" x14ac:dyDescent="0.25">
      <c r="L241" s="51" t="s">
        <v>149</v>
      </c>
    </row>
    <row r="242" spans="12:12" x14ac:dyDescent="0.25">
      <c r="L242" s="51" t="s">
        <v>150</v>
      </c>
    </row>
    <row r="243" spans="12:12" x14ac:dyDescent="0.25">
      <c r="L243" s="51" t="s">
        <v>634</v>
      </c>
    </row>
    <row r="244" spans="12:12" x14ac:dyDescent="0.25">
      <c r="L244" s="51" t="s">
        <v>151</v>
      </c>
    </row>
    <row r="245" spans="12:12" x14ac:dyDescent="0.25">
      <c r="L245" s="51" t="s">
        <v>152</v>
      </c>
    </row>
    <row r="246" spans="12:12" x14ac:dyDescent="0.25">
      <c r="L246" s="51" t="s">
        <v>153</v>
      </c>
    </row>
    <row r="247" spans="12:12" x14ac:dyDescent="0.25">
      <c r="L247" s="51" t="s">
        <v>635</v>
      </c>
    </row>
    <row r="248" spans="12:12" x14ac:dyDescent="0.25">
      <c r="L248" s="51" t="s">
        <v>636</v>
      </c>
    </row>
    <row r="249" spans="12:12" x14ac:dyDescent="0.25">
      <c r="L249" s="51" t="s">
        <v>637</v>
      </c>
    </row>
    <row r="250" spans="12:12" x14ac:dyDescent="0.25">
      <c r="L250" s="51" t="s">
        <v>455</v>
      </c>
    </row>
    <row r="251" spans="12:12" x14ac:dyDescent="0.25">
      <c r="L251" s="51" t="s">
        <v>638</v>
      </c>
    </row>
    <row r="252" spans="12:12" x14ac:dyDescent="0.25">
      <c r="L252" s="51" t="s">
        <v>639</v>
      </c>
    </row>
    <row r="253" spans="12:12" x14ac:dyDescent="0.25">
      <c r="L253" s="51" t="s">
        <v>491</v>
      </c>
    </row>
    <row r="254" spans="12:12" x14ac:dyDescent="0.25">
      <c r="L254" s="51" t="s">
        <v>640</v>
      </c>
    </row>
    <row r="255" spans="12:12" x14ac:dyDescent="0.25">
      <c r="L255" s="51" t="s">
        <v>154</v>
      </c>
    </row>
    <row r="256" spans="12:12" x14ac:dyDescent="0.25">
      <c r="L256" s="51" t="s">
        <v>641</v>
      </c>
    </row>
    <row r="257" spans="12:12" x14ac:dyDescent="0.25">
      <c r="L257" s="51" t="s">
        <v>642</v>
      </c>
    </row>
    <row r="258" spans="12:12" x14ac:dyDescent="0.25">
      <c r="L258" s="51" t="s">
        <v>155</v>
      </c>
    </row>
    <row r="259" spans="12:12" x14ac:dyDescent="0.25">
      <c r="L259" s="51" t="s">
        <v>156</v>
      </c>
    </row>
    <row r="260" spans="12:12" x14ac:dyDescent="0.25">
      <c r="L260" s="51" t="s">
        <v>157</v>
      </c>
    </row>
    <row r="261" spans="12:12" x14ac:dyDescent="0.25">
      <c r="L261" s="51" t="s">
        <v>456</v>
      </c>
    </row>
    <row r="262" spans="12:12" x14ac:dyDescent="0.25">
      <c r="L262" s="51" t="s">
        <v>643</v>
      </c>
    </row>
    <row r="263" spans="12:12" x14ac:dyDescent="0.25">
      <c r="L263" s="51" t="s">
        <v>158</v>
      </c>
    </row>
    <row r="264" spans="12:12" x14ac:dyDescent="0.25">
      <c r="L264" s="51" t="s">
        <v>159</v>
      </c>
    </row>
    <row r="265" spans="12:12" x14ac:dyDescent="0.25">
      <c r="L265" s="51" t="s">
        <v>160</v>
      </c>
    </row>
    <row r="266" spans="12:12" x14ac:dyDescent="0.25">
      <c r="L266" s="51" t="s">
        <v>644</v>
      </c>
    </row>
    <row r="267" spans="12:12" x14ac:dyDescent="0.25">
      <c r="L267" s="51" t="s">
        <v>161</v>
      </c>
    </row>
    <row r="268" spans="12:12" x14ac:dyDescent="0.25">
      <c r="L268" s="51" t="s">
        <v>162</v>
      </c>
    </row>
    <row r="269" spans="12:12" x14ac:dyDescent="0.25">
      <c r="L269" s="51" t="s">
        <v>645</v>
      </c>
    </row>
    <row r="270" spans="12:12" x14ac:dyDescent="0.25">
      <c r="L270" s="51" t="s">
        <v>492</v>
      </c>
    </row>
    <row r="271" spans="12:12" x14ac:dyDescent="0.25">
      <c r="L271" s="51" t="s">
        <v>646</v>
      </c>
    </row>
    <row r="272" spans="12:12" x14ac:dyDescent="0.25">
      <c r="L272" s="51" t="s">
        <v>647</v>
      </c>
    </row>
    <row r="273" spans="12:12" x14ac:dyDescent="0.25">
      <c r="L273" s="51" t="s">
        <v>163</v>
      </c>
    </row>
    <row r="274" spans="12:12" x14ac:dyDescent="0.25">
      <c r="L274" s="51" t="s">
        <v>164</v>
      </c>
    </row>
    <row r="275" spans="12:12" x14ac:dyDescent="0.25">
      <c r="L275" s="51" t="s">
        <v>165</v>
      </c>
    </row>
    <row r="276" spans="12:12" x14ac:dyDescent="0.25">
      <c r="L276" s="51" t="s">
        <v>648</v>
      </c>
    </row>
    <row r="277" spans="12:12" x14ac:dyDescent="0.25">
      <c r="L277" s="51" t="s">
        <v>649</v>
      </c>
    </row>
    <row r="278" spans="12:12" x14ac:dyDescent="0.25">
      <c r="L278" s="51" t="s">
        <v>166</v>
      </c>
    </row>
    <row r="279" spans="12:12" x14ac:dyDescent="0.25">
      <c r="L279" s="51" t="s">
        <v>650</v>
      </c>
    </row>
    <row r="280" spans="12:12" x14ac:dyDescent="0.25">
      <c r="L280" s="51" t="s">
        <v>167</v>
      </c>
    </row>
    <row r="281" spans="12:12" x14ac:dyDescent="0.25">
      <c r="L281" s="51" t="s">
        <v>168</v>
      </c>
    </row>
    <row r="282" spans="12:12" x14ac:dyDescent="0.25">
      <c r="L282" s="51" t="s">
        <v>169</v>
      </c>
    </row>
    <row r="283" spans="12:12" x14ac:dyDescent="0.25">
      <c r="L283" s="51" t="s">
        <v>170</v>
      </c>
    </row>
    <row r="284" spans="12:12" x14ac:dyDescent="0.25">
      <c r="L284" s="51" t="s">
        <v>171</v>
      </c>
    </row>
    <row r="285" spans="12:12" x14ac:dyDescent="0.25">
      <c r="L285" s="51" t="s">
        <v>172</v>
      </c>
    </row>
    <row r="286" spans="12:12" x14ac:dyDescent="0.25">
      <c r="L286" s="51" t="s">
        <v>457</v>
      </c>
    </row>
    <row r="287" spans="12:12" x14ac:dyDescent="0.25">
      <c r="L287" s="51" t="s">
        <v>458</v>
      </c>
    </row>
    <row r="288" spans="12:12" x14ac:dyDescent="0.25">
      <c r="L288" s="51" t="s">
        <v>651</v>
      </c>
    </row>
    <row r="289" spans="12:12" x14ac:dyDescent="0.25">
      <c r="L289" s="51" t="s">
        <v>173</v>
      </c>
    </row>
    <row r="290" spans="12:12" x14ac:dyDescent="0.25">
      <c r="L290" s="51" t="s">
        <v>652</v>
      </c>
    </row>
    <row r="291" spans="12:12" x14ac:dyDescent="0.25">
      <c r="L291" s="51" t="s">
        <v>653</v>
      </c>
    </row>
    <row r="292" spans="12:12" x14ac:dyDescent="0.25">
      <c r="L292" s="51" t="s">
        <v>174</v>
      </c>
    </row>
    <row r="293" spans="12:12" x14ac:dyDescent="0.25">
      <c r="L293" s="51" t="s">
        <v>654</v>
      </c>
    </row>
    <row r="294" spans="12:12" x14ac:dyDescent="0.25">
      <c r="L294" s="51" t="s">
        <v>175</v>
      </c>
    </row>
    <row r="295" spans="12:12" x14ac:dyDescent="0.25">
      <c r="L295" s="51" t="s">
        <v>176</v>
      </c>
    </row>
    <row r="296" spans="12:12" x14ac:dyDescent="0.25">
      <c r="L296" s="51" t="s">
        <v>505</v>
      </c>
    </row>
    <row r="297" spans="12:12" x14ac:dyDescent="0.25">
      <c r="L297" s="51" t="s">
        <v>459</v>
      </c>
    </row>
    <row r="298" spans="12:12" x14ac:dyDescent="0.25">
      <c r="L298" s="51" t="s">
        <v>177</v>
      </c>
    </row>
    <row r="299" spans="12:12" x14ac:dyDescent="0.25">
      <c r="L299" s="51" t="s">
        <v>655</v>
      </c>
    </row>
    <row r="300" spans="12:12" x14ac:dyDescent="0.25">
      <c r="L300" s="51" t="s">
        <v>656</v>
      </c>
    </row>
    <row r="301" spans="12:12" x14ac:dyDescent="0.25">
      <c r="L301" s="51" t="s">
        <v>178</v>
      </c>
    </row>
    <row r="302" spans="12:12" x14ac:dyDescent="0.25">
      <c r="L302" s="51" t="s">
        <v>657</v>
      </c>
    </row>
    <row r="303" spans="12:12" x14ac:dyDescent="0.25">
      <c r="L303" s="51" t="s">
        <v>179</v>
      </c>
    </row>
    <row r="304" spans="12:12" x14ac:dyDescent="0.25">
      <c r="L304" s="51" t="s">
        <v>658</v>
      </c>
    </row>
    <row r="305" spans="12:12" x14ac:dyDescent="0.25">
      <c r="L305" s="51" t="s">
        <v>659</v>
      </c>
    </row>
    <row r="306" spans="12:12" x14ac:dyDescent="0.25">
      <c r="L306" s="51" t="s">
        <v>180</v>
      </c>
    </row>
    <row r="307" spans="12:12" x14ac:dyDescent="0.25">
      <c r="L307" s="51" t="s">
        <v>181</v>
      </c>
    </row>
    <row r="308" spans="12:12" x14ac:dyDescent="0.25">
      <c r="L308" s="51" t="s">
        <v>182</v>
      </c>
    </row>
    <row r="309" spans="12:12" x14ac:dyDescent="0.25">
      <c r="L309" s="51" t="s">
        <v>660</v>
      </c>
    </row>
    <row r="310" spans="12:12" x14ac:dyDescent="0.25">
      <c r="L310" s="51" t="s">
        <v>183</v>
      </c>
    </row>
    <row r="311" spans="12:12" x14ac:dyDescent="0.25">
      <c r="L311" s="51" t="s">
        <v>661</v>
      </c>
    </row>
    <row r="312" spans="12:12" x14ac:dyDescent="0.25">
      <c r="L312" s="51" t="s">
        <v>662</v>
      </c>
    </row>
    <row r="313" spans="12:12" x14ac:dyDescent="0.25">
      <c r="L313" s="51" t="s">
        <v>184</v>
      </c>
    </row>
    <row r="314" spans="12:12" x14ac:dyDescent="0.25">
      <c r="L314" s="51" t="s">
        <v>185</v>
      </c>
    </row>
    <row r="315" spans="12:12" x14ac:dyDescent="0.25">
      <c r="L315" s="51" t="s">
        <v>663</v>
      </c>
    </row>
    <row r="316" spans="12:12" x14ac:dyDescent="0.25">
      <c r="L316" s="51" t="s">
        <v>186</v>
      </c>
    </row>
    <row r="317" spans="12:12" x14ac:dyDescent="0.25">
      <c r="L317" s="51" t="s">
        <v>664</v>
      </c>
    </row>
    <row r="318" spans="12:12" x14ac:dyDescent="0.25">
      <c r="L318" s="51" t="s">
        <v>187</v>
      </c>
    </row>
    <row r="319" spans="12:12" x14ac:dyDescent="0.25">
      <c r="L319" s="51" t="s">
        <v>665</v>
      </c>
    </row>
    <row r="320" spans="12:12" x14ac:dyDescent="0.25">
      <c r="L320" s="51" t="s">
        <v>188</v>
      </c>
    </row>
    <row r="321" spans="12:12" x14ac:dyDescent="0.25">
      <c r="L321" s="51" t="s">
        <v>666</v>
      </c>
    </row>
    <row r="322" spans="12:12" x14ac:dyDescent="0.25">
      <c r="L322" s="51" t="s">
        <v>189</v>
      </c>
    </row>
    <row r="323" spans="12:12" x14ac:dyDescent="0.25">
      <c r="L323" s="51" t="s">
        <v>667</v>
      </c>
    </row>
    <row r="324" spans="12:12" x14ac:dyDescent="0.25">
      <c r="L324" s="51" t="s">
        <v>190</v>
      </c>
    </row>
    <row r="325" spans="12:12" x14ac:dyDescent="0.25">
      <c r="L325" s="51" t="s">
        <v>191</v>
      </c>
    </row>
    <row r="326" spans="12:12" x14ac:dyDescent="0.25">
      <c r="L326" s="51" t="s">
        <v>192</v>
      </c>
    </row>
    <row r="327" spans="12:12" x14ac:dyDescent="0.25">
      <c r="L327" s="51" t="s">
        <v>668</v>
      </c>
    </row>
    <row r="328" spans="12:12" x14ac:dyDescent="0.25">
      <c r="L328" s="51" t="s">
        <v>669</v>
      </c>
    </row>
    <row r="329" spans="12:12" x14ac:dyDescent="0.25">
      <c r="L329" s="51" t="s">
        <v>193</v>
      </c>
    </row>
    <row r="330" spans="12:12" x14ac:dyDescent="0.25">
      <c r="L330" s="51" t="s">
        <v>194</v>
      </c>
    </row>
    <row r="331" spans="12:12" x14ac:dyDescent="0.25">
      <c r="L331" s="51" t="s">
        <v>670</v>
      </c>
    </row>
    <row r="332" spans="12:12" x14ac:dyDescent="0.25">
      <c r="L332" s="51" t="s">
        <v>671</v>
      </c>
    </row>
    <row r="333" spans="12:12" x14ac:dyDescent="0.25">
      <c r="L333" s="51" t="s">
        <v>195</v>
      </c>
    </row>
    <row r="334" spans="12:12" x14ac:dyDescent="0.25">
      <c r="L334" s="51" t="s">
        <v>672</v>
      </c>
    </row>
    <row r="335" spans="12:12" x14ac:dyDescent="0.25">
      <c r="L335" s="51" t="s">
        <v>673</v>
      </c>
    </row>
    <row r="336" spans="12:12" x14ac:dyDescent="0.25">
      <c r="L336" s="51" t="s">
        <v>196</v>
      </c>
    </row>
    <row r="337" spans="12:12" x14ac:dyDescent="0.25">
      <c r="L337" s="51" t="s">
        <v>197</v>
      </c>
    </row>
    <row r="338" spans="12:12" x14ac:dyDescent="0.25">
      <c r="L338" s="51" t="s">
        <v>198</v>
      </c>
    </row>
    <row r="339" spans="12:12" x14ac:dyDescent="0.25">
      <c r="L339" s="51" t="s">
        <v>674</v>
      </c>
    </row>
    <row r="340" spans="12:12" x14ac:dyDescent="0.25">
      <c r="L340" s="51" t="s">
        <v>675</v>
      </c>
    </row>
    <row r="341" spans="12:12" x14ac:dyDescent="0.25">
      <c r="L341" s="51" t="s">
        <v>199</v>
      </c>
    </row>
    <row r="342" spans="12:12" x14ac:dyDescent="0.25">
      <c r="L342" s="51" t="s">
        <v>200</v>
      </c>
    </row>
    <row r="343" spans="12:12" x14ac:dyDescent="0.25">
      <c r="L343" s="51" t="s">
        <v>676</v>
      </c>
    </row>
    <row r="344" spans="12:12" x14ac:dyDescent="0.25">
      <c r="L344" s="51" t="s">
        <v>677</v>
      </c>
    </row>
    <row r="345" spans="12:12" x14ac:dyDescent="0.25">
      <c r="L345" s="51" t="s">
        <v>201</v>
      </c>
    </row>
    <row r="346" spans="12:12" x14ac:dyDescent="0.25">
      <c r="L346" s="51" t="s">
        <v>678</v>
      </c>
    </row>
    <row r="347" spans="12:12" x14ac:dyDescent="0.25">
      <c r="L347" s="51" t="s">
        <v>202</v>
      </c>
    </row>
    <row r="348" spans="12:12" x14ac:dyDescent="0.25">
      <c r="L348" s="51" t="s">
        <v>203</v>
      </c>
    </row>
    <row r="349" spans="12:12" x14ac:dyDescent="0.25">
      <c r="L349" s="51" t="s">
        <v>204</v>
      </c>
    </row>
    <row r="350" spans="12:12" x14ac:dyDescent="0.25">
      <c r="L350" s="51" t="s">
        <v>205</v>
      </c>
    </row>
    <row r="351" spans="12:12" x14ac:dyDescent="0.25">
      <c r="L351" s="51" t="s">
        <v>679</v>
      </c>
    </row>
    <row r="352" spans="12:12" x14ac:dyDescent="0.25">
      <c r="L352" s="51" t="s">
        <v>680</v>
      </c>
    </row>
    <row r="353" spans="12:12" x14ac:dyDescent="0.25">
      <c r="L353" s="51" t="s">
        <v>681</v>
      </c>
    </row>
    <row r="354" spans="12:12" x14ac:dyDescent="0.25">
      <c r="L354" s="51" t="s">
        <v>206</v>
      </c>
    </row>
    <row r="355" spans="12:12" x14ac:dyDescent="0.25">
      <c r="L355" s="51" t="s">
        <v>682</v>
      </c>
    </row>
    <row r="356" spans="12:12" x14ac:dyDescent="0.25">
      <c r="L356" s="51" t="s">
        <v>207</v>
      </c>
    </row>
    <row r="357" spans="12:12" x14ac:dyDescent="0.25">
      <c r="L357" s="51" t="s">
        <v>208</v>
      </c>
    </row>
    <row r="358" spans="12:12" x14ac:dyDescent="0.25">
      <c r="L358" s="51" t="s">
        <v>209</v>
      </c>
    </row>
    <row r="359" spans="12:12" x14ac:dyDescent="0.25">
      <c r="L359" s="51" t="s">
        <v>210</v>
      </c>
    </row>
    <row r="360" spans="12:12" x14ac:dyDescent="0.25">
      <c r="L360" s="51" t="s">
        <v>683</v>
      </c>
    </row>
    <row r="361" spans="12:12" x14ac:dyDescent="0.25">
      <c r="L361" s="51" t="s">
        <v>684</v>
      </c>
    </row>
    <row r="362" spans="12:12" x14ac:dyDescent="0.25">
      <c r="L362" s="51" t="s">
        <v>211</v>
      </c>
    </row>
    <row r="363" spans="12:12" x14ac:dyDescent="0.25">
      <c r="L363" s="51" t="s">
        <v>460</v>
      </c>
    </row>
    <row r="364" spans="12:12" x14ac:dyDescent="0.25">
      <c r="L364" s="51" t="s">
        <v>212</v>
      </c>
    </row>
    <row r="365" spans="12:12" x14ac:dyDescent="0.25">
      <c r="L365" s="51" t="s">
        <v>685</v>
      </c>
    </row>
    <row r="366" spans="12:12" x14ac:dyDescent="0.25">
      <c r="L366" s="51" t="s">
        <v>213</v>
      </c>
    </row>
    <row r="367" spans="12:12" x14ac:dyDescent="0.25">
      <c r="L367" s="51" t="s">
        <v>214</v>
      </c>
    </row>
    <row r="368" spans="12:12" x14ac:dyDescent="0.25">
      <c r="L368" s="51" t="s">
        <v>215</v>
      </c>
    </row>
    <row r="369" spans="12:12" x14ac:dyDescent="0.25">
      <c r="L369" s="51" t="s">
        <v>216</v>
      </c>
    </row>
    <row r="370" spans="12:12" x14ac:dyDescent="0.25">
      <c r="L370" s="51" t="s">
        <v>217</v>
      </c>
    </row>
    <row r="371" spans="12:12" x14ac:dyDescent="0.25">
      <c r="L371" s="51" t="s">
        <v>218</v>
      </c>
    </row>
    <row r="372" spans="12:12" x14ac:dyDescent="0.25">
      <c r="L372" s="51" t="s">
        <v>219</v>
      </c>
    </row>
    <row r="373" spans="12:12" x14ac:dyDescent="0.25">
      <c r="L373" s="51" t="s">
        <v>220</v>
      </c>
    </row>
    <row r="374" spans="12:12" x14ac:dyDescent="0.25">
      <c r="L374" s="51" t="s">
        <v>686</v>
      </c>
    </row>
    <row r="375" spans="12:12" x14ac:dyDescent="0.25">
      <c r="L375" s="51" t="s">
        <v>687</v>
      </c>
    </row>
    <row r="376" spans="12:12" x14ac:dyDescent="0.25">
      <c r="L376" s="51" t="s">
        <v>688</v>
      </c>
    </row>
    <row r="377" spans="12:12" x14ac:dyDescent="0.25">
      <c r="L377" s="51" t="s">
        <v>221</v>
      </c>
    </row>
    <row r="378" spans="12:12" x14ac:dyDescent="0.25">
      <c r="L378" s="51" t="s">
        <v>222</v>
      </c>
    </row>
    <row r="379" spans="12:12" x14ac:dyDescent="0.25">
      <c r="L379" s="51" t="s">
        <v>223</v>
      </c>
    </row>
    <row r="380" spans="12:12" x14ac:dyDescent="0.25">
      <c r="L380" s="51" t="s">
        <v>224</v>
      </c>
    </row>
    <row r="381" spans="12:12" x14ac:dyDescent="0.25">
      <c r="L381" s="51" t="s">
        <v>225</v>
      </c>
    </row>
    <row r="382" spans="12:12" x14ac:dyDescent="0.25">
      <c r="L382" s="51" t="s">
        <v>226</v>
      </c>
    </row>
    <row r="383" spans="12:12" x14ac:dyDescent="0.25">
      <c r="L383" s="51" t="s">
        <v>227</v>
      </c>
    </row>
    <row r="384" spans="12:12" x14ac:dyDescent="0.25">
      <c r="L384" s="51" t="s">
        <v>228</v>
      </c>
    </row>
    <row r="385" spans="12:12" x14ac:dyDescent="0.25">
      <c r="L385" s="51" t="s">
        <v>229</v>
      </c>
    </row>
    <row r="386" spans="12:12" x14ac:dyDescent="0.25">
      <c r="L386" s="51" t="s">
        <v>689</v>
      </c>
    </row>
    <row r="387" spans="12:12" x14ac:dyDescent="0.25">
      <c r="L387" s="51" t="s">
        <v>230</v>
      </c>
    </row>
    <row r="388" spans="12:12" x14ac:dyDescent="0.25">
      <c r="L388" s="51" t="s">
        <v>690</v>
      </c>
    </row>
    <row r="389" spans="12:12" x14ac:dyDescent="0.25">
      <c r="L389" s="51" t="s">
        <v>691</v>
      </c>
    </row>
    <row r="390" spans="12:12" x14ac:dyDescent="0.25">
      <c r="L390" s="51" t="s">
        <v>231</v>
      </c>
    </row>
    <row r="391" spans="12:12" x14ac:dyDescent="0.25">
      <c r="L391" s="51" t="s">
        <v>692</v>
      </c>
    </row>
    <row r="392" spans="12:12" x14ac:dyDescent="0.25">
      <c r="L392" s="51" t="s">
        <v>693</v>
      </c>
    </row>
    <row r="393" spans="12:12" x14ac:dyDescent="0.25">
      <c r="L393" s="51" t="s">
        <v>694</v>
      </c>
    </row>
    <row r="394" spans="12:12" x14ac:dyDescent="0.25">
      <c r="L394" s="51" t="s">
        <v>232</v>
      </c>
    </row>
    <row r="395" spans="12:12" x14ac:dyDescent="0.25">
      <c r="L395" s="51" t="s">
        <v>233</v>
      </c>
    </row>
    <row r="396" spans="12:12" x14ac:dyDescent="0.25">
      <c r="L396" s="51" t="s">
        <v>461</v>
      </c>
    </row>
    <row r="397" spans="12:12" x14ac:dyDescent="0.25">
      <c r="L397" s="51" t="s">
        <v>234</v>
      </c>
    </row>
    <row r="398" spans="12:12" x14ac:dyDescent="0.25">
      <c r="L398" s="51" t="s">
        <v>695</v>
      </c>
    </row>
    <row r="399" spans="12:12" x14ac:dyDescent="0.25">
      <c r="L399" s="51" t="s">
        <v>696</v>
      </c>
    </row>
    <row r="400" spans="12:12" x14ac:dyDescent="0.25">
      <c r="L400" s="51" t="s">
        <v>235</v>
      </c>
    </row>
    <row r="401" spans="12:12" x14ac:dyDescent="0.25">
      <c r="L401" s="51" t="s">
        <v>697</v>
      </c>
    </row>
    <row r="402" spans="12:12" x14ac:dyDescent="0.25">
      <c r="L402" s="51" t="s">
        <v>698</v>
      </c>
    </row>
    <row r="403" spans="12:12" x14ac:dyDescent="0.25">
      <c r="L403" s="51" t="s">
        <v>699</v>
      </c>
    </row>
    <row r="404" spans="12:12" x14ac:dyDescent="0.25">
      <c r="L404" s="51" t="s">
        <v>700</v>
      </c>
    </row>
    <row r="405" spans="12:12" x14ac:dyDescent="0.25">
      <c r="L405" s="51" t="s">
        <v>701</v>
      </c>
    </row>
    <row r="406" spans="12:12" x14ac:dyDescent="0.25">
      <c r="L406" s="51" t="s">
        <v>702</v>
      </c>
    </row>
    <row r="407" spans="12:12" x14ac:dyDescent="0.25">
      <c r="L407" s="51" t="s">
        <v>703</v>
      </c>
    </row>
    <row r="408" spans="12:12" x14ac:dyDescent="0.25">
      <c r="L408" s="51" t="s">
        <v>704</v>
      </c>
    </row>
    <row r="409" spans="12:12" x14ac:dyDescent="0.25">
      <c r="L409" s="51" t="s">
        <v>705</v>
      </c>
    </row>
    <row r="410" spans="12:12" x14ac:dyDescent="0.25">
      <c r="L410" s="51" t="s">
        <v>706</v>
      </c>
    </row>
    <row r="411" spans="12:12" x14ac:dyDescent="0.25">
      <c r="L411" s="51" t="s">
        <v>707</v>
      </c>
    </row>
    <row r="412" spans="12:12" x14ac:dyDescent="0.25">
      <c r="L412" s="51" t="s">
        <v>236</v>
      </c>
    </row>
    <row r="413" spans="12:12" x14ac:dyDescent="0.25">
      <c r="L413" s="51" t="s">
        <v>462</v>
      </c>
    </row>
    <row r="414" spans="12:12" x14ac:dyDescent="0.25">
      <c r="L414" s="51" t="s">
        <v>237</v>
      </c>
    </row>
    <row r="415" spans="12:12" x14ac:dyDescent="0.25">
      <c r="L415" s="51" t="s">
        <v>238</v>
      </c>
    </row>
    <row r="416" spans="12:12" x14ac:dyDescent="0.25">
      <c r="L416" s="51" t="s">
        <v>708</v>
      </c>
    </row>
    <row r="417" spans="12:12" x14ac:dyDescent="0.25">
      <c r="L417" s="51" t="s">
        <v>239</v>
      </c>
    </row>
    <row r="418" spans="12:12" x14ac:dyDescent="0.25">
      <c r="L418" s="51" t="s">
        <v>240</v>
      </c>
    </row>
    <row r="419" spans="12:12" x14ac:dyDescent="0.25">
      <c r="L419" s="51" t="s">
        <v>437</v>
      </c>
    </row>
    <row r="420" spans="12:12" x14ac:dyDescent="0.25">
      <c r="L420" s="51" t="s">
        <v>506</v>
      </c>
    </row>
    <row r="421" spans="12:12" x14ac:dyDescent="0.25">
      <c r="L421" s="51" t="s">
        <v>241</v>
      </c>
    </row>
    <row r="422" spans="12:12" x14ac:dyDescent="0.25">
      <c r="L422" s="51" t="s">
        <v>242</v>
      </c>
    </row>
    <row r="423" spans="12:12" x14ac:dyDescent="0.25">
      <c r="L423" s="51" t="s">
        <v>243</v>
      </c>
    </row>
    <row r="424" spans="12:12" x14ac:dyDescent="0.25">
      <c r="L424" s="51" t="s">
        <v>244</v>
      </c>
    </row>
    <row r="425" spans="12:12" x14ac:dyDescent="0.25">
      <c r="L425" s="51" t="s">
        <v>245</v>
      </c>
    </row>
    <row r="426" spans="12:12" x14ac:dyDescent="0.25">
      <c r="L426" s="51" t="s">
        <v>246</v>
      </c>
    </row>
    <row r="427" spans="12:12" x14ac:dyDescent="0.25">
      <c r="L427" s="51" t="s">
        <v>247</v>
      </c>
    </row>
    <row r="428" spans="12:12" x14ac:dyDescent="0.25">
      <c r="L428" s="51" t="s">
        <v>248</v>
      </c>
    </row>
    <row r="429" spans="12:12" x14ac:dyDescent="0.25">
      <c r="L429" s="51" t="s">
        <v>249</v>
      </c>
    </row>
    <row r="430" spans="12:12" x14ac:dyDescent="0.25">
      <c r="L430" s="51" t="s">
        <v>250</v>
      </c>
    </row>
    <row r="431" spans="12:12" x14ac:dyDescent="0.25">
      <c r="L431" s="51" t="s">
        <v>251</v>
      </c>
    </row>
    <row r="432" spans="12:12" x14ac:dyDescent="0.25">
      <c r="L432" s="51" t="s">
        <v>493</v>
      </c>
    </row>
    <row r="433" spans="12:12" x14ac:dyDescent="0.25">
      <c r="L433" s="51" t="s">
        <v>252</v>
      </c>
    </row>
    <row r="434" spans="12:12" x14ac:dyDescent="0.25">
      <c r="L434" s="51" t="s">
        <v>253</v>
      </c>
    </row>
    <row r="435" spans="12:12" x14ac:dyDescent="0.25">
      <c r="L435" s="51" t="s">
        <v>254</v>
      </c>
    </row>
    <row r="436" spans="12:12" x14ac:dyDescent="0.25">
      <c r="L436" s="51" t="s">
        <v>494</v>
      </c>
    </row>
    <row r="437" spans="12:12" x14ac:dyDescent="0.25">
      <c r="L437" s="51" t="s">
        <v>255</v>
      </c>
    </row>
    <row r="438" spans="12:12" x14ac:dyDescent="0.25">
      <c r="L438" s="51" t="s">
        <v>256</v>
      </c>
    </row>
    <row r="439" spans="12:12" x14ac:dyDescent="0.25">
      <c r="L439" s="51" t="s">
        <v>709</v>
      </c>
    </row>
    <row r="440" spans="12:12" x14ac:dyDescent="0.25">
      <c r="L440" s="51" t="s">
        <v>710</v>
      </c>
    </row>
    <row r="441" spans="12:12" x14ac:dyDescent="0.25">
      <c r="L441" s="51" t="s">
        <v>257</v>
      </c>
    </row>
    <row r="442" spans="12:12" x14ac:dyDescent="0.25">
      <c r="L442" s="51" t="s">
        <v>258</v>
      </c>
    </row>
    <row r="443" spans="12:12" x14ac:dyDescent="0.25">
      <c r="L443" s="51" t="s">
        <v>259</v>
      </c>
    </row>
    <row r="444" spans="12:12" x14ac:dyDescent="0.25">
      <c r="L444" s="51" t="s">
        <v>463</v>
      </c>
    </row>
    <row r="445" spans="12:12" x14ac:dyDescent="0.25">
      <c r="L445" s="51" t="s">
        <v>260</v>
      </c>
    </row>
    <row r="446" spans="12:12" x14ac:dyDescent="0.25">
      <c r="L446" s="51" t="s">
        <v>261</v>
      </c>
    </row>
    <row r="447" spans="12:12" x14ac:dyDescent="0.25">
      <c r="L447" s="51" t="s">
        <v>262</v>
      </c>
    </row>
    <row r="448" spans="12:12" x14ac:dyDescent="0.25">
      <c r="L448" s="51" t="s">
        <v>711</v>
      </c>
    </row>
    <row r="449" spans="12:12" x14ac:dyDescent="0.25">
      <c r="L449" s="51" t="s">
        <v>263</v>
      </c>
    </row>
    <row r="450" spans="12:12" x14ac:dyDescent="0.25">
      <c r="L450" s="51" t="s">
        <v>264</v>
      </c>
    </row>
    <row r="451" spans="12:12" x14ac:dyDescent="0.25">
      <c r="L451" s="51" t="s">
        <v>265</v>
      </c>
    </row>
    <row r="452" spans="12:12" x14ac:dyDescent="0.25">
      <c r="L452" s="51" t="s">
        <v>464</v>
      </c>
    </row>
    <row r="453" spans="12:12" x14ac:dyDescent="0.25">
      <c r="L453" s="51" t="s">
        <v>712</v>
      </c>
    </row>
    <row r="454" spans="12:12" x14ac:dyDescent="0.25">
      <c r="L454" s="51" t="s">
        <v>266</v>
      </c>
    </row>
    <row r="455" spans="12:12" x14ac:dyDescent="0.25">
      <c r="L455" s="51" t="s">
        <v>267</v>
      </c>
    </row>
    <row r="456" spans="12:12" x14ac:dyDescent="0.25">
      <c r="L456" s="51" t="s">
        <v>713</v>
      </c>
    </row>
    <row r="457" spans="12:12" x14ac:dyDescent="0.25">
      <c r="L457" s="51" t="s">
        <v>714</v>
      </c>
    </row>
    <row r="458" spans="12:12" x14ac:dyDescent="0.25">
      <c r="L458" s="51" t="s">
        <v>715</v>
      </c>
    </row>
    <row r="459" spans="12:12" x14ac:dyDescent="0.25">
      <c r="L459" s="51" t="s">
        <v>716</v>
      </c>
    </row>
    <row r="460" spans="12:12" x14ac:dyDescent="0.25">
      <c r="L460" s="51" t="s">
        <v>268</v>
      </c>
    </row>
    <row r="461" spans="12:12" x14ac:dyDescent="0.25">
      <c r="L461" s="51" t="s">
        <v>269</v>
      </c>
    </row>
    <row r="462" spans="12:12" x14ac:dyDescent="0.25">
      <c r="L462" s="51" t="s">
        <v>270</v>
      </c>
    </row>
    <row r="463" spans="12:12" x14ac:dyDescent="0.25">
      <c r="L463" s="51" t="s">
        <v>717</v>
      </c>
    </row>
    <row r="464" spans="12:12" x14ac:dyDescent="0.25">
      <c r="L464" s="51" t="s">
        <v>271</v>
      </c>
    </row>
    <row r="465" spans="12:12" x14ac:dyDescent="0.25">
      <c r="L465" s="51" t="s">
        <v>272</v>
      </c>
    </row>
    <row r="466" spans="12:12" x14ac:dyDescent="0.25">
      <c r="L466" s="51" t="s">
        <v>273</v>
      </c>
    </row>
    <row r="467" spans="12:12" x14ac:dyDescent="0.25">
      <c r="L467" s="51" t="s">
        <v>718</v>
      </c>
    </row>
    <row r="468" spans="12:12" x14ac:dyDescent="0.25">
      <c r="L468" s="51" t="s">
        <v>274</v>
      </c>
    </row>
    <row r="469" spans="12:12" x14ac:dyDescent="0.25">
      <c r="L469" s="51" t="s">
        <v>275</v>
      </c>
    </row>
    <row r="470" spans="12:12" x14ac:dyDescent="0.25">
      <c r="L470" s="51" t="s">
        <v>276</v>
      </c>
    </row>
    <row r="471" spans="12:12" x14ac:dyDescent="0.25">
      <c r="L471" s="51" t="s">
        <v>277</v>
      </c>
    </row>
    <row r="472" spans="12:12" x14ac:dyDescent="0.25">
      <c r="L472" s="51" t="s">
        <v>278</v>
      </c>
    </row>
    <row r="473" spans="12:12" x14ac:dyDescent="0.25">
      <c r="L473" s="51" t="s">
        <v>279</v>
      </c>
    </row>
    <row r="474" spans="12:12" x14ac:dyDescent="0.25">
      <c r="L474" s="51" t="s">
        <v>719</v>
      </c>
    </row>
    <row r="475" spans="12:12" x14ac:dyDescent="0.25">
      <c r="L475" s="51" t="s">
        <v>280</v>
      </c>
    </row>
    <row r="476" spans="12:12" x14ac:dyDescent="0.25">
      <c r="L476" s="51" t="s">
        <v>281</v>
      </c>
    </row>
    <row r="477" spans="12:12" x14ac:dyDescent="0.25">
      <c r="L477" s="51" t="s">
        <v>282</v>
      </c>
    </row>
    <row r="478" spans="12:12" x14ac:dyDescent="0.25">
      <c r="L478" s="51" t="s">
        <v>283</v>
      </c>
    </row>
    <row r="479" spans="12:12" x14ac:dyDescent="0.25">
      <c r="L479" s="51" t="s">
        <v>284</v>
      </c>
    </row>
    <row r="480" spans="12:12" x14ac:dyDescent="0.25">
      <c r="L480" s="51" t="s">
        <v>720</v>
      </c>
    </row>
    <row r="481" spans="12:12" x14ac:dyDescent="0.25">
      <c r="L481" s="51" t="s">
        <v>721</v>
      </c>
    </row>
    <row r="482" spans="12:12" x14ac:dyDescent="0.25">
      <c r="L482" s="51" t="s">
        <v>285</v>
      </c>
    </row>
    <row r="483" spans="12:12" x14ac:dyDescent="0.25">
      <c r="L483" s="51" t="s">
        <v>286</v>
      </c>
    </row>
    <row r="484" spans="12:12" x14ac:dyDescent="0.25">
      <c r="L484" s="51" t="s">
        <v>287</v>
      </c>
    </row>
    <row r="485" spans="12:12" x14ac:dyDescent="0.25">
      <c r="L485" s="51" t="s">
        <v>288</v>
      </c>
    </row>
    <row r="486" spans="12:12" x14ac:dyDescent="0.25">
      <c r="L486" s="51" t="s">
        <v>722</v>
      </c>
    </row>
    <row r="487" spans="12:12" x14ac:dyDescent="0.25">
      <c r="L487" s="51" t="s">
        <v>465</v>
      </c>
    </row>
    <row r="488" spans="12:12" x14ac:dyDescent="0.25">
      <c r="L488" s="51" t="s">
        <v>289</v>
      </c>
    </row>
    <row r="489" spans="12:12" x14ac:dyDescent="0.25">
      <c r="L489" s="51" t="s">
        <v>290</v>
      </c>
    </row>
    <row r="490" spans="12:12" x14ac:dyDescent="0.25">
      <c r="L490" s="51" t="s">
        <v>291</v>
      </c>
    </row>
    <row r="491" spans="12:12" x14ac:dyDescent="0.25">
      <c r="L491" s="51" t="s">
        <v>292</v>
      </c>
    </row>
    <row r="492" spans="12:12" x14ac:dyDescent="0.25">
      <c r="L492" s="51" t="s">
        <v>466</v>
      </c>
    </row>
    <row r="493" spans="12:12" x14ac:dyDescent="0.25">
      <c r="L493" s="51" t="s">
        <v>293</v>
      </c>
    </row>
    <row r="494" spans="12:12" x14ac:dyDescent="0.25">
      <c r="L494" s="51" t="s">
        <v>723</v>
      </c>
    </row>
    <row r="495" spans="12:12" x14ac:dyDescent="0.25">
      <c r="L495" s="51" t="s">
        <v>294</v>
      </c>
    </row>
    <row r="496" spans="12:12" x14ac:dyDescent="0.25">
      <c r="L496" s="51" t="s">
        <v>467</v>
      </c>
    </row>
    <row r="497" spans="12:12" x14ac:dyDescent="0.25">
      <c r="L497" s="51" t="s">
        <v>724</v>
      </c>
    </row>
    <row r="498" spans="12:12" x14ac:dyDescent="0.25">
      <c r="L498" s="51" t="s">
        <v>495</v>
      </c>
    </row>
    <row r="499" spans="12:12" x14ac:dyDescent="0.25">
      <c r="L499" s="51" t="s">
        <v>295</v>
      </c>
    </row>
    <row r="500" spans="12:12" x14ac:dyDescent="0.25">
      <c r="L500" s="51" t="s">
        <v>725</v>
      </c>
    </row>
    <row r="501" spans="12:12" x14ac:dyDescent="0.25">
      <c r="L501" s="51" t="s">
        <v>296</v>
      </c>
    </row>
    <row r="502" spans="12:12" x14ac:dyDescent="0.25">
      <c r="L502" s="51" t="s">
        <v>297</v>
      </c>
    </row>
    <row r="503" spans="12:12" x14ac:dyDescent="0.25">
      <c r="L503" s="51" t="s">
        <v>298</v>
      </c>
    </row>
    <row r="504" spans="12:12" x14ac:dyDescent="0.25">
      <c r="L504" s="51" t="s">
        <v>299</v>
      </c>
    </row>
    <row r="505" spans="12:12" x14ac:dyDescent="0.25">
      <c r="L505" s="51" t="s">
        <v>300</v>
      </c>
    </row>
    <row r="506" spans="12:12" x14ac:dyDescent="0.25">
      <c r="L506" s="51" t="s">
        <v>726</v>
      </c>
    </row>
    <row r="507" spans="12:12" x14ac:dyDescent="0.25">
      <c r="L507" s="51" t="s">
        <v>727</v>
      </c>
    </row>
    <row r="508" spans="12:12" x14ac:dyDescent="0.25">
      <c r="L508" s="51" t="s">
        <v>301</v>
      </c>
    </row>
    <row r="509" spans="12:12" x14ac:dyDescent="0.25">
      <c r="L509" s="51" t="s">
        <v>302</v>
      </c>
    </row>
    <row r="510" spans="12:12" x14ac:dyDescent="0.25">
      <c r="L510" s="51" t="s">
        <v>303</v>
      </c>
    </row>
    <row r="511" spans="12:12" x14ac:dyDescent="0.25">
      <c r="L511" s="51" t="s">
        <v>728</v>
      </c>
    </row>
    <row r="512" spans="12:12" x14ac:dyDescent="0.25">
      <c r="L512" s="51" t="s">
        <v>304</v>
      </c>
    </row>
    <row r="513" spans="12:12" x14ac:dyDescent="0.25">
      <c r="L513" s="51" t="s">
        <v>305</v>
      </c>
    </row>
    <row r="514" spans="12:12" x14ac:dyDescent="0.25">
      <c r="L514" s="51" t="s">
        <v>729</v>
      </c>
    </row>
    <row r="515" spans="12:12" x14ac:dyDescent="0.25">
      <c r="L515" s="51" t="s">
        <v>306</v>
      </c>
    </row>
    <row r="516" spans="12:12" x14ac:dyDescent="0.25">
      <c r="L516" s="51" t="s">
        <v>307</v>
      </c>
    </row>
    <row r="517" spans="12:12" x14ac:dyDescent="0.25">
      <c r="L517" s="51" t="s">
        <v>308</v>
      </c>
    </row>
    <row r="518" spans="12:12" x14ac:dyDescent="0.25">
      <c r="L518" s="51" t="s">
        <v>309</v>
      </c>
    </row>
    <row r="519" spans="12:12" x14ac:dyDescent="0.25">
      <c r="L519" s="51" t="s">
        <v>310</v>
      </c>
    </row>
    <row r="520" spans="12:12" x14ac:dyDescent="0.25">
      <c r="L520" s="51" t="s">
        <v>468</v>
      </c>
    </row>
    <row r="521" spans="12:12" x14ac:dyDescent="0.25">
      <c r="L521" s="51" t="s">
        <v>311</v>
      </c>
    </row>
    <row r="522" spans="12:12" x14ac:dyDescent="0.25">
      <c r="L522" s="51" t="s">
        <v>312</v>
      </c>
    </row>
    <row r="523" spans="12:12" x14ac:dyDescent="0.25">
      <c r="L523" s="51" t="s">
        <v>730</v>
      </c>
    </row>
    <row r="524" spans="12:12" x14ac:dyDescent="0.25">
      <c r="L524" s="51" t="s">
        <v>731</v>
      </c>
    </row>
    <row r="525" spans="12:12" x14ac:dyDescent="0.25">
      <c r="L525" s="51" t="s">
        <v>313</v>
      </c>
    </row>
    <row r="526" spans="12:12" x14ac:dyDescent="0.25">
      <c r="L526" s="51" t="s">
        <v>314</v>
      </c>
    </row>
    <row r="527" spans="12:12" x14ac:dyDescent="0.25">
      <c r="L527" s="51" t="s">
        <v>732</v>
      </c>
    </row>
    <row r="528" spans="12:12" x14ac:dyDescent="0.25">
      <c r="L528" s="51" t="s">
        <v>733</v>
      </c>
    </row>
    <row r="529" spans="12:12" x14ac:dyDescent="0.25">
      <c r="L529" s="51" t="s">
        <v>734</v>
      </c>
    </row>
    <row r="530" spans="12:12" x14ac:dyDescent="0.25">
      <c r="L530" s="51" t="s">
        <v>315</v>
      </c>
    </row>
    <row r="531" spans="12:12" x14ac:dyDescent="0.25">
      <c r="L531" s="51" t="s">
        <v>316</v>
      </c>
    </row>
    <row r="532" spans="12:12" x14ac:dyDescent="0.25">
      <c r="L532" s="51" t="s">
        <v>317</v>
      </c>
    </row>
    <row r="533" spans="12:12" x14ac:dyDescent="0.25">
      <c r="L533" s="51" t="s">
        <v>469</v>
      </c>
    </row>
    <row r="534" spans="12:12" x14ac:dyDescent="0.25">
      <c r="L534" s="51" t="s">
        <v>318</v>
      </c>
    </row>
    <row r="535" spans="12:12" x14ac:dyDescent="0.25">
      <c r="L535" s="51" t="s">
        <v>735</v>
      </c>
    </row>
    <row r="536" spans="12:12" x14ac:dyDescent="0.25">
      <c r="L536" s="51" t="s">
        <v>319</v>
      </c>
    </row>
    <row r="537" spans="12:12" x14ac:dyDescent="0.25">
      <c r="L537" s="51" t="s">
        <v>320</v>
      </c>
    </row>
    <row r="538" spans="12:12" x14ac:dyDescent="0.25">
      <c r="L538" s="51" t="s">
        <v>321</v>
      </c>
    </row>
    <row r="539" spans="12:12" x14ac:dyDescent="0.25">
      <c r="L539" s="51" t="s">
        <v>322</v>
      </c>
    </row>
    <row r="540" spans="12:12" x14ac:dyDescent="0.25">
      <c r="L540" s="51" t="s">
        <v>323</v>
      </c>
    </row>
    <row r="541" spans="12:12" x14ac:dyDescent="0.25">
      <c r="L541" s="51" t="s">
        <v>736</v>
      </c>
    </row>
    <row r="542" spans="12:12" x14ac:dyDescent="0.25">
      <c r="L542" s="51" t="s">
        <v>324</v>
      </c>
    </row>
    <row r="543" spans="12:12" x14ac:dyDescent="0.25">
      <c r="L543" s="51" t="s">
        <v>325</v>
      </c>
    </row>
    <row r="544" spans="12:12" x14ac:dyDescent="0.25">
      <c r="L544" s="51" t="s">
        <v>737</v>
      </c>
    </row>
    <row r="545" spans="12:12" x14ac:dyDescent="0.25">
      <c r="L545" s="51" t="s">
        <v>738</v>
      </c>
    </row>
    <row r="546" spans="12:12" x14ac:dyDescent="0.25">
      <c r="L546" s="51" t="s">
        <v>739</v>
      </c>
    </row>
    <row r="547" spans="12:12" x14ac:dyDescent="0.25">
      <c r="L547" s="51" t="s">
        <v>326</v>
      </c>
    </row>
    <row r="548" spans="12:12" x14ac:dyDescent="0.25">
      <c r="L548" s="51" t="s">
        <v>740</v>
      </c>
    </row>
    <row r="549" spans="12:12" x14ac:dyDescent="0.25">
      <c r="L549" s="51" t="s">
        <v>327</v>
      </c>
    </row>
    <row r="550" spans="12:12" x14ac:dyDescent="0.25">
      <c r="L550" s="51" t="s">
        <v>328</v>
      </c>
    </row>
    <row r="551" spans="12:12" x14ac:dyDescent="0.25">
      <c r="L551" s="51" t="s">
        <v>741</v>
      </c>
    </row>
    <row r="552" spans="12:12" x14ac:dyDescent="0.25">
      <c r="L552" s="51" t="s">
        <v>329</v>
      </c>
    </row>
    <row r="553" spans="12:12" x14ac:dyDescent="0.25">
      <c r="L553" s="51" t="s">
        <v>330</v>
      </c>
    </row>
    <row r="554" spans="12:12" x14ac:dyDescent="0.25">
      <c r="L554" s="51" t="s">
        <v>470</v>
      </c>
    </row>
    <row r="555" spans="12:12" x14ac:dyDescent="0.25">
      <c r="L555" s="51" t="s">
        <v>742</v>
      </c>
    </row>
    <row r="556" spans="12:12" x14ac:dyDescent="0.25">
      <c r="L556" s="51" t="s">
        <v>743</v>
      </c>
    </row>
    <row r="557" spans="12:12" x14ac:dyDescent="0.25">
      <c r="L557" s="51" t="s">
        <v>744</v>
      </c>
    </row>
    <row r="558" spans="12:12" x14ac:dyDescent="0.25">
      <c r="L558" s="51" t="s">
        <v>331</v>
      </c>
    </row>
    <row r="559" spans="12:12" x14ac:dyDescent="0.25">
      <c r="L559" s="51" t="s">
        <v>745</v>
      </c>
    </row>
    <row r="560" spans="12:12" x14ac:dyDescent="0.25">
      <c r="L560" s="51" t="s">
        <v>746</v>
      </c>
    </row>
    <row r="561" spans="12:12" x14ac:dyDescent="0.25">
      <c r="L561" s="51" t="s">
        <v>332</v>
      </c>
    </row>
    <row r="562" spans="12:12" x14ac:dyDescent="0.25">
      <c r="L562" s="51" t="s">
        <v>333</v>
      </c>
    </row>
    <row r="563" spans="12:12" x14ac:dyDescent="0.25">
      <c r="L563" s="51" t="s">
        <v>496</v>
      </c>
    </row>
    <row r="564" spans="12:12" x14ac:dyDescent="0.25">
      <c r="L564" s="51" t="s">
        <v>747</v>
      </c>
    </row>
    <row r="565" spans="12:12" x14ac:dyDescent="0.25">
      <c r="L565" s="51" t="s">
        <v>334</v>
      </c>
    </row>
    <row r="566" spans="12:12" x14ac:dyDescent="0.25">
      <c r="L566" s="51" t="s">
        <v>335</v>
      </c>
    </row>
    <row r="567" spans="12:12" x14ac:dyDescent="0.25">
      <c r="L567" s="51" t="s">
        <v>748</v>
      </c>
    </row>
    <row r="568" spans="12:12" x14ac:dyDescent="0.25">
      <c r="L568" s="51" t="s">
        <v>749</v>
      </c>
    </row>
    <row r="569" spans="12:12" x14ac:dyDescent="0.25">
      <c r="L569" s="51" t="s">
        <v>336</v>
      </c>
    </row>
    <row r="570" spans="12:12" x14ac:dyDescent="0.25">
      <c r="L570" s="51" t="s">
        <v>337</v>
      </c>
    </row>
    <row r="571" spans="12:12" x14ac:dyDescent="0.25">
      <c r="L571" s="51" t="s">
        <v>338</v>
      </c>
    </row>
    <row r="572" spans="12:12" x14ac:dyDescent="0.25">
      <c r="L572" s="51" t="s">
        <v>339</v>
      </c>
    </row>
    <row r="573" spans="12:12" x14ac:dyDescent="0.25">
      <c r="L573" s="51" t="s">
        <v>750</v>
      </c>
    </row>
    <row r="574" spans="12:12" x14ac:dyDescent="0.25">
      <c r="L574" s="51" t="s">
        <v>340</v>
      </c>
    </row>
    <row r="575" spans="12:12" x14ac:dyDescent="0.25">
      <c r="L575" s="51" t="s">
        <v>751</v>
      </c>
    </row>
    <row r="576" spans="12:12" x14ac:dyDescent="0.25">
      <c r="L576" s="51" t="s">
        <v>341</v>
      </c>
    </row>
    <row r="577" spans="12:12" x14ac:dyDescent="0.25">
      <c r="L577" s="51" t="s">
        <v>342</v>
      </c>
    </row>
    <row r="578" spans="12:12" x14ac:dyDescent="0.25">
      <c r="L578" s="51" t="s">
        <v>343</v>
      </c>
    </row>
    <row r="579" spans="12:12" x14ac:dyDescent="0.25">
      <c r="L579" s="51" t="s">
        <v>471</v>
      </c>
    </row>
    <row r="580" spans="12:12" x14ac:dyDescent="0.25">
      <c r="L580" s="51" t="s">
        <v>472</v>
      </c>
    </row>
    <row r="581" spans="12:12" x14ac:dyDescent="0.25">
      <c r="L581" s="51" t="s">
        <v>497</v>
      </c>
    </row>
    <row r="582" spans="12:12" x14ac:dyDescent="0.25">
      <c r="L582" s="51" t="s">
        <v>507</v>
      </c>
    </row>
    <row r="583" spans="12:12" x14ac:dyDescent="0.25">
      <c r="L583" s="51" t="s">
        <v>344</v>
      </c>
    </row>
    <row r="584" spans="12:12" x14ac:dyDescent="0.25">
      <c r="L584" s="51" t="s">
        <v>752</v>
      </c>
    </row>
    <row r="585" spans="12:12" x14ac:dyDescent="0.25">
      <c r="L585" s="51" t="s">
        <v>753</v>
      </c>
    </row>
    <row r="586" spans="12:12" x14ac:dyDescent="0.25">
      <c r="L586" s="51" t="s">
        <v>345</v>
      </c>
    </row>
    <row r="587" spans="12:12" x14ac:dyDescent="0.25">
      <c r="L587" s="51" t="s">
        <v>346</v>
      </c>
    </row>
    <row r="588" spans="12:12" x14ac:dyDescent="0.25">
      <c r="L588" s="51" t="s">
        <v>347</v>
      </c>
    </row>
    <row r="589" spans="12:12" x14ac:dyDescent="0.25">
      <c r="L589" s="51" t="s">
        <v>754</v>
      </c>
    </row>
    <row r="590" spans="12:12" x14ac:dyDescent="0.25">
      <c r="L590" s="51" t="s">
        <v>348</v>
      </c>
    </row>
    <row r="591" spans="12:12" x14ac:dyDescent="0.25">
      <c r="L591" s="51" t="s">
        <v>349</v>
      </c>
    </row>
    <row r="592" spans="12:12" x14ac:dyDescent="0.25">
      <c r="L592" s="51" t="s">
        <v>350</v>
      </c>
    </row>
    <row r="593" spans="12:12" x14ac:dyDescent="0.25">
      <c r="L593" s="51" t="s">
        <v>755</v>
      </c>
    </row>
    <row r="594" spans="12:12" x14ac:dyDescent="0.25">
      <c r="L594" s="51" t="s">
        <v>351</v>
      </c>
    </row>
    <row r="595" spans="12:12" x14ac:dyDescent="0.25">
      <c r="L595" s="51" t="s">
        <v>352</v>
      </c>
    </row>
    <row r="596" spans="12:12" x14ac:dyDescent="0.25">
      <c r="L596" s="51" t="s">
        <v>353</v>
      </c>
    </row>
    <row r="597" spans="12:12" x14ac:dyDescent="0.25">
      <c r="L597" s="51" t="s">
        <v>756</v>
      </c>
    </row>
    <row r="598" spans="12:12" x14ac:dyDescent="0.25">
      <c r="L598" s="51" t="s">
        <v>757</v>
      </c>
    </row>
    <row r="599" spans="12:12" x14ac:dyDescent="0.25">
      <c r="L599" s="51" t="s">
        <v>354</v>
      </c>
    </row>
    <row r="600" spans="12:12" x14ac:dyDescent="0.25">
      <c r="L600" s="51" t="s">
        <v>758</v>
      </c>
    </row>
    <row r="601" spans="12:12" x14ac:dyDescent="0.25">
      <c r="L601" s="51" t="s">
        <v>355</v>
      </c>
    </row>
    <row r="602" spans="12:12" x14ac:dyDescent="0.25">
      <c r="L602" s="51" t="s">
        <v>356</v>
      </c>
    </row>
    <row r="603" spans="12:12" x14ac:dyDescent="0.25">
      <c r="L603" s="51" t="s">
        <v>508</v>
      </c>
    </row>
    <row r="604" spans="12:12" x14ac:dyDescent="0.25">
      <c r="L604" s="51" t="s">
        <v>357</v>
      </c>
    </row>
    <row r="605" spans="12:12" x14ac:dyDescent="0.25">
      <c r="L605" s="51" t="s">
        <v>358</v>
      </c>
    </row>
    <row r="606" spans="12:12" x14ac:dyDescent="0.25">
      <c r="L606" s="51" t="s">
        <v>759</v>
      </c>
    </row>
    <row r="607" spans="12:12" x14ac:dyDescent="0.25">
      <c r="L607" s="51" t="s">
        <v>359</v>
      </c>
    </row>
    <row r="608" spans="12:12" x14ac:dyDescent="0.25">
      <c r="L608" s="51" t="s">
        <v>360</v>
      </c>
    </row>
    <row r="609" spans="12:12" x14ac:dyDescent="0.25">
      <c r="L609" s="51" t="s">
        <v>361</v>
      </c>
    </row>
    <row r="610" spans="12:12" x14ac:dyDescent="0.25">
      <c r="L610" s="51" t="s">
        <v>362</v>
      </c>
    </row>
    <row r="611" spans="12:12" x14ac:dyDescent="0.25">
      <c r="L611" s="51" t="s">
        <v>760</v>
      </c>
    </row>
    <row r="612" spans="12:12" x14ac:dyDescent="0.25">
      <c r="L612" s="51" t="s">
        <v>363</v>
      </c>
    </row>
    <row r="613" spans="12:12" x14ac:dyDescent="0.25">
      <c r="L613" s="51" t="s">
        <v>364</v>
      </c>
    </row>
    <row r="614" spans="12:12" x14ac:dyDescent="0.25">
      <c r="L614" s="51" t="s">
        <v>365</v>
      </c>
    </row>
    <row r="615" spans="12:12" x14ac:dyDescent="0.25">
      <c r="L615" s="51" t="s">
        <v>366</v>
      </c>
    </row>
    <row r="616" spans="12:12" x14ac:dyDescent="0.25">
      <c r="L616" s="51" t="s">
        <v>761</v>
      </c>
    </row>
    <row r="617" spans="12:12" x14ac:dyDescent="0.25">
      <c r="L617" s="51" t="s">
        <v>762</v>
      </c>
    </row>
    <row r="618" spans="12:12" x14ac:dyDescent="0.25">
      <c r="L618" s="51" t="s">
        <v>763</v>
      </c>
    </row>
    <row r="619" spans="12:12" x14ac:dyDescent="0.25">
      <c r="L619" s="51" t="s">
        <v>367</v>
      </c>
    </row>
    <row r="620" spans="12:12" x14ac:dyDescent="0.25">
      <c r="L620" s="51" t="s">
        <v>368</v>
      </c>
    </row>
    <row r="621" spans="12:12" x14ac:dyDescent="0.25">
      <c r="L621" s="51" t="s">
        <v>369</v>
      </c>
    </row>
    <row r="622" spans="12:12" x14ac:dyDescent="0.25">
      <c r="L622" s="51" t="s">
        <v>370</v>
      </c>
    </row>
    <row r="623" spans="12:12" x14ac:dyDescent="0.25">
      <c r="L623" s="51" t="s">
        <v>371</v>
      </c>
    </row>
    <row r="624" spans="12:12" x14ac:dyDescent="0.25">
      <c r="L624" s="51" t="s">
        <v>372</v>
      </c>
    </row>
    <row r="625" spans="12:12" x14ac:dyDescent="0.25">
      <c r="L625" s="51" t="s">
        <v>373</v>
      </c>
    </row>
    <row r="626" spans="12:12" x14ac:dyDescent="0.25">
      <c r="L626" s="51" t="s">
        <v>374</v>
      </c>
    </row>
    <row r="627" spans="12:12" x14ac:dyDescent="0.25">
      <c r="L627" s="51" t="s">
        <v>375</v>
      </c>
    </row>
    <row r="628" spans="12:12" x14ac:dyDescent="0.25">
      <c r="L628" s="51" t="s">
        <v>376</v>
      </c>
    </row>
    <row r="629" spans="12:12" x14ac:dyDescent="0.25">
      <c r="L629" s="51" t="s">
        <v>509</v>
      </c>
    </row>
    <row r="630" spans="12:12" x14ac:dyDescent="0.25">
      <c r="L630" s="51" t="s">
        <v>764</v>
      </c>
    </row>
    <row r="631" spans="12:12" x14ac:dyDescent="0.25">
      <c r="L631" s="51" t="s">
        <v>765</v>
      </c>
    </row>
    <row r="632" spans="12:12" x14ac:dyDescent="0.25">
      <c r="L632" s="51" t="s">
        <v>377</v>
      </c>
    </row>
    <row r="633" spans="12:12" x14ac:dyDescent="0.25">
      <c r="L633" s="51" t="s">
        <v>378</v>
      </c>
    </row>
    <row r="634" spans="12:12" x14ac:dyDescent="0.25">
      <c r="L634" s="51" t="s">
        <v>379</v>
      </c>
    </row>
    <row r="635" spans="12:12" x14ac:dyDescent="0.25">
      <c r="L635" s="51" t="s">
        <v>498</v>
      </c>
    </row>
    <row r="636" spans="12:12" x14ac:dyDescent="0.25">
      <c r="L636" s="51" t="s">
        <v>380</v>
      </c>
    </row>
    <row r="637" spans="12:12" x14ac:dyDescent="0.25">
      <c r="L637" s="51" t="s">
        <v>381</v>
      </c>
    </row>
    <row r="638" spans="12:12" x14ac:dyDescent="0.25">
      <c r="L638" s="51" t="s">
        <v>382</v>
      </c>
    </row>
    <row r="639" spans="12:12" x14ac:dyDescent="0.25">
      <c r="L639" s="51" t="s">
        <v>766</v>
      </c>
    </row>
    <row r="640" spans="12:12" x14ac:dyDescent="0.25">
      <c r="L640" s="51" t="s">
        <v>473</v>
      </c>
    </row>
    <row r="641" spans="12:12" x14ac:dyDescent="0.25">
      <c r="L641" s="51" t="s">
        <v>383</v>
      </c>
    </row>
    <row r="642" spans="12:12" x14ac:dyDescent="0.25">
      <c r="L642" s="51" t="s">
        <v>384</v>
      </c>
    </row>
    <row r="643" spans="12:12" x14ac:dyDescent="0.25">
      <c r="L643" s="51" t="s">
        <v>385</v>
      </c>
    </row>
    <row r="644" spans="12:12" x14ac:dyDescent="0.25">
      <c r="L644" s="51" t="s">
        <v>386</v>
      </c>
    </row>
    <row r="645" spans="12:12" x14ac:dyDescent="0.25">
      <c r="L645" s="51" t="s">
        <v>767</v>
      </c>
    </row>
    <row r="646" spans="12:12" x14ac:dyDescent="0.25">
      <c r="L646" s="51" t="s">
        <v>474</v>
      </c>
    </row>
    <row r="647" spans="12:12" x14ac:dyDescent="0.25">
      <c r="L647" s="51" t="s">
        <v>387</v>
      </c>
    </row>
    <row r="648" spans="12:12" x14ac:dyDescent="0.25">
      <c r="L648" s="51" t="s">
        <v>388</v>
      </c>
    </row>
    <row r="649" spans="12:12" x14ac:dyDescent="0.25">
      <c r="L649" s="51" t="s">
        <v>768</v>
      </c>
    </row>
    <row r="650" spans="12:12" x14ac:dyDescent="0.25">
      <c r="L650" s="51" t="s">
        <v>389</v>
      </c>
    </row>
    <row r="651" spans="12:12" x14ac:dyDescent="0.25">
      <c r="L651" s="51" t="s">
        <v>390</v>
      </c>
    </row>
    <row r="652" spans="12:12" x14ac:dyDescent="0.25">
      <c r="L652" s="51" t="s">
        <v>769</v>
      </c>
    </row>
    <row r="653" spans="12:12" x14ac:dyDescent="0.25">
      <c r="L653" s="51" t="s">
        <v>770</v>
      </c>
    </row>
    <row r="654" spans="12:12" x14ac:dyDescent="0.25">
      <c r="L654" s="51" t="s">
        <v>391</v>
      </c>
    </row>
    <row r="655" spans="12:12" x14ac:dyDescent="0.25">
      <c r="L655" s="51" t="s">
        <v>392</v>
      </c>
    </row>
    <row r="656" spans="12:12" x14ac:dyDescent="0.25">
      <c r="L656" s="51" t="s">
        <v>438</v>
      </c>
    </row>
    <row r="657" spans="12:12" x14ac:dyDescent="0.25">
      <c r="L657" s="51" t="s">
        <v>771</v>
      </c>
    </row>
    <row r="658" spans="12:12" x14ac:dyDescent="0.25">
      <c r="L658" s="51" t="s">
        <v>772</v>
      </c>
    </row>
    <row r="659" spans="12:12" x14ac:dyDescent="0.25">
      <c r="L659" s="51" t="s">
        <v>773</v>
      </c>
    </row>
    <row r="660" spans="12:12" x14ac:dyDescent="0.25">
      <c r="L660" s="51" t="s">
        <v>774</v>
      </c>
    </row>
    <row r="661" spans="12:12" x14ac:dyDescent="0.25">
      <c r="L661" s="51" t="s">
        <v>527</v>
      </c>
    </row>
    <row r="662" spans="12:12" x14ac:dyDescent="0.25">
      <c r="L662" s="51" t="s">
        <v>528</v>
      </c>
    </row>
    <row r="663" spans="12:12" x14ac:dyDescent="0.25">
      <c r="L663" s="51" t="s">
        <v>529</v>
      </c>
    </row>
    <row r="664" spans="12:12" x14ac:dyDescent="0.25">
      <c r="L664" s="51" t="s">
        <v>775</v>
      </c>
    </row>
    <row r="665" spans="12:12" x14ac:dyDescent="0.25">
      <c r="L665" s="51" t="s">
        <v>776</v>
      </c>
    </row>
    <row r="666" spans="12:12" x14ac:dyDescent="0.25">
      <c r="L666" s="51" t="s">
        <v>530</v>
      </c>
    </row>
    <row r="667" spans="12:12" x14ac:dyDescent="0.25">
      <c r="L667" s="51" t="s">
        <v>531</v>
      </c>
    </row>
    <row r="668" spans="12:12" x14ac:dyDescent="0.25">
      <c r="L668" s="51" t="s">
        <v>532</v>
      </c>
    </row>
    <row r="669" spans="12:12" x14ac:dyDescent="0.25">
      <c r="L669" s="51" t="s">
        <v>533</v>
      </c>
    </row>
    <row r="670" spans="12:12" x14ac:dyDescent="0.25">
      <c r="L670" s="51" t="s">
        <v>777</v>
      </c>
    </row>
    <row r="671" spans="12:12" x14ac:dyDescent="0.25">
      <c r="L671" s="51" t="s">
        <v>534</v>
      </c>
    </row>
    <row r="672" spans="12:12" x14ac:dyDescent="0.25">
      <c r="L672" s="51" t="s">
        <v>778</v>
      </c>
    </row>
    <row r="673" spans="12:12" x14ac:dyDescent="0.25">
      <c r="L673" s="51" t="s">
        <v>439</v>
      </c>
    </row>
    <row r="674" spans="12:12" x14ac:dyDescent="0.25">
      <c r="L674" s="51" t="s">
        <v>475</v>
      </c>
    </row>
    <row r="675" spans="12:12" x14ac:dyDescent="0.25">
      <c r="L675" s="51" t="s">
        <v>476</v>
      </c>
    </row>
    <row r="676" spans="12:12" x14ac:dyDescent="0.25">
      <c r="L676" s="51" t="s">
        <v>499</v>
      </c>
    </row>
    <row r="677" spans="12:12" x14ac:dyDescent="0.25">
      <c r="L677" s="51" t="s">
        <v>779</v>
      </c>
    </row>
    <row r="678" spans="12:12" x14ac:dyDescent="0.25">
      <c r="L678" s="51" t="s">
        <v>780</v>
      </c>
    </row>
    <row r="679" spans="12:12" x14ac:dyDescent="0.25">
      <c r="L679" s="51" t="s">
        <v>781</v>
      </c>
    </row>
    <row r="680" spans="12:12" x14ac:dyDescent="0.25">
      <c r="L680" s="51" t="s">
        <v>782</v>
      </c>
    </row>
    <row r="681" spans="12:12" x14ac:dyDescent="0.25">
      <c r="L681" s="51" t="s">
        <v>500</v>
      </c>
    </row>
    <row r="682" spans="12:12" x14ac:dyDescent="0.25">
      <c r="L682" s="51" t="s">
        <v>510</v>
      </c>
    </row>
    <row r="683" spans="12:12" x14ac:dyDescent="0.25">
      <c r="L683" s="51" t="s">
        <v>535</v>
      </c>
    </row>
    <row r="684" spans="12:12" x14ac:dyDescent="0.25">
      <c r="L684" s="51" t="s">
        <v>783</v>
      </c>
    </row>
    <row r="685" spans="12:12" x14ac:dyDescent="0.25">
      <c r="L685" s="51" t="s">
        <v>536</v>
      </c>
    </row>
    <row r="686" spans="12:12" x14ac:dyDescent="0.25">
      <c r="L686" s="51" t="s">
        <v>537</v>
      </c>
    </row>
    <row r="687" spans="12:12" x14ac:dyDescent="0.25">
      <c r="L687" s="51" t="s">
        <v>538</v>
      </c>
    </row>
    <row r="688" spans="12:12" x14ac:dyDescent="0.25">
      <c r="L688" s="51" t="s">
        <v>784</v>
      </c>
    </row>
    <row r="689" spans="12:12" x14ac:dyDescent="0.25">
      <c r="L689" s="51" t="s">
        <v>539</v>
      </c>
    </row>
    <row r="690" spans="12:12" x14ac:dyDescent="0.25">
      <c r="L690" s="51" t="s">
        <v>785</v>
      </c>
    </row>
    <row r="691" spans="12:12" x14ac:dyDescent="0.25">
      <c r="L691" s="51" t="s">
        <v>786</v>
      </c>
    </row>
    <row r="692" spans="12:12" x14ac:dyDescent="0.25">
      <c r="L692" s="51" t="s">
        <v>787</v>
      </c>
    </row>
    <row r="693" spans="12:12" x14ac:dyDescent="0.25">
      <c r="L693" s="51" t="s">
        <v>788</v>
      </c>
    </row>
    <row r="694" spans="12:12" x14ac:dyDescent="0.25">
      <c r="L694" s="51" t="s">
        <v>789</v>
      </c>
    </row>
    <row r="695" spans="12:12" x14ac:dyDescent="0.25">
      <c r="L695" s="51" t="s">
        <v>790</v>
      </c>
    </row>
    <row r="696" spans="12:12" x14ac:dyDescent="0.25">
      <c r="L696" s="51" t="s">
        <v>791</v>
      </c>
    </row>
    <row r="697" spans="12:12" x14ac:dyDescent="0.25">
      <c r="L697" s="51" t="s">
        <v>792</v>
      </c>
    </row>
    <row r="698" spans="12:12" x14ac:dyDescent="0.25">
      <c r="L698" s="51" t="s">
        <v>793</v>
      </c>
    </row>
    <row r="699" spans="12:12" x14ac:dyDescent="0.25">
      <c r="L699" s="51" t="s">
        <v>794</v>
      </c>
    </row>
    <row r="700" spans="12:12" x14ac:dyDescent="0.25">
      <c r="L700" s="51" t="s">
        <v>393</v>
      </c>
    </row>
    <row r="701" spans="12:12" x14ac:dyDescent="0.25">
      <c r="L701" s="51" t="s">
        <v>511</v>
      </c>
    </row>
    <row r="702" spans="12:12" x14ac:dyDescent="0.25">
      <c r="L702" s="51" t="s">
        <v>795</v>
      </c>
    </row>
    <row r="703" spans="12:12" x14ac:dyDescent="0.25">
      <c r="L703" s="51" t="s">
        <v>512</v>
      </c>
    </row>
    <row r="704" spans="12:12" x14ac:dyDescent="0.25">
      <c r="L704" s="51" t="s">
        <v>513</v>
      </c>
    </row>
    <row r="705" spans="12:12" x14ac:dyDescent="0.25">
      <c r="L705" s="51" t="s">
        <v>796</v>
      </c>
    </row>
    <row r="706" spans="12:12" x14ac:dyDescent="0.25">
      <c r="L706" s="51" t="s">
        <v>514</v>
      </c>
    </row>
    <row r="707" spans="12:12" x14ac:dyDescent="0.25">
      <c r="L707" s="51" t="s">
        <v>515</v>
      </c>
    </row>
    <row r="708" spans="12:12" x14ac:dyDescent="0.25">
      <c r="L708" s="51" t="s">
        <v>516</v>
      </c>
    </row>
    <row r="709" spans="12:12" x14ac:dyDescent="0.25">
      <c r="L709" s="51" t="s">
        <v>797</v>
      </c>
    </row>
    <row r="710" spans="12:12" x14ac:dyDescent="0.25">
      <c r="L710" s="51" t="s">
        <v>517</v>
      </c>
    </row>
    <row r="711" spans="12:12" x14ac:dyDescent="0.25">
      <c r="L711" s="51" t="s">
        <v>518</v>
      </c>
    </row>
    <row r="712" spans="12:12" x14ac:dyDescent="0.25">
      <c r="L712" s="51" t="s">
        <v>519</v>
      </c>
    </row>
    <row r="713" spans="12:12" x14ac:dyDescent="0.25">
      <c r="L713" s="51" t="s">
        <v>798</v>
      </c>
    </row>
    <row r="714" spans="12:12" x14ac:dyDescent="0.25">
      <c r="L714" s="51" t="s">
        <v>799</v>
      </c>
    </row>
    <row r="715" spans="12:12" x14ac:dyDescent="0.25">
      <c r="L715" s="51" t="s">
        <v>800</v>
      </c>
    </row>
    <row r="716" spans="12:12" x14ac:dyDescent="0.25">
      <c r="L716" s="51" t="s">
        <v>801</v>
      </c>
    </row>
    <row r="717" spans="12:12" x14ac:dyDescent="0.25">
      <c r="L717" s="51" t="s">
        <v>520</v>
      </c>
    </row>
    <row r="718" spans="12:12" x14ac:dyDescent="0.25">
      <c r="L718" s="51" t="s">
        <v>802</v>
      </c>
    </row>
    <row r="719" spans="12:12" x14ac:dyDescent="0.25">
      <c r="L719" s="51" t="s">
        <v>803</v>
      </c>
    </row>
    <row r="720" spans="12:12" x14ac:dyDescent="0.25">
      <c r="L720" s="51" t="s">
        <v>804</v>
      </c>
    </row>
    <row r="721" spans="12:12" x14ac:dyDescent="0.25">
      <c r="L721" s="51" t="s">
        <v>805</v>
      </c>
    </row>
    <row r="722" spans="12:12" x14ac:dyDescent="0.25">
      <c r="L722" s="51" t="s">
        <v>806</v>
      </c>
    </row>
    <row r="723" spans="12:12" x14ac:dyDescent="0.25">
      <c r="L723" s="51" t="s">
        <v>807</v>
      </c>
    </row>
    <row r="724" spans="12:12" x14ac:dyDescent="0.25">
      <c r="L724" s="51" t="s">
        <v>808</v>
      </c>
    </row>
    <row r="725" spans="12:12" x14ac:dyDescent="0.25">
      <c r="L725" s="51" t="s">
        <v>809</v>
      </c>
    </row>
    <row r="726" spans="12:12" x14ac:dyDescent="0.25">
      <c r="L726" s="51" t="s">
        <v>810</v>
      </c>
    </row>
    <row r="727" spans="12:12" x14ac:dyDescent="0.25">
      <c r="L727" s="51" t="s">
        <v>811</v>
      </c>
    </row>
    <row r="728" spans="12:12" x14ac:dyDescent="0.25">
      <c r="L728" s="51" t="s">
        <v>812</v>
      </c>
    </row>
    <row r="729" spans="12:12" x14ac:dyDescent="0.25">
      <c r="L729" s="51" t="s">
        <v>813</v>
      </c>
    </row>
    <row r="730" spans="12:12" x14ac:dyDescent="0.25">
      <c r="L730" s="51" t="s">
        <v>814</v>
      </c>
    </row>
    <row r="731" spans="12:12" x14ac:dyDescent="0.25">
      <c r="L731" s="51" t="s">
        <v>521</v>
      </c>
    </row>
    <row r="732" spans="12:12" x14ac:dyDescent="0.25">
      <c r="L732" s="51" t="s">
        <v>815</v>
      </c>
    </row>
    <row r="733" spans="12:12" x14ac:dyDescent="0.25">
      <c r="L733" s="51" t="s">
        <v>816</v>
      </c>
    </row>
    <row r="734" spans="12:12" x14ac:dyDescent="0.25">
      <c r="L734" s="51" t="s">
        <v>817</v>
      </c>
    </row>
    <row r="735" spans="12:12" x14ac:dyDescent="0.25">
      <c r="L735" s="51" t="s">
        <v>818</v>
      </c>
    </row>
    <row r="736" spans="12:12" x14ac:dyDescent="0.25">
      <c r="L736" s="51" t="s">
        <v>819</v>
      </c>
    </row>
    <row r="737" spans="12:12" x14ac:dyDescent="0.25">
      <c r="L737" s="51" t="s">
        <v>820</v>
      </c>
    </row>
    <row r="738" spans="12:12" x14ac:dyDescent="0.25">
      <c r="L738" s="51" t="s">
        <v>821</v>
      </c>
    </row>
    <row r="739" spans="12:12" x14ac:dyDescent="0.25">
      <c r="L739" s="51" t="s">
        <v>822</v>
      </c>
    </row>
    <row r="740" spans="12:12" x14ac:dyDescent="0.25">
      <c r="L740" s="51" t="s">
        <v>823</v>
      </c>
    </row>
    <row r="741" spans="12:12" x14ac:dyDescent="0.25">
      <c r="L741" s="51" t="s">
        <v>824</v>
      </c>
    </row>
    <row r="742" spans="12:12" x14ac:dyDescent="0.25">
      <c r="L742" s="51" t="s">
        <v>522</v>
      </c>
    </row>
    <row r="743" spans="12:12" x14ac:dyDescent="0.25">
      <c r="L743" s="51" t="s">
        <v>825</v>
      </c>
    </row>
    <row r="744" spans="12:12" x14ac:dyDescent="0.25">
      <c r="L744" s="51" t="s">
        <v>523</v>
      </c>
    </row>
    <row r="745" spans="12:12" x14ac:dyDescent="0.25">
      <c r="L745" s="51" t="s">
        <v>826</v>
      </c>
    </row>
    <row r="746" spans="12:12" x14ac:dyDescent="0.25">
      <c r="L746" s="51" t="s">
        <v>827</v>
      </c>
    </row>
    <row r="747" spans="12:12" x14ac:dyDescent="0.25">
      <c r="L747" s="51" t="s">
        <v>524</v>
      </c>
    </row>
    <row r="748" spans="12:12" x14ac:dyDescent="0.25">
      <c r="L748" s="51" t="s">
        <v>828</v>
      </c>
    </row>
    <row r="749" spans="12:12" x14ac:dyDescent="0.25">
      <c r="L749" s="51" t="s">
        <v>829</v>
      </c>
    </row>
    <row r="750" spans="12:12" x14ac:dyDescent="0.25">
      <c r="L750" s="51" t="s">
        <v>830</v>
      </c>
    </row>
    <row r="751" spans="12:12" x14ac:dyDescent="0.25">
      <c r="L751" s="51" t="s">
        <v>831</v>
      </c>
    </row>
    <row r="752" spans="12:12" x14ac:dyDescent="0.25">
      <c r="L752" s="51" t="s">
        <v>832</v>
      </c>
    </row>
    <row r="753" spans="12:12" x14ac:dyDescent="0.25">
      <c r="L753" s="51" t="s">
        <v>833</v>
      </c>
    </row>
    <row r="754" spans="12:12" x14ac:dyDescent="0.25">
      <c r="L754" s="51" t="s">
        <v>834</v>
      </c>
    </row>
    <row r="755" spans="12:12" x14ac:dyDescent="0.25">
      <c r="L755" s="51" t="s">
        <v>835</v>
      </c>
    </row>
    <row r="756" spans="12:12" x14ac:dyDescent="0.25">
      <c r="L756" s="51" t="s">
        <v>525</v>
      </c>
    </row>
    <row r="757" spans="12:12" x14ac:dyDescent="0.25">
      <c r="L757" s="51" t="s">
        <v>836</v>
      </c>
    </row>
    <row r="758" spans="12:12" x14ac:dyDescent="0.25">
      <c r="L758" s="51" t="s">
        <v>837</v>
      </c>
    </row>
    <row r="759" spans="12:12" x14ac:dyDescent="0.25">
      <c r="L759" s="51" t="s">
        <v>526</v>
      </c>
    </row>
    <row r="760" spans="12:12" x14ac:dyDescent="0.25">
      <c r="L760" s="51" t="s">
        <v>838</v>
      </c>
    </row>
    <row r="761" spans="12:12" x14ac:dyDescent="0.25">
      <c r="L761" s="51" t="s">
        <v>839</v>
      </c>
    </row>
    <row r="762" spans="12:12" x14ac:dyDescent="0.25">
      <c r="L762" s="51" t="s">
        <v>394</v>
      </c>
    </row>
    <row r="763" spans="12:12" x14ac:dyDescent="0.25">
      <c r="L763" s="51" t="s">
        <v>395</v>
      </c>
    </row>
    <row r="764" spans="12:12" x14ac:dyDescent="0.25">
      <c r="L764" s="51" t="s">
        <v>840</v>
      </c>
    </row>
    <row r="765" spans="12:12" x14ac:dyDescent="0.25">
      <c r="L765" s="51" t="s">
        <v>841</v>
      </c>
    </row>
    <row r="766" spans="12:12" x14ac:dyDescent="0.25">
      <c r="L766" s="51" t="s">
        <v>842</v>
      </c>
    </row>
    <row r="767" spans="12:12" x14ac:dyDescent="0.25">
      <c r="L767" s="51" t="s">
        <v>843</v>
      </c>
    </row>
    <row r="768" spans="12:12" x14ac:dyDescent="0.25">
      <c r="L768" s="51" t="s">
        <v>844</v>
      </c>
    </row>
    <row r="769" spans="12:12" x14ac:dyDescent="0.25">
      <c r="L769" s="51" t="s">
        <v>845</v>
      </c>
    </row>
    <row r="770" spans="12:12" x14ac:dyDescent="0.25">
      <c r="L770" s="51" t="s">
        <v>477</v>
      </c>
    </row>
    <row r="771" spans="12:12" x14ac:dyDescent="0.25">
      <c r="L771" s="51" t="s">
        <v>501</v>
      </c>
    </row>
    <row r="772" spans="12:12" x14ac:dyDescent="0.25">
      <c r="L772" s="51" t="s">
        <v>846</v>
      </c>
    </row>
    <row r="773" spans="12:12" x14ac:dyDescent="0.25">
      <c r="L773" s="51" t="s">
        <v>396</v>
      </c>
    </row>
    <row r="774" spans="12:12" x14ac:dyDescent="0.25">
      <c r="L774" s="51" t="s">
        <v>397</v>
      </c>
    </row>
    <row r="775" spans="12:12" x14ac:dyDescent="0.25">
      <c r="L775" s="51" t="s">
        <v>478</v>
      </c>
    </row>
    <row r="776" spans="12:12" x14ac:dyDescent="0.25">
      <c r="L776" s="51" t="s">
        <v>440</v>
      </c>
    </row>
    <row r="777" spans="12:12" x14ac:dyDescent="0.25">
      <c r="L777" s="51" t="s">
        <v>847</v>
      </c>
    </row>
    <row r="778" spans="12:12" x14ac:dyDescent="0.25">
      <c r="L778" s="51" t="s">
        <v>502</v>
      </c>
    </row>
    <row r="779" spans="12:12" x14ac:dyDescent="0.25">
      <c r="L779" s="51" t="s">
        <v>398</v>
      </c>
    </row>
    <row r="780" spans="12:12" x14ac:dyDescent="0.25">
      <c r="L780" s="51" t="s">
        <v>848</v>
      </c>
    </row>
    <row r="781" spans="12:12" x14ac:dyDescent="0.25">
      <c r="L781" s="51" t="s">
        <v>399</v>
      </c>
    </row>
    <row r="782" spans="12:12" x14ac:dyDescent="0.25">
      <c r="L782" s="51" t="s">
        <v>400</v>
      </c>
    </row>
    <row r="783" spans="12:12" x14ac:dyDescent="0.25">
      <c r="L783" s="51" t="s">
        <v>401</v>
      </c>
    </row>
    <row r="784" spans="12:12" x14ac:dyDescent="0.25">
      <c r="L784" s="51" t="s">
        <v>849</v>
      </c>
    </row>
    <row r="785" spans="12:12" x14ac:dyDescent="0.25">
      <c r="L785" s="51" t="s">
        <v>850</v>
      </c>
    </row>
    <row r="786" spans="12:12" x14ac:dyDescent="0.25">
      <c r="L786" s="51" t="s">
        <v>851</v>
      </c>
    </row>
    <row r="787" spans="12:12" x14ac:dyDescent="0.25">
      <c r="L787" s="51" t="s">
        <v>852</v>
      </c>
    </row>
    <row r="788" spans="12:12" x14ac:dyDescent="0.25">
      <c r="L788" s="51" t="s">
        <v>853</v>
      </c>
    </row>
    <row r="789" spans="12:12" x14ac:dyDescent="0.25">
      <c r="L789" s="51" t="s">
        <v>479</v>
      </c>
    </row>
    <row r="790" spans="12:12" x14ac:dyDescent="0.25">
      <c r="L790" s="51" t="s">
        <v>402</v>
      </c>
    </row>
    <row r="791" spans="12:12" x14ac:dyDescent="0.25">
      <c r="L791" s="51" t="s">
        <v>403</v>
      </c>
    </row>
    <row r="792" spans="12:12" x14ac:dyDescent="0.25">
      <c r="L792" s="51" t="s">
        <v>404</v>
      </c>
    </row>
    <row r="793" spans="12:12" x14ac:dyDescent="0.25">
      <c r="L793" s="51" t="s">
        <v>405</v>
      </c>
    </row>
    <row r="794" spans="12:12" x14ac:dyDescent="0.25">
      <c r="L794" s="51" t="s">
        <v>854</v>
      </c>
    </row>
    <row r="795" spans="12:12" x14ac:dyDescent="0.25">
      <c r="L795" s="51" t="s">
        <v>855</v>
      </c>
    </row>
    <row r="796" spans="12:12" x14ac:dyDescent="0.25">
      <c r="L796" s="51" t="s">
        <v>406</v>
      </c>
    </row>
    <row r="797" spans="12:12" x14ac:dyDescent="0.25">
      <c r="L797" s="51" t="s">
        <v>407</v>
      </c>
    </row>
    <row r="798" spans="12:12" x14ac:dyDescent="0.25">
      <c r="L798" s="51" t="s">
        <v>856</v>
      </c>
    </row>
    <row r="799" spans="12:12" x14ac:dyDescent="0.25">
      <c r="L799" s="51" t="s">
        <v>857</v>
      </c>
    </row>
    <row r="800" spans="12:12" x14ac:dyDescent="0.25">
      <c r="L800" s="51" t="s">
        <v>408</v>
      </c>
    </row>
    <row r="801" spans="12:12" x14ac:dyDescent="0.25">
      <c r="L801" s="51" t="s">
        <v>409</v>
      </c>
    </row>
    <row r="802" spans="12:12" x14ac:dyDescent="0.25">
      <c r="L802" s="51" t="s">
        <v>410</v>
      </c>
    </row>
    <row r="803" spans="12:12" x14ac:dyDescent="0.25">
      <c r="L803" s="51" t="s">
        <v>858</v>
      </c>
    </row>
    <row r="804" spans="12:12" x14ac:dyDescent="0.25">
      <c r="L804" s="51" t="s">
        <v>411</v>
      </c>
    </row>
    <row r="805" spans="12:12" x14ac:dyDescent="0.25">
      <c r="L805" s="51" t="s">
        <v>412</v>
      </c>
    </row>
    <row r="806" spans="12:12" x14ac:dyDescent="0.25">
      <c r="L806" s="51" t="s">
        <v>859</v>
      </c>
    </row>
    <row r="807" spans="12:12" x14ac:dyDescent="0.25">
      <c r="L807" s="51" t="s">
        <v>860</v>
      </c>
    </row>
    <row r="808" spans="12:12" x14ac:dyDescent="0.25">
      <c r="L808" s="51" t="s">
        <v>861</v>
      </c>
    </row>
    <row r="809" spans="12:12" x14ac:dyDescent="0.25">
      <c r="L809" s="51" t="s">
        <v>413</v>
      </c>
    </row>
    <row r="810" spans="12:12" x14ac:dyDescent="0.25">
      <c r="L810" s="51" t="s">
        <v>414</v>
      </c>
    </row>
    <row r="811" spans="12:12" x14ac:dyDescent="0.25">
      <c r="L811" s="51" t="s">
        <v>415</v>
      </c>
    </row>
    <row r="812" spans="12:12" x14ac:dyDescent="0.25">
      <c r="L812" s="51" t="s">
        <v>862</v>
      </c>
    </row>
    <row r="813" spans="12:12" x14ac:dyDescent="0.25">
      <c r="L813" s="51" t="s">
        <v>863</v>
      </c>
    </row>
    <row r="814" spans="12:12" x14ac:dyDescent="0.25">
      <c r="L814" s="51" t="s">
        <v>864</v>
      </c>
    </row>
    <row r="815" spans="12:12" x14ac:dyDescent="0.25">
      <c r="L815" s="51" t="s">
        <v>416</v>
      </c>
    </row>
    <row r="816" spans="12:12" x14ac:dyDescent="0.25">
      <c r="L816" s="51" t="s">
        <v>417</v>
      </c>
    </row>
    <row r="817" spans="12:12" x14ac:dyDescent="0.25">
      <c r="L817" s="51" t="s">
        <v>865</v>
      </c>
    </row>
    <row r="818" spans="12:12" x14ac:dyDescent="0.25">
      <c r="L818" s="51" t="s">
        <v>418</v>
      </c>
    </row>
    <row r="819" spans="12:12" x14ac:dyDescent="0.25">
      <c r="L819" s="51" t="s">
        <v>866</v>
      </c>
    </row>
    <row r="820" spans="12:12" x14ac:dyDescent="0.25">
      <c r="L820" s="51" t="s">
        <v>867</v>
      </c>
    </row>
    <row r="821" spans="12:12" x14ac:dyDescent="0.25">
      <c r="L821" s="51" t="s">
        <v>480</v>
      </c>
    </row>
    <row r="822" spans="12:12" x14ac:dyDescent="0.25">
      <c r="L822" s="51" t="s">
        <v>868</v>
      </c>
    </row>
    <row r="823" spans="12:12" x14ac:dyDescent="0.25">
      <c r="L823" s="51" t="s">
        <v>419</v>
      </c>
    </row>
    <row r="824" spans="12:12" x14ac:dyDescent="0.25">
      <c r="L824" s="51" t="s">
        <v>420</v>
      </c>
    </row>
    <row r="825" spans="12:12" x14ac:dyDescent="0.25">
      <c r="L825" s="51" t="s">
        <v>421</v>
      </c>
    </row>
    <row r="826" spans="12:12" x14ac:dyDescent="0.25">
      <c r="L826" s="51" t="s">
        <v>869</v>
      </c>
    </row>
    <row r="827" spans="12:12" x14ac:dyDescent="0.25">
      <c r="L827" s="51" t="s">
        <v>422</v>
      </c>
    </row>
    <row r="828" spans="12:12" x14ac:dyDescent="0.25">
      <c r="L828" s="51" t="s">
        <v>870</v>
      </c>
    </row>
    <row r="829" spans="12:12" x14ac:dyDescent="0.25">
      <c r="L829" s="51" t="s">
        <v>871</v>
      </c>
    </row>
    <row r="830" spans="12:12" x14ac:dyDescent="0.25">
      <c r="L830" s="51" t="s">
        <v>872</v>
      </c>
    </row>
    <row r="831" spans="12:12" x14ac:dyDescent="0.25">
      <c r="L831" s="51" t="s">
        <v>423</v>
      </c>
    </row>
    <row r="832" spans="12:12" x14ac:dyDescent="0.25">
      <c r="L832" s="51" t="s">
        <v>873</v>
      </c>
    </row>
    <row r="833" spans="12:12" x14ac:dyDescent="0.25">
      <c r="L833" s="51" t="s">
        <v>424</v>
      </c>
    </row>
    <row r="834" spans="12:12" x14ac:dyDescent="0.25">
      <c r="L834" s="51" t="s">
        <v>874</v>
      </c>
    </row>
    <row r="835" spans="12:12" x14ac:dyDescent="0.25">
      <c r="L835" s="51" t="s">
        <v>425</v>
      </c>
    </row>
    <row r="836" spans="12:12" x14ac:dyDescent="0.25">
      <c r="L836" s="51" t="s">
        <v>426</v>
      </c>
    </row>
    <row r="837" spans="12:12" x14ac:dyDescent="0.25">
      <c r="L837" s="51" t="s">
        <v>875</v>
      </c>
    </row>
    <row r="838" spans="12:12" x14ac:dyDescent="0.25">
      <c r="L838" s="51" t="s">
        <v>427</v>
      </c>
    </row>
    <row r="839" spans="12:12" x14ac:dyDescent="0.25">
      <c r="L839" s="51" t="s">
        <v>428</v>
      </c>
    </row>
    <row r="840" spans="12:12" x14ac:dyDescent="0.25">
      <c r="L840" s="51" t="s">
        <v>441</v>
      </c>
    </row>
    <row r="841" spans="12:12" x14ac:dyDescent="0.25">
      <c r="L841" s="51" t="s">
        <v>876</v>
      </c>
    </row>
    <row r="842" spans="12:12" x14ac:dyDescent="0.25">
      <c r="L842" s="51" t="s">
        <v>877</v>
      </c>
    </row>
    <row r="843" spans="12:12" x14ac:dyDescent="0.25">
      <c r="L843" s="51" t="s">
        <v>878</v>
      </c>
    </row>
    <row r="844" spans="12:12" x14ac:dyDescent="0.25">
      <c r="L844" s="51" t="s">
        <v>503</v>
      </c>
    </row>
    <row r="845" spans="12:12" x14ac:dyDescent="0.25">
      <c r="L845" s="51" t="s">
        <v>429</v>
      </c>
    </row>
    <row r="846" spans="12:12" x14ac:dyDescent="0.25">
      <c r="L846" s="51" t="s">
        <v>430</v>
      </c>
    </row>
    <row r="847" spans="12:12" x14ac:dyDescent="0.25">
      <c r="L847" s="52">
        <v>310010</v>
      </c>
    </row>
    <row r="848" spans="12:12" x14ac:dyDescent="0.25">
      <c r="L848" s="52">
        <v>310020</v>
      </c>
    </row>
    <row r="849" spans="12:12" x14ac:dyDescent="0.25">
      <c r="L849" s="52">
        <v>310030</v>
      </c>
    </row>
    <row r="850" spans="12:12" x14ac:dyDescent="0.25">
      <c r="L850" s="52">
        <v>310040</v>
      </c>
    </row>
    <row r="851" spans="12:12" x14ac:dyDescent="0.25">
      <c r="L851" s="52">
        <v>310050</v>
      </c>
    </row>
    <row r="852" spans="12:12" x14ac:dyDescent="0.25">
      <c r="L852" s="52">
        <v>310060</v>
      </c>
    </row>
    <row r="853" spans="12:12" x14ac:dyDescent="0.25">
      <c r="L853" s="52">
        <v>310070</v>
      </c>
    </row>
    <row r="854" spans="12:12" x14ac:dyDescent="0.25">
      <c r="L854" s="52">
        <v>310080</v>
      </c>
    </row>
    <row r="855" spans="12:12" x14ac:dyDescent="0.25">
      <c r="L855" s="52">
        <v>310090</v>
      </c>
    </row>
    <row r="856" spans="12:12" x14ac:dyDescent="0.25">
      <c r="L856" s="52">
        <v>310100</v>
      </c>
    </row>
    <row r="857" spans="12:12" x14ac:dyDescent="0.25">
      <c r="L857" s="52">
        <v>310110</v>
      </c>
    </row>
    <row r="858" spans="12:12" x14ac:dyDescent="0.25">
      <c r="L858" s="52">
        <v>310120</v>
      </c>
    </row>
    <row r="859" spans="12:12" x14ac:dyDescent="0.25">
      <c r="L859" s="52">
        <v>310130</v>
      </c>
    </row>
    <row r="860" spans="12:12" x14ac:dyDescent="0.25">
      <c r="L860" s="52">
        <v>310140</v>
      </c>
    </row>
    <row r="861" spans="12:12" x14ac:dyDescent="0.25">
      <c r="L861" s="52">
        <v>310150</v>
      </c>
    </row>
    <row r="862" spans="12:12" x14ac:dyDescent="0.25">
      <c r="L862" s="52">
        <v>310160</v>
      </c>
    </row>
    <row r="863" spans="12:12" x14ac:dyDescent="0.25">
      <c r="L863" s="52">
        <v>310163</v>
      </c>
    </row>
    <row r="864" spans="12:12" x14ac:dyDescent="0.25">
      <c r="L864" s="52">
        <v>310170</v>
      </c>
    </row>
    <row r="865" spans="12:12" x14ac:dyDescent="0.25">
      <c r="L865" s="52">
        <v>310180</v>
      </c>
    </row>
    <row r="866" spans="12:12" x14ac:dyDescent="0.25">
      <c r="L866" s="52">
        <v>310190</v>
      </c>
    </row>
    <row r="867" spans="12:12" x14ac:dyDescent="0.25">
      <c r="L867" s="52">
        <v>310200</v>
      </c>
    </row>
    <row r="868" spans="12:12" x14ac:dyDescent="0.25">
      <c r="L868" s="52">
        <v>310205</v>
      </c>
    </row>
    <row r="869" spans="12:12" x14ac:dyDescent="0.25">
      <c r="L869" s="52">
        <v>310210</v>
      </c>
    </row>
    <row r="870" spans="12:12" x14ac:dyDescent="0.25">
      <c r="L870" s="52">
        <v>310220</v>
      </c>
    </row>
    <row r="871" spans="12:12" x14ac:dyDescent="0.25">
      <c r="L871" s="52">
        <v>310230</v>
      </c>
    </row>
    <row r="872" spans="12:12" x14ac:dyDescent="0.25">
      <c r="L872" s="52">
        <v>310240</v>
      </c>
    </row>
    <row r="873" spans="12:12" x14ac:dyDescent="0.25">
      <c r="L873" s="52">
        <v>310250</v>
      </c>
    </row>
    <row r="874" spans="12:12" x14ac:dyDescent="0.25">
      <c r="L874" s="52">
        <v>310260</v>
      </c>
    </row>
    <row r="875" spans="12:12" x14ac:dyDescent="0.25">
      <c r="L875" s="52">
        <v>310270</v>
      </c>
    </row>
    <row r="876" spans="12:12" x14ac:dyDescent="0.25">
      <c r="L876" s="52">
        <v>310280</v>
      </c>
    </row>
    <row r="877" spans="12:12" x14ac:dyDescent="0.25">
      <c r="L877" s="52">
        <v>310285</v>
      </c>
    </row>
    <row r="878" spans="12:12" x14ac:dyDescent="0.25">
      <c r="L878" s="52">
        <v>310290</v>
      </c>
    </row>
    <row r="879" spans="12:12" x14ac:dyDescent="0.25">
      <c r="L879" s="52">
        <v>310300</v>
      </c>
    </row>
    <row r="880" spans="12:12" x14ac:dyDescent="0.25">
      <c r="L880" s="52">
        <v>310310</v>
      </c>
    </row>
    <row r="881" spans="12:12" x14ac:dyDescent="0.25">
      <c r="L881" s="52">
        <v>310320</v>
      </c>
    </row>
    <row r="882" spans="12:12" x14ac:dyDescent="0.25">
      <c r="L882" s="52">
        <v>310330</v>
      </c>
    </row>
    <row r="883" spans="12:12" x14ac:dyDescent="0.25">
      <c r="L883" s="52">
        <v>310340</v>
      </c>
    </row>
    <row r="884" spans="12:12" x14ac:dyDescent="0.25">
      <c r="L884" s="52">
        <v>310350</v>
      </c>
    </row>
    <row r="885" spans="12:12" x14ac:dyDescent="0.25">
      <c r="L885" s="52">
        <v>310360</v>
      </c>
    </row>
    <row r="886" spans="12:12" x14ac:dyDescent="0.25">
      <c r="L886" s="52">
        <v>310370</v>
      </c>
    </row>
    <row r="887" spans="12:12" x14ac:dyDescent="0.25">
      <c r="L887" s="52">
        <v>310375</v>
      </c>
    </row>
    <row r="888" spans="12:12" x14ac:dyDescent="0.25">
      <c r="L888" s="52">
        <v>310380</v>
      </c>
    </row>
    <row r="889" spans="12:12" x14ac:dyDescent="0.25">
      <c r="L889" s="52">
        <v>310390</v>
      </c>
    </row>
    <row r="890" spans="12:12" x14ac:dyDescent="0.25">
      <c r="L890" s="52">
        <v>310400</v>
      </c>
    </row>
    <row r="891" spans="12:12" x14ac:dyDescent="0.25">
      <c r="L891" s="52">
        <v>310410</v>
      </c>
    </row>
    <row r="892" spans="12:12" x14ac:dyDescent="0.25">
      <c r="L892" s="52">
        <v>310420</v>
      </c>
    </row>
    <row r="893" spans="12:12" x14ac:dyDescent="0.25">
      <c r="L893" s="52">
        <v>310430</v>
      </c>
    </row>
    <row r="894" spans="12:12" x14ac:dyDescent="0.25">
      <c r="L894" s="52">
        <v>310440</v>
      </c>
    </row>
    <row r="895" spans="12:12" x14ac:dyDescent="0.25">
      <c r="L895" s="52">
        <v>310445</v>
      </c>
    </row>
    <row r="896" spans="12:12" x14ac:dyDescent="0.25">
      <c r="L896" s="52">
        <v>310450</v>
      </c>
    </row>
    <row r="897" spans="12:12" x14ac:dyDescent="0.25">
      <c r="L897" s="52">
        <v>310460</v>
      </c>
    </row>
    <row r="898" spans="12:12" x14ac:dyDescent="0.25">
      <c r="L898" s="52">
        <v>310470</v>
      </c>
    </row>
    <row r="899" spans="12:12" x14ac:dyDescent="0.25">
      <c r="L899" s="52">
        <v>310480</v>
      </c>
    </row>
    <row r="900" spans="12:12" x14ac:dyDescent="0.25">
      <c r="L900" s="52">
        <v>310490</v>
      </c>
    </row>
    <row r="901" spans="12:12" x14ac:dyDescent="0.25">
      <c r="L901" s="52">
        <v>310500</v>
      </c>
    </row>
    <row r="902" spans="12:12" x14ac:dyDescent="0.25">
      <c r="L902" s="52">
        <v>310510</v>
      </c>
    </row>
    <row r="903" spans="12:12" x14ac:dyDescent="0.25">
      <c r="L903" s="52">
        <v>310520</v>
      </c>
    </row>
    <row r="904" spans="12:12" x14ac:dyDescent="0.25">
      <c r="L904" s="52">
        <v>310530</v>
      </c>
    </row>
    <row r="905" spans="12:12" x14ac:dyDescent="0.25">
      <c r="L905" s="52">
        <v>310540</v>
      </c>
    </row>
    <row r="906" spans="12:12" x14ac:dyDescent="0.25">
      <c r="L906" s="52">
        <v>310550</v>
      </c>
    </row>
    <row r="907" spans="12:12" x14ac:dyDescent="0.25">
      <c r="L907" s="52">
        <v>310560</v>
      </c>
    </row>
    <row r="908" spans="12:12" x14ac:dyDescent="0.25">
      <c r="L908" s="52">
        <v>310570</v>
      </c>
    </row>
    <row r="909" spans="12:12" x14ac:dyDescent="0.25">
      <c r="L909" s="52">
        <v>310590</v>
      </c>
    </row>
    <row r="910" spans="12:12" x14ac:dyDescent="0.25">
      <c r="L910" s="52">
        <v>310600</v>
      </c>
    </row>
    <row r="911" spans="12:12" x14ac:dyDescent="0.25">
      <c r="L911" s="52">
        <v>310610</v>
      </c>
    </row>
    <row r="912" spans="12:12" x14ac:dyDescent="0.25">
      <c r="L912" s="52">
        <v>310620</v>
      </c>
    </row>
    <row r="913" spans="12:12" x14ac:dyDescent="0.25">
      <c r="L913" s="52">
        <v>310630</v>
      </c>
    </row>
    <row r="914" spans="12:12" x14ac:dyDescent="0.25">
      <c r="L914" s="52">
        <v>310640</v>
      </c>
    </row>
    <row r="915" spans="12:12" x14ac:dyDescent="0.25">
      <c r="L915" s="52">
        <v>310650</v>
      </c>
    </row>
    <row r="916" spans="12:12" x14ac:dyDescent="0.25">
      <c r="L916" s="52">
        <v>310660</v>
      </c>
    </row>
    <row r="917" spans="12:12" x14ac:dyDescent="0.25">
      <c r="L917" s="52">
        <v>310665</v>
      </c>
    </row>
    <row r="918" spans="12:12" x14ac:dyDescent="0.25">
      <c r="L918" s="52">
        <v>310670</v>
      </c>
    </row>
    <row r="919" spans="12:12" x14ac:dyDescent="0.25">
      <c r="L919" s="52">
        <v>310680</v>
      </c>
    </row>
    <row r="920" spans="12:12" x14ac:dyDescent="0.25">
      <c r="L920" s="52">
        <v>310690</v>
      </c>
    </row>
    <row r="921" spans="12:12" x14ac:dyDescent="0.25">
      <c r="L921" s="52">
        <v>310700</v>
      </c>
    </row>
    <row r="922" spans="12:12" x14ac:dyDescent="0.25">
      <c r="L922" s="52">
        <v>310710</v>
      </c>
    </row>
    <row r="923" spans="12:12" x14ac:dyDescent="0.25">
      <c r="L923" s="52">
        <v>310720</v>
      </c>
    </row>
    <row r="924" spans="12:12" x14ac:dyDescent="0.25">
      <c r="L924" s="52">
        <v>310730</v>
      </c>
    </row>
    <row r="925" spans="12:12" x14ac:dyDescent="0.25">
      <c r="L925" s="52">
        <v>310740</v>
      </c>
    </row>
    <row r="926" spans="12:12" x14ac:dyDescent="0.25">
      <c r="L926" s="52">
        <v>310750</v>
      </c>
    </row>
    <row r="927" spans="12:12" x14ac:dyDescent="0.25">
      <c r="L927" s="52">
        <v>310760</v>
      </c>
    </row>
    <row r="928" spans="12:12" x14ac:dyDescent="0.25">
      <c r="L928" s="52">
        <v>310770</v>
      </c>
    </row>
    <row r="929" spans="12:12" x14ac:dyDescent="0.25">
      <c r="L929" s="52">
        <v>310780</v>
      </c>
    </row>
    <row r="930" spans="12:12" x14ac:dyDescent="0.25">
      <c r="L930" s="52">
        <v>310790</v>
      </c>
    </row>
    <row r="931" spans="12:12" x14ac:dyDescent="0.25">
      <c r="L931" s="52">
        <v>310800</v>
      </c>
    </row>
    <row r="932" spans="12:12" x14ac:dyDescent="0.25">
      <c r="L932" s="52">
        <v>310810</v>
      </c>
    </row>
    <row r="933" spans="12:12" x14ac:dyDescent="0.25">
      <c r="L933" s="52">
        <v>310820</v>
      </c>
    </row>
    <row r="934" spans="12:12" x14ac:dyDescent="0.25">
      <c r="L934" s="52">
        <v>310825</v>
      </c>
    </row>
    <row r="935" spans="12:12" x14ac:dyDescent="0.25">
      <c r="L935" s="52">
        <v>310830</v>
      </c>
    </row>
    <row r="936" spans="12:12" x14ac:dyDescent="0.25">
      <c r="L936" s="52">
        <v>310840</v>
      </c>
    </row>
    <row r="937" spans="12:12" x14ac:dyDescent="0.25">
      <c r="L937" s="52">
        <v>310850</v>
      </c>
    </row>
    <row r="938" spans="12:12" x14ac:dyDescent="0.25">
      <c r="L938" s="52">
        <v>310855</v>
      </c>
    </row>
    <row r="939" spans="12:12" x14ac:dyDescent="0.25">
      <c r="L939" s="52">
        <v>310860</v>
      </c>
    </row>
    <row r="940" spans="12:12" x14ac:dyDescent="0.25">
      <c r="L940" s="52">
        <v>310870</v>
      </c>
    </row>
    <row r="941" spans="12:12" x14ac:dyDescent="0.25">
      <c r="L941" s="52">
        <v>310880</v>
      </c>
    </row>
    <row r="942" spans="12:12" x14ac:dyDescent="0.25">
      <c r="L942" s="52">
        <v>310890</v>
      </c>
    </row>
    <row r="943" spans="12:12" x14ac:dyDescent="0.25">
      <c r="L943" s="52">
        <v>310900</v>
      </c>
    </row>
    <row r="944" spans="12:12" x14ac:dyDescent="0.25">
      <c r="L944" s="52">
        <v>310910</v>
      </c>
    </row>
    <row r="945" spans="12:12" x14ac:dyDescent="0.25">
      <c r="L945" s="52">
        <v>310920</v>
      </c>
    </row>
    <row r="946" spans="12:12" x14ac:dyDescent="0.25">
      <c r="L946" s="52">
        <v>310925</v>
      </c>
    </row>
    <row r="947" spans="12:12" x14ac:dyDescent="0.25">
      <c r="L947" s="52">
        <v>310930</v>
      </c>
    </row>
    <row r="948" spans="12:12" x14ac:dyDescent="0.25">
      <c r="L948" s="52">
        <v>310940</v>
      </c>
    </row>
    <row r="949" spans="12:12" x14ac:dyDescent="0.25">
      <c r="L949" s="52">
        <v>310945</v>
      </c>
    </row>
    <row r="950" spans="12:12" x14ac:dyDescent="0.25">
      <c r="L950" s="52">
        <v>310950</v>
      </c>
    </row>
    <row r="951" spans="12:12" x14ac:dyDescent="0.25">
      <c r="L951" s="52">
        <v>310960</v>
      </c>
    </row>
    <row r="952" spans="12:12" x14ac:dyDescent="0.25">
      <c r="L952" s="52">
        <v>310970</v>
      </c>
    </row>
    <row r="953" spans="12:12" x14ac:dyDescent="0.25">
      <c r="L953" s="52">
        <v>310980</v>
      </c>
    </row>
    <row r="954" spans="12:12" x14ac:dyDescent="0.25">
      <c r="L954" s="52">
        <v>310990</v>
      </c>
    </row>
    <row r="955" spans="12:12" x14ac:dyDescent="0.25">
      <c r="L955" s="52">
        <v>311000</v>
      </c>
    </row>
    <row r="956" spans="12:12" x14ac:dyDescent="0.25">
      <c r="L956" s="52">
        <v>311010</v>
      </c>
    </row>
    <row r="957" spans="12:12" x14ac:dyDescent="0.25">
      <c r="L957" s="52">
        <v>311020</v>
      </c>
    </row>
    <row r="958" spans="12:12" x14ac:dyDescent="0.25">
      <c r="L958" s="52">
        <v>311030</v>
      </c>
    </row>
    <row r="959" spans="12:12" x14ac:dyDescent="0.25">
      <c r="L959" s="52">
        <v>311040</v>
      </c>
    </row>
    <row r="960" spans="12:12" x14ac:dyDescent="0.25">
      <c r="L960" s="52">
        <v>311050</v>
      </c>
    </row>
    <row r="961" spans="12:12" x14ac:dyDescent="0.25">
      <c r="L961" s="52">
        <v>311060</v>
      </c>
    </row>
    <row r="962" spans="12:12" x14ac:dyDescent="0.25">
      <c r="L962" s="52">
        <v>311070</v>
      </c>
    </row>
    <row r="963" spans="12:12" x14ac:dyDescent="0.25">
      <c r="L963" s="52">
        <v>311080</v>
      </c>
    </row>
    <row r="964" spans="12:12" x14ac:dyDescent="0.25">
      <c r="L964" s="52">
        <v>311090</v>
      </c>
    </row>
    <row r="965" spans="12:12" x14ac:dyDescent="0.25">
      <c r="L965" s="52">
        <v>311100</v>
      </c>
    </row>
    <row r="966" spans="12:12" x14ac:dyDescent="0.25">
      <c r="L966" s="52">
        <v>311110</v>
      </c>
    </row>
    <row r="967" spans="12:12" x14ac:dyDescent="0.25">
      <c r="L967" s="52">
        <v>311115</v>
      </c>
    </row>
    <row r="968" spans="12:12" x14ac:dyDescent="0.25">
      <c r="L968" s="52">
        <v>311120</v>
      </c>
    </row>
    <row r="969" spans="12:12" x14ac:dyDescent="0.25">
      <c r="L969" s="52">
        <v>311130</v>
      </c>
    </row>
    <row r="970" spans="12:12" x14ac:dyDescent="0.25">
      <c r="L970" s="52">
        <v>311140</v>
      </c>
    </row>
    <row r="971" spans="12:12" x14ac:dyDescent="0.25">
      <c r="L971" s="52">
        <v>311150</v>
      </c>
    </row>
    <row r="972" spans="12:12" x14ac:dyDescent="0.25">
      <c r="L972" s="52">
        <v>311160</v>
      </c>
    </row>
    <row r="973" spans="12:12" x14ac:dyDescent="0.25">
      <c r="L973" s="52">
        <v>311170</v>
      </c>
    </row>
    <row r="974" spans="12:12" x14ac:dyDescent="0.25">
      <c r="L974" s="52">
        <v>311180</v>
      </c>
    </row>
    <row r="975" spans="12:12" x14ac:dyDescent="0.25">
      <c r="L975" s="52">
        <v>311190</v>
      </c>
    </row>
    <row r="976" spans="12:12" x14ac:dyDescent="0.25">
      <c r="L976" s="52">
        <v>311200</v>
      </c>
    </row>
    <row r="977" spans="12:12" x14ac:dyDescent="0.25">
      <c r="L977" s="52">
        <v>311205</v>
      </c>
    </row>
    <row r="978" spans="12:12" x14ac:dyDescent="0.25">
      <c r="L978" s="52">
        <v>311210</v>
      </c>
    </row>
    <row r="979" spans="12:12" x14ac:dyDescent="0.25">
      <c r="L979" s="52">
        <v>311220</v>
      </c>
    </row>
    <row r="980" spans="12:12" x14ac:dyDescent="0.25">
      <c r="L980" s="52">
        <v>311230</v>
      </c>
    </row>
    <row r="981" spans="12:12" x14ac:dyDescent="0.25">
      <c r="L981" s="52">
        <v>311240</v>
      </c>
    </row>
    <row r="982" spans="12:12" x14ac:dyDescent="0.25">
      <c r="L982" s="52">
        <v>311250</v>
      </c>
    </row>
    <row r="983" spans="12:12" x14ac:dyDescent="0.25">
      <c r="L983" s="52">
        <v>311260</v>
      </c>
    </row>
    <row r="984" spans="12:12" x14ac:dyDescent="0.25">
      <c r="L984" s="52">
        <v>311265</v>
      </c>
    </row>
    <row r="985" spans="12:12" x14ac:dyDescent="0.25">
      <c r="L985" s="52">
        <v>311270</v>
      </c>
    </row>
    <row r="986" spans="12:12" x14ac:dyDescent="0.25">
      <c r="L986" s="52">
        <v>311280</v>
      </c>
    </row>
    <row r="987" spans="12:12" x14ac:dyDescent="0.25">
      <c r="L987" s="52">
        <v>311290</v>
      </c>
    </row>
    <row r="988" spans="12:12" x14ac:dyDescent="0.25">
      <c r="L988" s="52">
        <v>311300</v>
      </c>
    </row>
    <row r="989" spans="12:12" x14ac:dyDescent="0.25">
      <c r="L989" s="52">
        <v>311310</v>
      </c>
    </row>
    <row r="990" spans="12:12" x14ac:dyDescent="0.25">
      <c r="L990" s="52">
        <v>311320</v>
      </c>
    </row>
    <row r="991" spans="12:12" x14ac:dyDescent="0.25">
      <c r="L991" s="52">
        <v>311330</v>
      </c>
    </row>
    <row r="992" spans="12:12" x14ac:dyDescent="0.25">
      <c r="L992" s="52">
        <v>311340</v>
      </c>
    </row>
    <row r="993" spans="12:12" x14ac:dyDescent="0.25">
      <c r="L993" s="52">
        <v>311350</v>
      </c>
    </row>
    <row r="994" spans="12:12" x14ac:dyDescent="0.25">
      <c r="L994" s="52">
        <v>311360</v>
      </c>
    </row>
    <row r="995" spans="12:12" x14ac:dyDescent="0.25">
      <c r="L995" s="52">
        <v>311370</v>
      </c>
    </row>
    <row r="996" spans="12:12" x14ac:dyDescent="0.25">
      <c r="L996" s="52">
        <v>311380</v>
      </c>
    </row>
    <row r="997" spans="12:12" x14ac:dyDescent="0.25">
      <c r="L997" s="52">
        <v>311390</v>
      </c>
    </row>
    <row r="998" spans="12:12" x14ac:dyDescent="0.25">
      <c r="L998" s="52">
        <v>311400</v>
      </c>
    </row>
    <row r="999" spans="12:12" x14ac:dyDescent="0.25">
      <c r="L999" s="52">
        <v>311410</v>
      </c>
    </row>
    <row r="1000" spans="12:12" x14ac:dyDescent="0.25">
      <c r="L1000" s="52">
        <v>311420</v>
      </c>
    </row>
    <row r="1001" spans="12:12" x14ac:dyDescent="0.25">
      <c r="L1001" s="52">
        <v>311430</v>
      </c>
    </row>
    <row r="1002" spans="12:12" x14ac:dyDescent="0.25">
      <c r="L1002" s="52">
        <v>311440</v>
      </c>
    </row>
    <row r="1003" spans="12:12" x14ac:dyDescent="0.25">
      <c r="L1003" s="52">
        <v>311450</v>
      </c>
    </row>
    <row r="1004" spans="12:12" x14ac:dyDescent="0.25">
      <c r="L1004" s="52">
        <v>311455</v>
      </c>
    </row>
    <row r="1005" spans="12:12" x14ac:dyDescent="0.25">
      <c r="L1005" s="52">
        <v>311460</v>
      </c>
    </row>
    <row r="1006" spans="12:12" x14ac:dyDescent="0.25">
      <c r="L1006" s="52">
        <v>311470</v>
      </c>
    </row>
    <row r="1007" spans="12:12" x14ac:dyDescent="0.25">
      <c r="L1007" s="52">
        <v>311480</v>
      </c>
    </row>
    <row r="1008" spans="12:12" x14ac:dyDescent="0.25">
      <c r="L1008" s="52">
        <v>311490</v>
      </c>
    </row>
    <row r="1009" spans="12:12" x14ac:dyDescent="0.25">
      <c r="L1009" s="52">
        <v>311500</v>
      </c>
    </row>
    <row r="1010" spans="12:12" x14ac:dyDescent="0.25">
      <c r="L1010" s="52">
        <v>311510</v>
      </c>
    </row>
    <row r="1011" spans="12:12" x14ac:dyDescent="0.25">
      <c r="L1011" s="52">
        <v>311520</v>
      </c>
    </row>
    <row r="1012" spans="12:12" x14ac:dyDescent="0.25">
      <c r="L1012" s="52">
        <v>311530</v>
      </c>
    </row>
    <row r="1013" spans="12:12" x14ac:dyDescent="0.25">
      <c r="L1013" s="52">
        <v>311535</v>
      </c>
    </row>
    <row r="1014" spans="12:12" x14ac:dyDescent="0.25">
      <c r="L1014" s="52">
        <v>311540</v>
      </c>
    </row>
    <row r="1015" spans="12:12" x14ac:dyDescent="0.25">
      <c r="L1015" s="52">
        <v>311545</v>
      </c>
    </row>
    <row r="1016" spans="12:12" x14ac:dyDescent="0.25">
      <c r="L1016" s="52">
        <v>311547</v>
      </c>
    </row>
    <row r="1017" spans="12:12" x14ac:dyDescent="0.25">
      <c r="L1017" s="52">
        <v>311550</v>
      </c>
    </row>
    <row r="1018" spans="12:12" x14ac:dyDescent="0.25">
      <c r="L1018" s="52">
        <v>311560</v>
      </c>
    </row>
    <row r="1019" spans="12:12" x14ac:dyDescent="0.25">
      <c r="L1019" s="52">
        <v>311570</v>
      </c>
    </row>
    <row r="1020" spans="12:12" x14ac:dyDescent="0.25">
      <c r="L1020" s="52">
        <v>311580</v>
      </c>
    </row>
    <row r="1021" spans="12:12" x14ac:dyDescent="0.25">
      <c r="L1021" s="52">
        <v>311590</v>
      </c>
    </row>
    <row r="1022" spans="12:12" x14ac:dyDescent="0.25">
      <c r="L1022" s="52">
        <v>311600</v>
      </c>
    </row>
    <row r="1023" spans="12:12" x14ac:dyDescent="0.25">
      <c r="L1023" s="52">
        <v>311610</v>
      </c>
    </row>
    <row r="1024" spans="12:12" x14ac:dyDescent="0.25">
      <c r="L1024" s="52">
        <v>311615</v>
      </c>
    </row>
    <row r="1025" spans="12:12" x14ac:dyDescent="0.25">
      <c r="L1025" s="52">
        <v>311620</v>
      </c>
    </row>
    <row r="1026" spans="12:12" x14ac:dyDescent="0.25">
      <c r="L1026" s="52">
        <v>311630</v>
      </c>
    </row>
    <row r="1027" spans="12:12" x14ac:dyDescent="0.25">
      <c r="L1027" s="52">
        <v>311640</v>
      </c>
    </row>
    <row r="1028" spans="12:12" x14ac:dyDescent="0.25">
      <c r="L1028" s="52">
        <v>311650</v>
      </c>
    </row>
    <row r="1029" spans="12:12" x14ac:dyDescent="0.25">
      <c r="L1029" s="52">
        <v>311660</v>
      </c>
    </row>
    <row r="1030" spans="12:12" x14ac:dyDescent="0.25">
      <c r="L1030" s="52">
        <v>311670</v>
      </c>
    </row>
    <row r="1031" spans="12:12" x14ac:dyDescent="0.25">
      <c r="L1031" s="52">
        <v>311680</v>
      </c>
    </row>
    <row r="1032" spans="12:12" x14ac:dyDescent="0.25">
      <c r="L1032" s="52">
        <v>311690</v>
      </c>
    </row>
    <row r="1033" spans="12:12" x14ac:dyDescent="0.25">
      <c r="L1033" s="52">
        <v>311700</v>
      </c>
    </row>
    <row r="1034" spans="12:12" x14ac:dyDescent="0.25">
      <c r="L1034" s="52">
        <v>311710</v>
      </c>
    </row>
    <row r="1035" spans="12:12" x14ac:dyDescent="0.25">
      <c r="L1035" s="52">
        <v>311720</v>
      </c>
    </row>
    <row r="1036" spans="12:12" x14ac:dyDescent="0.25">
      <c r="L1036" s="52">
        <v>311730</v>
      </c>
    </row>
    <row r="1037" spans="12:12" x14ac:dyDescent="0.25">
      <c r="L1037" s="52">
        <v>311740</v>
      </c>
    </row>
    <row r="1038" spans="12:12" x14ac:dyDescent="0.25">
      <c r="L1038" s="52">
        <v>311750</v>
      </c>
    </row>
    <row r="1039" spans="12:12" x14ac:dyDescent="0.25">
      <c r="L1039" s="52">
        <v>311760</v>
      </c>
    </row>
    <row r="1040" spans="12:12" x14ac:dyDescent="0.25">
      <c r="L1040" s="52">
        <v>311770</v>
      </c>
    </row>
    <row r="1041" spans="12:12" x14ac:dyDescent="0.25">
      <c r="L1041" s="52">
        <v>311780</v>
      </c>
    </row>
    <row r="1042" spans="12:12" x14ac:dyDescent="0.25">
      <c r="L1042" s="52">
        <v>311783</v>
      </c>
    </row>
    <row r="1043" spans="12:12" x14ac:dyDescent="0.25">
      <c r="L1043" s="52">
        <v>311787</v>
      </c>
    </row>
    <row r="1044" spans="12:12" x14ac:dyDescent="0.25">
      <c r="L1044" s="52">
        <v>311790</v>
      </c>
    </row>
    <row r="1045" spans="12:12" x14ac:dyDescent="0.25">
      <c r="L1045" s="52">
        <v>311800</v>
      </c>
    </row>
    <row r="1046" spans="12:12" x14ac:dyDescent="0.25">
      <c r="L1046" s="52">
        <v>311810</v>
      </c>
    </row>
    <row r="1047" spans="12:12" x14ac:dyDescent="0.25">
      <c r="L1047" s="52">
        <v>311820</v>
      </c>
    </row>
    <row r="1048" spans="12:12" x14ac:dyDescent="0.25">
      <c r="L1048" s="52">
        <v>311830</v>
      </c>
    </row>
    <row r="1049" spans="12:12" x14ac:dyDescent="0.25">
      <c r="L1049" s="52">
        <v>311840</v>
      </c>
    </row>
    <row r="1050" spans="12:12" x14ac:dyDescent="0.25">
      <c r="L1050" s="52">
        <v>311850</v>
      </c>
    </row>
    <row r="1051" spans="12:12" x14ac:dyDescent="0.25">
      <c r="L1051" s="52">
        <v>311860</v>
      </c>
    </row>
    <row r="1052" spans="12:12" x14ac:dyDescent="0.25">
      <c r="L1052" s="52">
        <v>311870</v>
      </c>
    </row>
    <row r="1053" spans="12:12" x14ac:dyDescent="0.25">
      <c r="L1053" s="52">
        <v>311880</v>
      </c>
    </row>
    <row r="1054" spans="12:12" x14ac:dyDescent="0.25">
      <c r="L1054" s="52">
        <v>311890</v>
      </c>
    </row>
    <row r="1055" spans="12:12" x14ac:dyDescent="0.25">
      <c r="L1055" s="52">
        <v>311900</v>
      </c>
    </row>
    <row r="1056" spans="12:12" x14ac:dyDescent="0.25">
      <c r="L1056" s="52">
        <v>311910</v>
      </c>
    </row>
    <row r="1057" spans="12:12" x14ac:dyDescent="0.25">
      <c r="L1057" s="52">
        <v>311920</v>
      </c>
    </row>
    <row r="1058" spans="12:12" x14ac:dyDescent="0.25">
      <c r="L1058" s="52">
        <v>311930</v>
      </c>
    </row>
    <row r="1059" spans="12:12" x14ac:dyDescent="0.25">
      <c r="L1059" s="52">
        <v>311940</v>
      </c>
    </row>
    <row r="1060" spans="12:12" x14ac:dyDescent="0.25">
      <c r="L1060" s="52">
        <v>311950</v>
      </c>
    </row>
    <row r="1061" spans="12:12" x14ac:dyDescent="0.25">
      <c r="L1061" s="52">
        <v>311960</v>
      </c>
    </row>
    <row r="1062" spans="12:12" x14ac:dyDescent="0.25">
      <c r="L1062" s="52">
        <v>311970</v>
      </c>
    </row>
    <row r="1063" spans="12:12" x14ac:dyDescent="0.25">
      <c r="L1063" s="52">
        <v>311980</v>
      </c>
    </row>
    <row r="1064" spans="12:12" x14ac:dyDescent="0.25">
      <c r="L1064" s="52">
        <v>311990</v>
      </c>
    </row>
    <row r="1065" spans="12:12" x14ac:dyDescent="0.25">
      <c r="L1065" s="52">
        <v>311995</v>
      </c>
    </row>
    <row r="1066" spans="12:12" x14ac:dyDescent="0.25">
      <c r="L1066" s="52">
        <v>312000</v>
      </c>
    </row>
    <row r="1067" spans="12:12" x14ac:dyDescent="0.25">
      <c r="L1067" s="52">
        <v>312010</v>
      </c>
    </row>
    <row r="1068" spans="12:12" x14ac:dyDescent="0.25">
      <c r="L1068" s="52">
        <v>312015</v>
      </c>
    </row>
    <row r="1069" spans="12:12" x14ac:dyDescent="0.25">
      <c r="L1069" s="52">
        <v>312020</v>
      </c>
    </row>
    <row r="1070" spans="12:12" x14ac:dyDescent="0.25">
      <c r="L1070" s="52">
        <v>312030</v>
      </c>
    </row>
    <row r="1071" spans="12:12" x14ac:dyDescent="0.25">
      <c r="L1071" s="52">
        <v>312040</v>
      </c>
    </row>
    <row r="1072" spans="12:12" x14ac:dyDescent="0.25">
      <c r="L1072" s="52">
        <v>312050</v>
      </c>
    </row>
    <row r="1073" spans="12:12" x14ac:dyDescent="0.25">
      <c r="L1073" s="52">
        <v>312060</v>
      </c>
    </row>
    <row r="1074" spans="12:12" x14ac:dyDescent="0.25">
      <c r="L1074" s="52">
        <v>312070</v>
      </c>
    </row>
    <row r="1075" spans="12:12" x14ac:dyDescent="0.25">
      <c r="L1075" s="52">
        <v>312080</v>
      </c>
    </row>
    <row r="1076" spans="12:12" x14ac:dyDescent="0.25">
      <c r="L1076" s="52">
        <v>312083</v>
      </c>
    </row>
    <row r="1077" spans="12:12" x14ac:dyDescent="0.25">
      <c r="L1077" s="52">
        <v>312087</v>
      </c>
    </row>
    <row r="1078" spans="12:12" x14ac:dyDescent="0.25">
      <c r="L1078" s="52">
        <v>312090</v>
      </c>
    </row>
    <row r="1079" spans="12:12" x14ac:dyDescent="0.25">
      <c r="L1079" s="52">
        <v>312100</v>
      </c>
    </row>
    <row r="1080" spans="12:12" x14ac:dyDescent="0.25">
      <c r="L1080" s="52">
        <v>312110</v>
      </c>
    </row>
    <row r="1081" spans="12:12" x14ac:dyDescent="0.25">
      <c r="L1081" s="52">
        <v>312120</v>
      </c>
    </row>
    <row r="1082" spans="12:12" x14ac:dyDescent="0.25">
      <c r="L1082" s="52">
        <v>312125</v>
      </c>
    </row>
    <row r="1083" spans="12:12" x14ac:dyDescent="0.25">
      <c r="L1083" s="52">
        <v>312130</v>
      </c>
    </row>
    <row r="1084" spans="12:12" x14ac:dyDescent="0.25">
      <c r="L1084" s="52">
        <v>312140</v>
      </c>
    </row>
    <row r="1085" spans="12:12" x14ac:dyDescent="0.25">
      <c r="L1085" s="52">
        <v>312150</v>
      </c>
    </row>
    <row r="1086" spans="12:12" x14ac:dyDescent="0.25">
      <c r="L1086" s="52">
        <v>312160</v>
      </c>
    </row>
    <row r="1087" spans="12:12" x14ac:dyDescent="0.25">
      <c r="L1087" s="52">
        <v>312170</v>
      </c>
    </row>
    <row r="1088" spans="12:12" x14ac:dyDescent="0.25">
      <c r="L1088" s="52">
        <v>312180</v>
      </c>
    </row>
    <row r="1089" spans="12:12" x14ac:dyDescent="0.25">
      <c r="L1089" s="52">
        <v>312190</v>
      </c>
    </row>
    <row r="1090" spans="12:12" x14ac:dyDescent="0.25">
      <c r="L1090" s="52">
        <v>312200</v>
      </c>
    </row>
    <row r="1091" spans="12:12" x14ac:dyDescent="0.25">
      <c r="L1091" s="52">
        <v>312210</v>
      </c>
    </row>
    <row r="1092" spans="12:12" x14ac:dyDescent="0.25">
      <c r="L1092" s="52">
        <v>312220</v>
      </c>
    </row>
    <row r="1093" spans="12:12" x14ac:dyDescent="0.25">
      <c r="L1093" s="52">
        <v>312230</v>
      </c>
    </row>
    <row r="1094" spans="12:12" x14ac:dyDescent="0.25">
      <c r="L1094" s="52">
        <v>312235</v>
      </c>
    </row>
    <row r="1095" spans="12:12" x14ac:dyDescent="0.25">
      <c r="L1095" s="52">
        <v>312240</v>
      </c>
    </row>
    <row r="1096" spans="12:12" x14ac:dyDescent="0.25">
      <c r="L1096" s="52">
        <v>312245</v>
      </c>
    </row>
    <row r="1097" spans="12:12" x14ac:dyDescent="0.25">
      <c r="L1097" s="52">
        <v>312247</v>
      </c>
    </row>
    <row r="1098" spans="12:12" x14ac:dyDescent="0.25">
      <c r="L1098" s="52">
        <v>312250</v>
      </c>
    </row>
    <row r="1099" spans="12:12" x14ac:dyDescent="0.25">
      <c r="L1099" s="52">
        <v>312260</v>
      </c>
    </row>
    <row r="1100" spans="12:12" x14ac:dyDescent="0.25">
      <c r="L1100" s="52">
        <v>312270</v>
      </c>
    </row>
    <row r="1101" spans="12:12" x14ac:dyDescent="0.25">
      <c r="L1101" s="52">
        <v>312280</v>
      </c>
    </row>
    <row r="1102" spans="12:12" x14ac:dyDescent="0.25">
      <c r="L1102" s="52">
        <v>312290</v>
      </c>
    </row>
    <row r="1103" spans="12:12" x14ac:dyDescent="0.25">
      <c r="L1103" s="52">
        <v>312300</v>
      </c>
    </row>
    <row r="1104" spans="12:12" x14ac:dyDescent="0.25">
      <c r="L1104" s="52">
        <v>312310</v>
      </c>
    </row>
    <row r="1105" spans="12:12" x14ac:dyDescent="0.25">
      <c r="L1105" s="52">
        <v>312320</v>
      </c>
    </row>
    <row r="1106" spans="12:12" x14ac:dyDescent="0.25">
      <c r="L1106" s="52">
        <v>312330</v>
      </c>
    </row>
    <row r="1107" spans="12:12" x14ac:dyDescent="0.25">
      <c r="L1107" s="52">
        <v>312340</v>
      </c>
    </row>
    <row r="1108" spans="12:12" x14ac:dyDescent="0.25">
      <c r="L1108" s="52">
        <v>312350</v>
      </c>
    </row>
    <row r="1109" spans="12:12" x14ac:dyDescent="0.25">
      <c r="L1109" s="52">
        <v>312352</v>
      </c>
    </row>
    <row r="1110" spans="12:12" x14ac:dyDescent="0.25">
      <c r="L1110" s="52">
        <v>312360</v>
      </c>
    </row>
    <row r="1111" spans="12:12" x14ac:dyDescent="0.25">
      <c r="L1111" s="52">
        <v>312370</v>
      </c>
    </row>
    <row r="1112" spans="12:12" x14ac:dyDescent="0.25">
      <c r="L1112" s="52">
        <v>312380</v>
      </c>
    </row>
    <row r="1113" spans="12:12" x14ac:dyDescent="0.25">
      <c r="L1113" s="52">
        <v>312385</v>
      </c>
    </row>
    <row r="1114" spans="12:12" x14ac:dyDescent="0.25">
      <c r="L1114" s="52">
        <v>312390</v>
      </c>
    </row>
    <row r="1115" spans="12:12" x14ac:dyDescent="0.25">
      <c r="L1115" s="52">
        <v>312400</v>
      </c>
    </row>
    <row r="1116" spans="12:12" x14ac:dyDescent="0.25">
      <c r="L1116" s="52">
        <v>312410</v>
      </c>
    </row>
    <row r="1117" spans="12:12" x14ac:dyDescent="0.25">
      <c r="L1117" s="52">
        <v>312420</v>
      </c>
    </row>
    <row r="1118" spans="12:12" x14ac:dyDescent="0.25">
      <c r="L1118" s="52">
        <v>312430</v>
      </c>
    </row>
    <row r="1119" spans="12:12" x14ac:dyDescent="0.25">
      <c r="L1119" s="52">
        <v>312440</v>
      </c>
    </row>
    <row r="1120" spans="12:12" x14ac:dyDescent="0.25">
      <c r="L1120" s="52">
        <v>312450</v>
      </c>
    </row>
    <row r="1121" spans="12:12" x14ac:dyDescent="0.25">
      <c r="L1121" s="52">
        <v>312460</v>
      </c>
    </row>
    <row r="1122" spans="12:12" x14ac:dyDescent="0.25">
      <c r="L1122" s="52">
        <v>312470</v>
      </c>
    </row>
    <row r="1123" spans="12:12" x14ac:dyDescent="0.25">
      <c r="L1123" s="52">
        <v>312480</v>
      </c>
    </row>
    <row r="1124" spans="12:12" x14ac:dyDescent="0.25">
      <c r="L1124" s="52">
        <v>312490</v>
      </c>
    </row>
    <row r="1125" spans="12:12" x14ac:dyDescent="0.25">
      <c r="L1125" s="52">
        <v>312500</v>
      </c>
    </row>
    <row r="1126" spans="12:12" x14ac:dyDescent="0.25">
      <c r="L1126" s="52">
        <v>312510</v>
      </c>
    </row>
    <row r="1127" spans="12:12" x14ac:dyDescent="0.25">
      <c r="L1127" s="52">
        <v>312520</v>
      </c>
    </row>
    <row r="1128" spans="12:12" x14ac:dyDescent="0.25">
      <c r="L1128" s="52">
        <v>312530</v>
      </c>
    </row>
    <row r="1129" spans="12:12" x14ac:dyDescent="0.25">
      <c r="L1129" s="52">
        <v>312540</v>
      </c>
    </row>
    <row r="1130" spans="12:12" x14ac:dyDescent="0.25">
      <c r="L1130" s="52">
        <v>312550</v>
      </c>
    </row>
    <row r="1131" spans="12:12" x14ac:dyDescent="0.25">
      <c r="L1131" s="52">
        <v>312560</v>
      </c>
    </row>
    <row r="1132" spans="12:12" x14ac:dyDescent="0.25">
      <c r="L1132" s="52">
        <v>312570</v>
      </c>
    </row>
    <row r="1133" spans="12:12" x14ac:dyDescent="0.25">
      <c r="L1133" s="52">
        <v>312580</v>
      </c>
    </row>
    <row r="1134" spans="12:12" x14ac:dyDescent="0.25">
      <c r="L1134" s="52">
        <v>312590</v>
      </c>
    </row>
    <row r="1135" spans="12:12" x14ac:dyDescent="0.25">
      <c r="L1135" s="52">
        <v>312595</v>
      </c>
    </row>
    <row r="1136" spans="12:12" x14ac:dyDescent="0.25">
      <c r="L1136" s="52">
        <v>312600</v>
      </c>
    </row>
    <row r="1137" spans="12:12" x14ac:dyDescent="0.25">
      <c r="L1137" s="52">
        <v>312610</v>
      </c>
    </row>
    <row r="1138" spans="12:12" x14ac:dyDescent="0.25">
      <c r="L1138" s="52">
        <v>312620</v>
      </c>
    </row>
    <row r="1139" spans="12:12" x14ac:dyDescent="0.25">
      <c r="L1139" s="52">
        <v>312630</v>
      </c>
    </row>
    <row r="1140" spans="12:12" x14ac:dyDescent="0.25">
      <c r="L1140" s="52">
        <v>312640</v>
      </c>
    </row>
    <row r="1141" spans="12:12" x14ac:dyDescent="0.25">
      <c r="L1141" s="52">
        <v>312650</v>
      </c>
    </row>
    <row r="1142" spans="12:12" x14ac:dyDescent="0.25">
      <c r="L1142" s="52">
        <v>312660</v>
      </c>
    </row>
    <row r="1143" spans="12:12" x14ac:dyDescent="0.25">
      <c r="L1143" s="52">
        <v>312670</v>
      </c>
    </row>
    <row r="1144" spans="12:12" x14ac:dyDescent="0.25">
      <c r="L1144" s="52">
        <v>312675</v>
      </c>
    </row>
    <row r="1145" spans="12:12" x14ac:dyDescent="0.25">
      <c r="L1145" s="52">
        <v>312680</v>
      </c>
    </row>
    <row r="1146" spans="12:12" x14ac:dyDescent="0.25">
      <c r="L1146" s="52">
        <v>312690</v>
      </c>
    </row>
    <row r="1147" spans="12:12" x14ac:dyDescent="0.25">
      <c r="L1147" s="52">
        <v>312695</v>
      </c>
    </row>
    <row r="1148" spans="12:12" x14ac:dyDescent="0.25">
      <c r="L1148" s="52">
        <v>312700</v>
      </c>
    </row>
    <row r="1149" spans="12:12" x14ac:dyDescent="0.25">
      <c r="L1149" s="52">
        <v>312705</v>
      </c>
    </row>
    <row r="1150" spans="12:12" x14ac:dyDescent="0.25">
      <c r="L1150" s="52">
        <v>312707</v>
      </c>
    </row>
    <row r="1151" spans="12:12" x14ac:dyDescent="0.25">
      <c r="L1151" s="52">
        <v>312710</v>
      </c>
    </row>
    <row r="1152" spans="12:12" x14ac:dyDescent="0.25">
      <c r="L1152" s="52">
        <v>312720</v>
      </c>
    </row>
    <row r="1153" spans="12:12" x14ac:dyDescent="0.25">
      <c r="L1153" s="52">
        <v>312730</v>
      </c>
    </row>
    <row r="1154" spans="12:12" x14ac:dyDescent="0.25">
      <c r="L1154" s="52">
        <v>312733</v>
      </c>
    </row>
    <row r="1155" spans="12:12" x14ac:dyDescent="0.25">
      <c r="L1155" s="52">
        <v>312735</v>
      </c>
    </row>
    <row r="1156" spans="12:12" x14ac:dyDescent="0.25">
      <c r="L1156" s="52">
        <v>312737</v>
      </c>
    </row>
    <row r="1157" spans="12:12" x14ac:dyDescent="0.25">
      <c r="L1157" s="52">
        <v>312738</v>
      </c>
    </row>
    <row r="1158" spans="12:12" x14ac:dyDescent="0.25">
      <c r="L1158" s="52">
        <v>312740</v>
      </c>
    </row>
    <row r="1159" spans="12:12" x14ac:dyDescent="0.25">
      <c r="L1159" s="52">
        <v>312750</v>
      </c>
    </row>
    <row r="1160" spans="12:12" x14ac:dyDescent="0.25">
      <c r="L1160" s="52">
        <v>312760</v>
      </c>
    </row>
    <row r="1161" spans="12:12" x14ac:dyDescent="0.25">
      <c r="L1161" s="52">
        <v>312770</v>
      </c>
    </row>
    <row r="1162" spans="12:12" x14ac:dyDescent="0.25">
      <c r="L1162" s="52">
        <v>312780</v>
      </c>
    </row>
    <row r="1163" spans="12:12" x14ac:dyDescent="0.25">
      <c r="L1163" s="52">
        <v>312790</v>
      </c>
    </row>
    <row r="1164" spans="12:12" x14ac:dyDescent="0.25">
      <c r="L1164" s="52">
        <v>312800</v>
      </c>
    </row>
    <row r="1165" spans="12:12" x14ac:dyDescent="0.25">
      <c r="L1165" s="52">
        <v>312810</v>
      </c>
    </row>
    <row r="1166" spans="12:12" x14ac:dyDescent="0.25">
      <c r="L1166" s="52">
        <v>312820</v>
      </c>
    </row>
    <row r="1167" spans="12:12" x14ac:dyDescent="0.25">
      <c r="L1167" s="52">
        <v>312825</v>
      </c>
    </row>
    <row r="1168" spans="12:12" x14ac:dyDescent="0.25">
      <c r="L1168" s="52">
        <v>312830</v>
      </c>
    </row>
    <row r="1169" spans="12:12" x14ac:dyDescent="0.25">
      <c r="L1169" s="52">
        <v>312840</v>
      </c>
    </row>
    <row r="1170" spans="12:12" x14ac:dyDescent="0.25">
      <c r="L1170" s="52">
        <v>312850</v>
      </c>
    </row>
    <row r="1171" spans="12:12" x14ac:dyDescent="0.25">
      <c r="L1171" s="52">
        <v>312860</v>
      </c>
    </row>
    <row r="1172" spans="12:12" x14ac:dyDescent="0.25">
      <c r="L1172" s="52">
        <v>312870</v>
      </c>
    </row>
    <row r="1173" spans="12:12" x14ac:dyDescent="0.25">
      <c r="L1173" s="52">
        <v>312880</v>
      </c>
    </row>
    <row r="1174" spans="12:12" x14ac:dyDescent="0.25">
      <c r="L1174" s="52">
        <v>312890</v>
      </c>
    </row>
    <row r="1175" spans="12:12" x14ac:dyDescent="0.25">
      <c r="L1175" s="52">
        <v>312900</v>
      </c>
    </row>
    <row r="1176" spans="12:12" x14ac:dyDescent="0.25">
      <c r="L1176" s="52">
        <v>312910</v>
      </c>
    </row>
    <row r="1177" spans="12:12" x14ac:dyDescent="0.25">
      <c r="L1177" s="52">
        <v>312920</v>
      </c>
    </row>
    <row r="1178" spans="12:12" x14ac:dyDescent="0.25">
      <c r="L1178" s="52">
        <v>312930</v>
      </c>
    </row>
    <row r="1179" spans="12:12" x14ac:dyDescent="0.25">
      <c r="L1179" s="52">
        <v>312940</v>
      </c>
    </row>
    <row r="1180" spans="12:12" x14ac:dyDescent="0.25">
      <c r="L1180" s="52">
        <v>312950</v>
      </c>
    </row>
    <row r="1181" spans="12:12" x14ac:dyDescent="0.25">
      <c r="L1181" s="52">
        <v>312960</v>
      </c>
    </row>
    <row r="1182" spans="12:12" x14ac:dyDescent="0.25">
      <c r="L1182" s="52">
        <v>312965</v>
      </c>
    </row>
    <row r="1183" spans="12:12" x14ac:dyDescent="0.25">
      <c r="L1183" s="52">
        <v>312970</v>
      </c>
    </row>
    <row r="1184" spans="12:12" x14ac:dyDescent="0.25">
      <c r="L1184" s="52">
        <v>312980</v>
      </c>
    </row>
    <row r="1185" spans="12:12" x14ac:dyDescent="0.25">
      <c r="L1185" s="52">
        <v>312990</v>
      </c>
    </row>
    <row r="1186" spans="12:12" x14ac:dyDescent="0.25">
      <c r="L1186" s="52">
        <v>313000</v>
      </c>
    </row>
    <row r="1187" spans="12:12" x14ac:dyDescent="0.25">
      <c r="L1187" s="52">
        <v>313005</v>
      </c>
    </row>
    <row r="1188" spans="12:12" x14ac:dyDescent="0.25">
      <c r="L1188" s="52">
        <v>313010</v>
      </c>
    </row>
    <row r="1189" spans="12:12" x14ac:dyDescent="0.25">
      <c r="L1189" s="52">
        <v>313020</v>
      </c>
    </row>
    <row r="1190" spans="12:12" x14ac:dyDescent="0.25">
      <c r="L1190" s="52">
        <v>313030</v>
      </c>
    </row>
    <row r="1191" spans="12:12" x14ac:dyDescent="0.25">
      <c r="L1191" s="52">
        <v>313040</v>
      </c>
    </row>
    <row r="1192" spans="12:12" x14ac:dyDescent="0.25">
      <c r="L1192" s="52">
        <v>313050</v>
      </c>
    </row>
    <row r="1193" spans="12:12" x14ac:dyDescent="0.25">
      <c r="L1193" s="52">
        <v>313055</v>
      </c>
    </row>
    <row r="1194" spans="12:12" x14ac:dyDescent="0.25">
      <c r="L1194" s="52">
        <v>313060</v>
      </c>
    </row>
    <row r="1195" spans="12:12" x14ac:dyDescent="0.25">
      <c r="L1195" s="52">
        <v>313065</v>
      </c>
    </row>
    <row r="1196" spans="12:12" x14ac:dyDescent="0.25">
      <c r="L1196" s="52">
        <v>313070</v>
      </c>
    </row>
    <row r="1197" spans="12:12" x14ac:dyDescent="0.25">
      <c r="L1197" s="52">
        <v>313080</v>
      </c>
    </row>
    <row r="1198" spans="12:12" x14ac:dyDescent="0.25">
      <c r="L1198" s="52">
        <v>313090</v>
      </c>
    </row>
    <row r="1199" spans="12:12" x14ac:dyDescent="0.25">
      <c r="L1199" s="52">
        <v>313100</v>
      </c>
    </row>
    <row r="1200" spans="12:12" x14ac:dyDescent="0.25">
      <c r="L1200" s="52">
        <v>313110</v>
      </c>
    </row>
    <row r="1201" spans="12:12" x14ac:dyDescent="0.25">
      <c r="L1201" s="52">
        <v>313115</v>
      </c>
    </row>
    <row r="1202" spans="12:12" x14ac:dyDescent="0.25">
      <c r="L1202" s="52">
        <v>313120</v>
      </c>
    </row>
    <row r="1203" spans="12:12" x14ac:dyDescent="0.25">
      <c r="L1203" s="52">
        <v>313130</v>
      </c>
    </row>
    <row r="1204" spans="12:12" x14ac:dyDescent="0.25">
      <c r="L1204" s="52">
        <v>313140</v>
      </c>
    </row>
    <row r="1205" spans="12:12" x14ac:dyDescent="0.25">
      <c r="L1205" s="52">
        <v>313150</v>
      </c>
    </row>
    <row r="1206" spans="12:12" x14ac:dyDescent="0.25">
      <c r="L1206" s="52">
        <v>313160</v>
      </c>
    </row>
    <row r="1207" spans="12:12" x14ac:dyDescent="0.25">
      <c r="L1207" s="52">
        <v>313170</v>
      </c>
    </row>
    <row r="1208" spans="12:12" x14ac:dyDescent="0.25">
      <c r="L1208" s="52">
        <v>313180</v>
      </c>
    </row>
    <row r="1209" spans="12:12" x14ac:dyDescent="0.25">
      <c r="L1209" s="52">
        <v>313190</v>
      </c>
    </row>
    <row r="1210" spans="12:12" x14ac:dyDescent="0.25">
      <c r="L1210" s="52">
        <v>313200</v>
      </c>
    </row>
    <row r="1211" spans="12:12" x14ac:dyDescent="0.25">
      <c r="L1211" s="52">
        <v>313210</v>
      </c>
    </row>
    <row r="1212" spans="12:12" x14ac:dyDescent="0.25">
      <c r="L1212" s="52">
        <v>313220</v>
      </c>
    </row>
    <row r="1213" spans="12:12" x14ac:dyDescent="0.25">
      <c r="L1213" s="52">
        <v>313230</v>
      </c>
    </row>
    <row r="1214" spans="12:12" x14ac:dyDescent="0.25">
      <c r="L1214" s="52">
        <v>313240</v>
      </c>
    </row>
    <row r="1215" spans="12:12" x14ac:dyDescent="0.25">
      <c r="L1215" s="52">
        <v>313250</v>
      </c>
    </row>
    <row r="1216" spans="12:12" x14ac:dyDescent="0.25">
      <c r="L1216" s="52">
        <v>313260</v>
      </c>
    </row>
    <row r="1217" spans="12:12" x14ac:dyDescent="0.25">
      <c r="L1217" s="52">
        <v>313270</v>
      </c>
    </row>
    <row r="1218" spans="12:12" x14ac:dyDescent="0.25">
      <c r="L1218" s="52">
        <v>313280</v>
      </c>
    </row>
    <row r="1219" spans="12:12" x14ac:dyDescent="0.25">
      <c r="L1219" s="52">
        <v>313290</v>
      </c>
    </row>
    <row r="1220" spans="12:12" x14ac:dyDescent="0.25">
      <c r="L1220" s="52">
        <v>313300</v>
      </c>
    </row>
    <row r="1221" spans="12:12" x14ac:dyDescent="0.25">
      <c r="L1221" s="52">
        <v>313310</v>
      </c>
    </row>
    <row r="1222" spans="12:12" x14ac:dyDescent="0.25">
      <c r="L1222" s="52">
        <v>313320</v>
      </c>
    </row>
    <row r="1223" spans="12:12" x14ac:dyDescent="0.25">
      <c r="L1223" s="52">
        <v>313330</v>
      </c>
    </row>
    <row r="1224" spans="12:12" x14ac:dyDescent="0.25">
      <c r="L1224" s="52">
        <v>313340</v>
      </c>
    </row>
    <row r="1225" spans="12:12" x14ac:dyDescent="0.25">
      <c r="L1225" s="52">
        <v>313350</v>
      </c>
    </row>
    <row r="1226" spans="12:12" x14ac:dyDescent="0.25">
      <c r="L1226" s="52">
        <v>313360</v>
      </c>
    </row>
    <row r="1227" spans="12:12" x14ac:dyDescent="0.25">
      <c r="L1227" s="52">
        <v>313370</v>
      </c>
    </row>
    <row r="1228" spans="12:12" x14ac:dyDescent="0.25">
      <c r="L1228" s="52">
        <v>313375</v>
      </c>
    </row>
    <row r="1229" spans="12:12" x14ac:dyDescent="0.25">
      <c r="L1229" s="52">
        <v>313380</v>
      </c>
    </row>
    <row r="1230" spans="12:12" x14ac:dyDescent="0.25">
      <c r="L1230" s="52">
        <v>313390</v>
      </c>
    </row>
    <row r="1231" spans="12:12" x14ac:dyDescent="0.25">
      <c r="L1231" s="52">
        <v>313400</v>
      </c>
    </row>
    <row r="1232" spans="12:12" x14ac:dyDescent="0.25">
      <c r="L1232" s="52">
        <v>313410</v>
      </c>
    </row>
    <row r="1233" spans="12:12" x14ac:dyDescent="0.25">
      <c r="L1233" s="52">
        <v>313420</v>
      </c>
    </row>
    <row r="1234" spans="12:12" x14ac:dyDescent="0.25">
      <c r="L1234" s="52">
        <v>313430</v>
      </c>
    </row>
    <row r="1235" spans="12:12" x14ac:dyDescent="0.25">
      <c r="L1235" s="52">
        <v>313440</v>
      </c>
    </row>
    <row r="1236" spans="12:12" x14ac:dyDescent="0.25">
      <c r="L1236" s="52">
        <v>313450</v>
      </c>
    </row>
    <row r="1237" spans="12:12" x14ac:dyDescent="0.25">
      <c r="L1237" s="52">
        <v>313460</v>
      </c>
    </row>
    <row r="1238" spans="12:12" x14ac:dyDescent="0.25">
      <c r="L1238" s="52">
        <v>313470</v>
      </c>
    </row>
    <row r="1239" spans="12:12" x14ac:dyDescent="0.25">
      <c r="L1239" s="52">
        <v>313480</v>
      </c>
    </row>
    <row r="1240" spans="12:12" x14ac:dyDescent="0.25">
      <c r="L1240" s="52">
        <v>313490</v>
      </c>
    </row>
    <row r="1241" spans="12:12" x14ac:dyDescent="0.25">
      <c r="L1241" s="52">
        <v>313500</v>
      </c>
    </row>
    <row r="1242" spans="12:12" x14ac:dyDescent="0.25">
      <c r="L1242" s="52">
        <v>313505</v>
      </c>
    </row>
    <row r="1243" spans="12:12" x14ac:dyDescent="0.25">
      <c r="L1243" s="52">
        <v>313507</v>
      </c>
    </row>
    <row r="1244" spans="12:12" x14ac:dyDescent="0.25">
      <c r="L1244" s="52">
        <v>313510</v>
      </c>
    </row>
    <row r="1245" spans="12:12" x14ac:dyDescent="0.25">
      <c r="L1245" s="52">
        <v>313520</v>
      </c>
    </row>
    <row r="1246" spans="12:12" x14ac:dyDescent="0.25">
      <c r="L1246" s="52">
        <v>313530</v>
      </c>
    </row>
    <row r="1247" spans="12:12" x14ac:dyDescent="0.25">
      <c r="L1247" s="52">
        <v>313535</v>
      </c>
    </row>
    <row r="1248" spans="12:12" x14ac:dyDescent="0.25">
      <c r="L1248" s="52">
        <v>313540</v>
      </c>
    </row>
    <row r="1249" spans="12:12" x14ac:dyDescent="0.25">
      <c r="L1249" s="52">
        <v>313545</v>
      </c>
    </row>
    <row r="1250" spans="12:12" x14ac:dyDescent="0.25">
      <c r="L1250" s="52">
        <v>313550</v>
      </c>
    </row>
    <row r="1251" spans="12:12" x14ac:dyDescent="0.25">
      <c r="L1251" s="52">
        <v>313560</v>
      </c>
    </row>
    <row r="1252" spans="12:12" x14ac:dyDescent="0.25">
      <c r="L1252" s="52">
        <v>313570</v>
      </c>
    </row>
    <row r="1253" spans="12:12" x14ac:dyDescent="0.25">
      <c r="L1253" s="52">
        <v>313580</v>
      </c>
    </row>
    <row r="1254" spans="12:12" x14ac:dyDescent="0.25">
      <c r="L1254" s="52">
        <v>313590</v>
      </c>
    </row>
    <row r="1255" spans="12:12" x14ac:dyDescent="0.25">
      <c r="L1255" s="52">
        <v>313600</v>
      </c>
    </row>
    <row r="1256" spans="12:12" x14ac:dyDescent="0.25">
      <c r="L1256" s="52">
        <v>313610</v>
      </c>
    </row>
    <row r="1257" spans="12:12" x14ac:dyDescent="0.25">
      <c r="L1257" s="52">
        <v>313620</v>
      </c>
    </row>
    <row r="1258" spans="12:12" x14ac:dyDescent="0.25">
      <c r="L1258" s="52">
        <v>313630</v>
      </c>
    </row>
    <row r="1259" spans="12:12" x14ac:dyDescent="0.25">
      <c r="L1259" s="52">
        <v>313640</v>
      </c>
    </row>
    <row r="1260" spans="12:12" x14ac:dyDescent="0.25">
      <c r="L1260" s="52">
        <v>313650</v>
      </c>
    </row>
    <row r="1261" spans="12:12" x14ac:dyDescent="0.25">
      <c r="L1261" s="52">
        <v>313652</v>
      </c>
    </row>
    <row r="1262" spans="12:12" x14ac:dyDescent="0.25">
      <c r="L1262" s="52">
        <v>313655</v>
      </c>
    </row>
    <row r="1263" spans="12:12" x14ac:dyDescent="0.25">
      <c r="L1263" s="52">
        <v>313657</v>
      </c>
    </row>
    <row r="1264" spans="12:12" x14ac:dyDescent="0.25">
      <c r="L1264" s="52">
        <v>313660</v>
      </c>
    </row>
    <row r="1265" spans="12:12" x14ac:dyDescent="0.25">
      <c r="L1265" s="52">
        <v>313665</v>
      </c>
    </row>
    <row r="1266" spans="12:12" x14ac:dyDescent="0.25">
      <c r="L1266" s="52">
        <v>313670</v>
      </c>
    </row>
    <row r="1267" spans="12:12" x14ac:dyDescent="0.25">
      <c r="L1267" s="52">
        <v>313680</v>
      </c>
    </row>
    <row r="1268" spans="12:12" x14ac:dyDescent="0.25">
      <c r="L1268" s="52">
        <v>313690</v>
      </c>
    </row>
    <row r="1269" spans="12:12" x14ac:dyDescent="0.25">
      <c r="L1269" s="52">
        <v>313695</v>
      </c>
    </row>
    <row r="1270" spans="12:12" x14ac:dyDescent="0.25">
      <c r="L1270" s="52">
        <v>313700</v>
      </c>
    </row>
    <row r="1271" spans="12:12" x14ac:dyDescent="0.25">
      <c r="L1271" s="52">
        <v>313710</v>
      </c>
    </row>
    <row r="1272" spans="12:12" x14ac:dyDescent="0.25">
      <c r="L1272" s="52">
        <v>313720</v>
      </c>
    </row>
    <row r="1273" spans="12:12" x14ac:dyDescent="0.25">
      <c r="L1273" s="52">
        <v>313730</v>
      </c>
    </row>
    <row r="1274" spans="12:12" x14ac:dyDescent="0.25">
      <c r="L1274" s="52">
        <v>313740</v>
      </c>
    </row>
    <row r="1275" spans="12:12" x14ac:dyDescent="0.25">
      <c r="L1275" s="52">
        <v>313750</v>
      </c>
    </row>
    <row r="1276" spans="12:12" x14ac:dyDescent="0.25">
      <c r="L1276" s="52">
        <v>313753</v>
      </c>
    </row>
    <row r="1277" spans="12:12" x14ac:dyDescent="0.25">
      <c r="L1277" s="52">
        <v>313760</v>
      </c>
    </row>
    <row r="1278" spans="12:12" x14ac:dyDescent="0.25">
      <c r="L1278" s="52">
        <v>313770</v>
      </c>
    </row>
    <row r="1279" spans="12:12" x14ac:dyDescent="0.25">
      <c r="L1279" s="52">
        <v>313780</v>
      </c>
    </row>
    <row r="1280" spans="12:12" x14ac:dyDescent="0.25">
      <c r="L1280" s="52">
        <v>313790</v>
      </c>
    </row>
    <row r="1281" spans="12:12" x14ac:dyDescent="0.25">
      <c r="L1281" s="52">
        <v>313800</v>
      </c>
    </row>
    <row r="1282" spans="12:12" x14ac:dyDescent="0.25">
      <c r="L1282" s="52">
        <v>313810</v>
      </c>
    </row>
    <row r="1283" spans="12:12" x14ac:dyDescent="0.25">
      <c r="L1283" s="52">
        <v>313820</v>
      </c>
    </row>
    <row r="1284" spans="12:12" x14ac:dyDescent="0.25">
      <c r="L1284" s="52">
        <v>313830</v>
      </c>
    </row>
    <row r="1285" spans="12:12" x14ac:dyDescent="0.25">
      <c r="L1285" s="52">
        <v>313835</v>
      </c>
    </row>
    <row r="1286" spans="12:12" x14ac:dyDescent="0.25">
      <c r="L1286" s="52">
        <v>313840</v>
      </c>
    </row>
    <row r="1287" spans="12:12" x14ac:dyDescent="0.25">
      <c r="L1287" s="52">
        <v>313850</v>
      </c>
    </row>
    <row r="1288" spans="12:12" x14ac:dyDescent="0.25">
      <c r="L1288" s="52">
        <v>313860</v>
      </c>
    </row>
    <row r="1289" spans="12:12" x14ac:dyDescent="0.25">
      <c r="L1289" s="52">
        <v>313862</v>
      </c>
    </row>
    <row r="1290" spans="12:12" x14ac:dyDescent="0.25">
      <c r="L1290" s="52">
        <v>313865</v>
      </c>
    </row>
    <row r="1291" spans="12:12" x14ac:dyDescent="0.25">
      <c r="L1291" s="52">
        <v>313867</v>
      </c>
    </row>
    <row r="1292" spans="12:12" x14ac:dyDescent="0.25">
      <c r="L1292" s="52">
        <v>313868</v>
      </c>
    </row>
    <row r="1293" spans="12:12" x14ac:dyDescent="0.25">
      <c r="L1293" s="52">
        <v>313870</v>
      </c>
    </row>
    <row r="1294" spans="12:12" x14ac:dyDescent="0.25">
      <c r="L1294" s="52">
        <v>313880</v>
      </c>
    </row>
    <row r="1295" spans="12:12" x14ac:dyDescent="0.25">
      <c r="L1295" s="52">
        <v>313890</v>
      </c>
    </row>
    <row r="1296" spans="12:12" x14ac:dyDescent="0.25">
      <c r="L1296" s="52">
        <v>313900</v>
      </c>
    </row>
    <row r="1297" spans="12:12" x14ac:dyDescent="0.25">
      <c r="L1297" s="52">
        <v>313910</v>
      </c>
    </row>
    <row r="1298" spans="12:12" x14ac:dyDescent="0.25">
      <c r="L1298" s="52">
        <v>313920</v>
      </c>
    </row>
    <row r="1299" spans="12:12" x14ac:dyDescent="0.25">
      <c r="L1299" s="52">
        <v>313925</v>
      </c>
    </row>
    <row r="1300" spans="12:12" x14ac:dyDescent="0.25">
      <c r="L1300" s="52">
        <v>313930</v>
      </c>
    </row>
    <row r="1301" spans="12:12" x14ac:dyDescent="0.25">
      <c r="L1301" s="52">
        <v>313940</v>
      </c>
    </row>
    <row r="1302" spans="12:12" x14ac:dyDescent="0.25">
      <c r="L1302" s="52">
        <v>313950</v>
      </c>
    </row>
    <row r="1303" spans="12:12" x14ac:dyDescent="0.25">
      <c r="L1303" s="52">
        <v>313960</v>
      </c>
    </row>
    <row r="1304" spans="12:12" x14ac:dyDescent="0.25">
      <c r="L1304" s="52">
        <v>313970</v>
      </c>
    </row>
    <row r="1305" spans="12:12" x14ac:dyDescent="0.25">
      <c r="L1305" s="52">
        <v>313980</v>
      </c>
    </row>
    <row r="1306" spans="12:12" x14ac:dyDescent="0.25">
      <c r="L1306" s="52">
        <v>313990</v>
      </c>
    </row>
    <row r="1307" spans="12:12" x14ac:dyDescent="0.25">
      <c r="L1307" s="52">
        <v>314000</v>
      </c>
    </row>
    <row r="1308" spans="12:12" x14ac:dyDescent="0.25">
      <c r="L1308" s="52">
        <v>314010</v>
      </c>
    </row>
    <row r="1309" spans="12:12" x14ac:dyDescent="0.25">
      <c r="L1309" s="52">
        <v>314015</v>
      </c>
    </row>
    <row r="1310" spans="12:12" x14ac:dyDescent="0.25">
      <c r="L1310" s="52">
        <v>314020</v>
      </c>
    </row>
    <row r="1311" spans="12:12" x14ac:dyDescent="0.25">
      <c r="L1311" s="52">
        <v>314030</v>
      </c>
    </row>
    <row r="1312" spans="12:12" x14ac:dyDescent="0.25">
      <c r="L1312" s="52">
        <v>314040</v>
      </c>
    </row>
    <row r="1313" spans="12:12" x14ac:dyDescent="0.25">
      <c r="L1313" s="52">
        <v>314050</v>
      </c>
    </row>
    <row r="1314" spans="12:12" x14ac:dyDescent="0.25">
      <c r="L1314" s="52">
        <v>314053</v>
      </c>
    </row>
    <row r="1315" spans="12:12" x14ac:dyDescent="0.25">
      <c r="L1315" s="52">
        <v>314055</v>
      </c>
    </row>
    <row r="1316" spans="12:12" x14ac:dyDescent="0.25">
      <c r="L1316" s="52">
        <v>314060</v>
      </c>
    </row>
    <row r="1317" spans="12:12" x14ac:dyDescent="0.25">
      <c r="L1317" s="52">
        <v>314070</v>
      </c>
    </row>
    <row r="1318" spans="12:12" x14ac:dyDescent="0.25">
      <c r="L1318" s="52">
        <v>314080</v>
      </c>
    </row>
    <row r="1319" spans="12:12" x14ac:dyDescent="0.25">
      <c r="L1319" s="52">
        <v>314085</v>
      </c>
    </row>
    <row r="1320" spans="12:12" x14ac:dyDescent="0.25">
      <c r="L1320" s="52">
        <v>314090</v>
      </c>
    </row>
    <row r="1321" spans="12:12" x14ac:dyDescent="0.25">
      <c r="L1321" s="52">
        <v>314100</v>
      </c>
    </row>
    <row r="1322" spans="12:12" x14ac:dyDescent="0.25">
      <c r="L1322" s="52">
        <v>314110</v>
      </c>
    </row>
    <row r="1323" spans="12:12" x14ac:dyDescent="0.25">
      <c r="L1323" s="52">
        <v>314120</v>
      </c>
    </row>
    <row r="1324" spans="12:12" x14ac:dyDescent="0.25">
      <c r="L1324" s="52">
        <v>314130</v>
      </c>
    </row>
    <row r="1325" spans="12:12" x14ac:dyDescent="0.25">
      <c r="L1325" s="52">
        <v>314140</v>
      </c>
    </row>
    <row r="1326" spans="12:12" x14ac:dyDescent="0.25">
      <c r="L1326" s="52">
        <v>314150</v>
      </c>
    </row>
    <row r="1327" spans="12:12" x14ac:dyDescent="0.25">
      <c r="L1327" s="52">
        <v>314160</v>
      </c>
    </row>
    <row r="1328" spans="12:12" x14ac:dyDescent="0.25">
      <c r="L1328" s="52">
        <v>314170</v>
      </c>
    </row>
    <row r="1329" spans="12:12" x14ac:dyDescent="0.25">
      <c r="L1329" s="52">
        <v>314180</v>
      </c>
    </row>
    <row r="1330" spans="12:12" x14ac:dyDescent="0.25">
      <c r="L1330" s="52">
        <v>314190</v>
      </c>
    </row>
    <row r="1331" spans="12:12" x14ac:dyDescent="0.25">
      <c r="L1331" s="52">
        <v>314200</v>
      </c>
    </row>
    <row r="1332" spans="12:12" x14ac:dyDescent="0.25">
      <c r="L1332" s="52">
        <v>314210</v>
      </c>
    </row>
    <row r="1333" spans="12:12" x14ac:dyDescent="0.25">
      <c r="L1333" s="52">
        <v>314220</v>
      </c>
    </row>
    <row r="1334" spans="12:12" x14ac:dyDescent="0.25">
      <c r="L1334" s="52">
        <v>314225</v>
      </c>
    </row>
    <row r="1335" spans="12:12" x14ac:dyDescent="0.25">
      <c r="L1335" s="52">
        <v>314230</v>
      </c>
    </row>
    <row r="1336" spans="12:12" x14ac:dyDescent="0.25">
      <c r="L1336" s="52">
        <v>314240</v>
      </c>
    </row>
    <row r="1337" spans="12:12" x14ac:dyDescent="0.25">
      <c r="L1337" s="52">
        <v>314250</v>
      </c>
    </row>
    <row r="1338" spans="12:12" x14ac:dyDescent="0.25">
      <c r="L1338" s="52">
        <v>314260</v>
      </c>
    </row>
    <row r="1339" spans="12:12" x14ac:dyDescent="0.25">
      <c r="L1339" s="52">
        <v>314270</v>
      </c>
    </row>
    <row r="1340" spans="12:12" x14ac:dyDescent="0.25">
      <c r="L1340" s="52">
        <v>314280</v>
      </c>
    </row>
    <row r="1341" spans="12:12" x14ac:dyDescent="0.25">
      <c r="L1341" s="52">
        <v>314290</v>
      </c>
    </row>
    <row r="1342" spans="12:12" x14ac:dyDescent="0.25">
      <c r="L1342" s="52">
        <v>314300</v>
      </c>
    </row>
    <row r="1343" spans="12:12" x14ac:dyDescent="0.25">
      <c r="L1343" s="52">
        <v>314310</v>
      </c>
    </row>
    <row r="1344" spans="12:12" x14ac:dyDescent="0.25">
      <c r="L1344" s="52">
        <v>314315</v>
      </c>
    </row>
    <row r="1345" spans="12:12" x14ac:dyDescent="0.25">
      <c r="L1345" s="52">
        <v>314320</v>
      </c>
    </row>
    <row r="1346" spans="12:12" x14ac:dyDescent="0.25">
      <c r="L1346" s="52">
        <v>314330</v>
      </c>
    </row>
    <row r="1347" spans="12:12" x14ac:dyDescent="0.25">
      <c r="L1347" s="52">
        <v>314340</v>
      </c>
    </row>
    <row r="1348" spans="12:12" x14ac:dyDescent="0.25">
      <c r="L1348" s="52">
        <v>314345</v>
      </c>
    </row>
    <row r="1349" spans="12:12" x14ac:dyDescent="0.25">
      <c r="L1349" s="52">
        <v>314350</v>
      </c>
    </row>
    <row r="1350" spans="12:12" x14ac:dyDescent="0.25">
      <c r="L1350" s="52">
        <v>314360</v>
      </c>
    </row>
    <row r="1351" spans="12:12" x14ac:dyDescent="0.25">
      <c r="L1351" s="52">
        <v>314370</v>
      </c>
    </row>
    <row r="1352" spans="12:12" x14ac:dyDescent="0.25">
      <c r="L1352" s="52">
        <v>314380</v>
      </c>
    </row>
    <row r="1353" spans="12:12" x14ac:dyDescent="0.25">
      <c r="L1353" s="52">
        <v>314390</v>
      </c>
    </row>
    <row r="1354" spans="12:12" x14ac:dyDescent="0.25">
      <c r="L1354" s="52">
        <v>314400</v>
      </c>
    </row>
    <row r="1355" spans="12:12" x14ac:dyDescent="0.25">
      <c r="L1355" s="52">
        <v>314410</v>
      </c>
    </row>
    <row r="1356" spans="12:12" x14ac:dyDescent="0.25">
      <c r="L1356" s="52">
        <v>314420</v>
      </c>
    </row>
    <row r="1357" spans="12:12" x14ac:dyDescent="0.25">
      <c r="L1357" s="52">
        <v>314430</v>
      </c>
    </row>
    <row r="1358" spans="12:12" x14ac:dyDescent="0.25">
      <c r="L1358" s="52">
        <v>314435</v>
      </c>
    </row>
    <row r="1359" spans="12:12" x14ac:dyDescent="0.25">
      <c r="L1359" s="52">
        <v>314437</v>
      </c>
    </row>
    <row r="1360" spans="12:12" x14ac:dyDescent="0.25">
      <c r="L1360" s="52">
        <v>314440</v>
      </c>
    </row>
    <row r="1361" spans="12:12" x14ac:dyDescent="0.25">
      <c r="L1361" s="52">
        <v>314450</v>
      </c>
    </row>
    <row r="1362" spans="12:12" x14ac:dyDescent="0.25">
      <c r="L1362" s="52">
        <v>314460</v>
      </c>
    </row>
    <row r="1363" spans="12:12" x14ac:dyDescent="0.25">
      <c r="L1363" s="52">
        <v>314465</v>
      </c>
    </row>
    <row r="1364" spans="12:12" x14ac:dyDescent="0.25">
      <c r="L1364" s="52">
        <v>314467</v>
      </c>
    </row>
    <row r="1365" spans="12:12" x14ac:dyDescent="0.25">
      <c r="L1365" s="52">
        <v>314470</v>
      </c>
    </row>
    <row r="1366" spans="12:12" x14ac:dyDescent="0.25">
      <c r="L1366" s="52">
        <v>314480</v>
      </c>
    </row>
    <row r="1367" spans="12:12" x14ac:dyDescent="0.25">
      <c r="L1367" s="52">
        <v>314490</v>
      </c>
    </row>
    <row r="1368" spans="12:12" x14ac:dyDescent="0.25">
      <c r="L1368" s="52">
        <v>314500</v>
      </c>
    </row>
    <row r="1369" spans="12:12" x14ac:dyDescent="0.25">
      <c r="L1369" s="52">
        <v>314505</v>
      </c>
    </row>
    <row r="1370" spans="12:12" x14ac:dyDescent="0.25">
      <c r="L1370" s="52">
        <v>314510</v>
      </c>
    </row>
    <row r="1371" spans="12:12" x14ac:dyDescent="0.25">
      <c r="L1371" s="52">
        <v>314520</v>
      </c>
    </row>
    <row r="1372" spans="12:12" x14ac:dyDescent="0.25">
      <c r="L1372" s="52">
        <v>314530</v>
      </c>
    </row>
    <row r="1373" spans="12:12" x14ac:dyDescent="0.25">
      <c r="L1373" s="52">
        <v>314535</v>
      </c>
    </row>
    <row r="1374" spans="12:12" x14ac:dyDescent="0.25">
      <c r="L1374" s="52">
        <v>314537</v>
      </c>
    </row>
    <row r="1375" spans="12:12" x14ac:dyDescent="0.25">
      <c r="L1375" s="52">
        <v>314540</v>
      </c>
    </row>
    <row r="1376" spans="12:12" x14ac:dyDescent="0.25">
      <c r="L1376" s="52">
        <v>314545</v>
      </c>
    </row>
    <row r="1377" spans="12:12" x14ac:dyDescent="0.25">
      <c r="L1377" s="52">
        <v>314550</v>
      </c>
    </row>
    <row r="1378" spans="12:12" x14ac:dyDescent="0.25">
      <c r="L1378" s="52">
        <v>314560</v>
      </c>
    </row>
    <row r="1379" spans="12:12" x14ac:dyDescent="0.25">
      <c r="L1379" s="52">
        <v>314570</v>
      </c>
    </row>
    <row r="1380" spans="12:12" x14ac:dyDescent="0.25">
      <c r="L1380" s="52">
        <v>314580</v>
      </c>
    </row>
    <row r="1381" spans="12:12" x14ac:dyDescent="0.25">
      <c r="L1381" s="52">
        <v>314585</v>
      </c>
    </row>
    <row r="1382" spans="12:12" x14ac:dyDescent="0.25">
      <c r="L1382" s="52">
        <v>314587</v>
      </c>
    </row>
    <row r="1383" spans="12:12" x14ac:dyDescent="0.25">
      <c r="L1383" s="52">
        <v>314590</v>
      </c>
    </row>
    <row r="1384" spans="12:12" x14ac:dyDescent="0.25">
      <c r="L1384" s="52">
        <v>314600</v>
      </c>
    </row>
    <row r="1385" spans="12:12" x14ac:dyDescent="0.25">
      <c r="L1385" s="52">
        <v>314610</v>
      </c>
    </row>
    <row r="1386" spans="12:12" x14ac:dyDescent="0.25">
      <c r="L1386" s="52">
        <v>314620</v>
      </c>
    </row>
    <row r="1387" spans="12:12" x14ac:dyDescent="0.25">
      <c r="L1387" s="52">
        <v>314625</v>
      </c>
    </row>
    <row r="1388" spans="12:12" x14ac:dyDescent="0.25">
      <c r="L1388" s="52">
        <v>314630</v>
      </c>
    </row>
    <row r="1389" spans="12:12" x14ac:dyDescent="0.25">
      <c r="L1389" s="52">
        <v>314640</v>
      </c>
    </row>
    <row r="1390" spans="12:12" x14ac:dyDescent="0.25">
      <c r="L1390" s="52">
        <v>314650</v>
      </c>
    </row>
    <row r="1391" spans="12:12" x14ac:dyDescent="0.25">
      <c r="L1391" s="52">
        <v>314655</v>
      </c>
    </row>
    <row r="1392" spans="12:12" x14ac:dyDescent="0.25">
      <c r="L1392" s="52">
        <v>314660</v>
      </c>
    </row>
    <row r="1393" spans="12:12" x14ac:dyDescent="0.25">
      <c r="L1393" s="52">
        <v>314670</v>
      </c>
    </row>
    <row r="1394" spans="12:12" x14ac:dyDescent="0.25">
      <c r="L1394" s="52">
        <v>314675</v>
      </c>
    </row>
    <row r="1395" spans="12:12" x14ac:dyDescent="0.25">
      <c r="L1395" s="52">
        <v>314690</v>
      </c>
    </row>
    <row r="1396" spans="12:12" x14ac:dyDescent="0.25">
      <c r="L1396" s="52">
        <v>314700</v>
      </c>
    </row>
    <row r="1397" spans="12:12" x14ac:dyDescent="0.25">
      <c r="L1397" s="52">
        <v>314710</v>
      </c>
    </row>
    <row r="1398" spans="12:12" x14ac:dyDescent="0.25">
      <c r="L1398" s="52">
        <v>314720</v>
      </c>
    </row>
    <row r="1399" spans="12:12" x14ac:dyDescent="0.25">
      <c r="L1399" s="52">
        <v>314730</v>
      </c>
    </row>
    <row r="1400" spans="12:12" x14ac:dyDescent="0.25">
      <c r="L1400" s="52">
        <v>314740</v>
      </c>
    </row>
    <row r="1401" spans="12:12" x14ac:dyDescent="0.25">
      <c r="L1401" s="52">
        <v>314750</v>
      </c>
    </row>
    <row r="1402" spans="12:12" x14ac:dyDescent="0.25">
      <c r="L1402" s="52">
        <v>314760</v>
      </c>
    </row>
    <row r="1403" spans="12:12" x14ac:dyDescent="0.25">
      <c r="L1403" s="52">
        <v>314770</v>
      </c>
    </row>
    <row r="1404" spans="12:12" x14ac:dyDescent="0.25">
      <c r="L1404" s="52">
        <v>314780</v>
      </c>
    </row>
    <row r="1405" spans="12:12" x14ac:dyDescent="0.25">
      <c r="L1405" s="52">
        <v>314790</v>
      </c>
    </row>
    <row r="1406" spans="12:12" x14ac:dyDescent="0.25">
      <c r="L1406" s="52">
        <v>314795</v>
      </c>
    </row>
    <row r="1407" spans="12:12" x14ac:dyDescent="0.25">
      <c r="L1407" s="52">
        <v>314800</v>
      </c>
    </row>
    <row r="1408" spans="12:12" x14ac:dyDescent="0.25">
      <c r="L1408" s="52">
        <v>314810</v>
      </c>
    </row>
    <row r="1409" spans="12:12" x14ac:dyDescent="0.25">
      <c r="L1409" s="52">
        <v>314820</v>
      </c>
    </row>
    <row r="1410" spans="12:12" x14ac:dyDescent="0.25">
      <c r="L1410" s="52">
        <v>314830</v>
      </c>
    </row>
    <row r="1411" spans="12:12" x14ac:dyDescent="0.25">
      <c r="L1411" s="52">
        <v>314840</v>
      </c>
    </row>
    <row r="1412" spans="12:12" x14ac:dyDescent="0.25">
      <c r="L1412" s="52">
        <v>314850</v>
      </c>
    </row>
    <row r="1413" spans="12:12" x14ac:dyDescent="0.25">
      <c r="L1413" s="52">
        <v>314860</v>
      </c>
    </row>
    <row r="1414" spans="12:12" x14ac:dyDescent="0.25">
      <c r="L1414" s="52">
        <v>314870</v>
      </c>
    </row>
    <row r="1415" spans="12:12" x14ac:dyDescent="0.25">
      <c r="L1415" s="52">
        <v>314875</v>
      </c>
    </row>
    <row r="1416" spans="12:12" x14ac:dyDescent="0.25">
      <c r="L1416" s="52">
        <v>314880</v>
      </c>
    </row>
    <row r="1417" spans="12:12" x14ac:dyDescent="0.25">
      <c r="L1417" s="52">
        <v>314890</v>
      </c>
    </row>
    <row r="1418" spans="12:12" x14ac:dyDescent="0.25">
      <c r="L1418" s="52">
        <v>314900</v>
      </c>
    </row>
    <row r="1419" spans="12:12" x14ac:dyDescent="0.25">
      <c r="L1419" s="52">
        <v>314910</v>
      </c>
    </row>
    <row r="1420" spans="12:12" x14ac:dyDescent="0.25">
      <c r="L1420" s="52">
        <v>314915</v>
      </c>
    </row>
    <row r="1421" spans="12:12" x14ac:dyDescent="0.25">
      <c r="L1421" s="52">
        <v>314920</v>
      </c>
    </row>
    <row r="1422" spans="12:12" x14ac:dyDescent="0.25">
      <c r="L1422" s="52">
        <v>314930</v>
      </c>
    </row>
    <row r="1423" spans="12:12" x14ac:dyDescent="0.25">
      <c r="L1423" s="52">
        <v>314940</v>
      </c>
    </row>
    <row r="1424" spans="12:12" x14ac:dyDescent="0.25">
      <c r="L1424" s="52">
        <v>314950</v>
      </c>
    </row>
    <row r="1425" spans="12:12" x14ac:dyDescent="0.25">
      <c r="L1425" s="52">
        <v>314960</v>
      </c>
    </row>
    <row r="1426" spans="12:12" x14ac:dyDescent="0.25">
      <c r="L1426" s="52">
        <v>314970</v>
      </c>
    </row>
    <row r="1427" spans="12:12" x14ac:dyDescent="0.25">
      <c r="L1427" s="52">
        <v>314980</v>
      </c>
    </row>
    <row r="1428" spans="12:12" x14ac:dyDescent="0.25">
      <c r="L1428" s="52">
        <v>314990</v>
      </c>
    </row>
    <row r="1429" spans="12:12" x14ac:dyDescent="0.25">
      <c r="L1429" s="52">
        <v>314995</v>
      </c>
    </row>
    <row r="1430" spans="12:12" x14ac:dyDescent="0.25">
      <c r="L1430" s="52">
        <v>315000</v>
      </c>
    </row>
    <row r="1431" spans="12:12" x14ac:dyDescent="0.25">
      <c r="L1431" s="52">
        <v>315010</v>
      </c>
    </row>
    <row r="1432" spans="12:12" x14ac:dyDescent="0.25">
      <c r="L1432" s="52">
        <v>315015</v>
      </c>
    </row>
    <row r="1433" spans="12:12" x14ac:dyDescent="0.25">
      <c r="L1433" s="52">
        <v>315020</v>
      </c>
    </row>
    <row r="1434" spans="12:12" x14ac:dyDescent="0.25">
      <c r="L1434" s="52">
        <v>315030</v>
      </c>
    </row>
    <row r="1435" spans="12:12" x14ac:dyDescent="0.25">
      <c r="L1435" s="52">
        <v>315040</v>
      </c>
    </row>
    <row r="1436" spans="12:12" x14ac:dyDescent="0.25">
      <c r="L1436" s="52">
        <v>315050</v>
      </c>
    </row>
    <row r="1437" spans="12:12" x14ac:dyDescent="0.25">
      <c r="L1437" s="52">
        <v>315053</v>
      </c>
    </row>
    <row r="1438" spans="12:12" x14ac:dyDescent="0.25">
      <c r="L1438" s="52">
        <v>315057</v>
      </c>
    </row>
    <row r="1439" spans="12:12" x14ac:dyDescent="0.25">
      <c r="L1439" s="52">
        <v>315060</v>
      </c>
    </row>
    <row r="1440" spans="12:12" x14ac:dyDescent="0.25">
      <c r="L1440" s="52">
        <v>315070</v>
      </c>
    </row>
    <row r="1441" spans="12:12" x14ac:dyDescent="0.25">
      <c r="L1441" s="52">
        <v>315080</v>
      </c>
    </row>
    <row r="1442" spans="12:12" x14ac:dyDescent="0.25">
      <c r="L1442" s="52">
        <v>315090</v>
      </c>
    </row>
    <row r="1443" spans="12:12" x14ac:dyDescent="0.25">
      <c r="L1443" s="52">
        <v>315100</v>
      </c>
    </row>
    <row r="1444" spans="12:12" x14ac:dyDescent="0.25">
      <c r="L1444" s="52">
        <v>315110</v>
      </c>
    </row>
    <row r="1445" spans="12:12" x14ac:dyDescent="0.25">
      <c r="L1445" s="52">
        <v>315120</v>
      </c>
    </row>
    <row r="1446" spans="12:12" x14ac:dyDescent="0.25">
      <c r="L1446" s="52">
        <v>315130</v>
      </c>
    </row>
    <row r="1447" spans="12:12" x14ac:dyDescent="0.25">
      <c r="L1447" s="52">
        <v>315140</v>
      </c>
    </row>
    <row r="1448" spans="12:12" x14ac:dyDescent="0.25">
      <c r="L1448" s="52">
        <v>315150</v>
      </c>
    </row>
    <row r="1449" spans="12:12" x14ac:dyDescent="0.25">
      <c r="L1449" s="52">
        <v>315160</v>
      </c>
    </row>
    <row r="1450" spans="12:12" x14ac:dyDescent="0.25">
      <c r="L1450" s="52">
        <v>315170</v>
      </c>
    </row>
    <row r="1451" spans="12:12" x14ac:dyDescent="0.25">
      <c r="L1451" s="52">
        <v>315180</v>
      </c>
    </row>
    <row r="1452" spans="12:12" x14ac:dyDescent="0.25">
      <c r="L1452" s="52">
        <v>315190</v>
      </c>
    </row>
    <row r="1453" spans="12:12" x14ac:dyDescent="0.25">
      <c r="L1453" s="52">
        <v>315200</v>
      </c>
    </row>
    <row r="1454" spans="12:12" x14ac:dyDescent="0.25">
      <c r="L1454" s="52">
        <v>315210</v>
      </c>
    </row>
    <row r="1455" spans="12:12" x14ac:dyDescent="0.25">
      <c r="L1455" s="52">
        <v>315213</v>
      </c>
    </row>
    <row r="1456" spans="12:12" x14ac:dyDescent="0.25">
      <c r="L1456" s="52">
        <v>315217</v>
      </c>
    </row>
    <row r="1457" spans="12:12" x14ac:dyDescent="0.25">
      <c r="L1457" s="52">
        <v>315220</v>
      </c>
    </row>
    <row r="1458" spans="12:12" x14ac:dyDescent="0.25">
      <c r="L1458" s="52">
        <v>315230</v>
      </c>
    </row>
    <row r="1459" spans="12:12" x14ac:dyDescent="0.25">
      <c r="L1459" s="52">
        <v>315240</v>
      </c>
    </row>
    <row r="1460" spans="12:12" x14ac:dyDescent="0.25">
      <c r="L1460" s="52">
        <v>315250</v>
      </c>
    </row>
    <row r="1461" spans="12:12" x14ac:dyDescent="0.25">
      <c r="L1461" s="52">
        <v>315260</v>
      </c>
    </row>
    <row r="1462" spans="12:12" x14ac:dyDescent="0.25">
      <c r="L1462" s="52">
        <v>315270</v>
      </c>
    </row>
    <row r="1463" spans="12:12" x14ac:dyDescent="0.25">
      <c r="L1463" s="52">
        <v>315280</v>
      </c>
    </row>
    <row r="1464" spans="12:12" x14ac:dyDescent="0.25">
      <c r="L1464" s="52">
        <v>315290</v>
      </c>
    </row>
    <row r="1465" spans="12:12" x14ac:dyDescent="0.25">
      <c r="L1465" s="52">
        <v>315300</v>
      </c>
    </row>
    <row r="1466" spans="12:12" x14ac:dyDescent="0.25">
      <c r="L1466" s="52">
        <v>315310</v>
      </c>
    </row>
    <row r="1467" spans="12:12" x14ac:dyDescent="0.25">
      <c r="L1467" s="52">
        <v>315320</v>
      </c>
    </row>
    <row r="1468" spans="12:12" x14ac:dyDescent="0.25">
      <c r="L1468" s="52">
        <v>315330</v>
      </c>
    </row>
    <row r="1469" spans="12:12" x14ac:dyDescent="0.25">
      <c r="L1469" s="52">
        <v>315340</v>
      </c>
    </row>
    <row r="1470" spans="12:12" x14ac:dyDescent="0.25">
      <c r="L1470" s="52">
        <v>315350</v>
      </c>
    </row>
    <row r="1471" spans="12:12" x14ac:dyDescent="0.25">
      <c r="L1471" s="52">
        <v>315360</v>
      </c>
    </row>
    <row r="1472" spans="12:12" x14ac:dyDescent="0.25">
      <c r="L1472" s="52">
        <v>315370</v>
      </c>
    </row>
    <row r="1473" spans="12:12" x14ac:dyDescent="0.25">
      <c r="L1473" s="52">
        <v>315380</v>
      </c>
    </row>
    <row r="1474" spans="12:12" x14ac:dyDescent="0.25">
      <c r="L1474" s="52">
        <v>315390</v>
      </c>
    </row>
    <row r="1475" spans="12:12" x14ac:dyDescent="0.25">
      <c r="L1475" s="52">
        <v>315400</v>
      </c>
    </row>
    <row r="1476" spans="12:12" x14ac:dyDescent="0.25">
      <c r="L1476" s="52">
        <v>315410</v>
      </c>
    </row>
    <row r="1477" spans="12:12" x14ac:dyDescent="0.25">
      <c r="L1477" s="52">
        <v>315415</v>
      </c>
    </row>
    <row r="1478" spans="12:12" x14ac:dyDescent="0.25">
      <c r="L1478" s="52">
        <v>315420</v>
      </c>
    </row>
    <row r="1479" spans="12:12" x14ac:dyDescent="0.25">
      <c r="L1479" s="52">
        <v>315430</v>
      </c>
    </row>
    <row r="1480" spans="12:12" x14ac:dyDescent="0.25">
      <c r="L1480" s="52">
        <v>315440</v>
      </c>
    </row>
    <row r="1481" spans="12:12" x14ac:dyDescent="0.25">
      <c r="L1481" s="52">
        <v>315445</v>
      </c>
    </row>
    <row r="1482" spans="12:12" x14ac:dyDescent="0.25">
      <c r="L1482" s="52">
        <v>315450</v>
      </c>
    </row>
    <row r="1483" spans="12:12" x14ac:dyDescent="0.25">
      <c r="L1483" s="52">
        <v>315460</v>
      </c>
    </row>
    <row r="1484" spans="12:12" x14ac:dyDescent="0.25">
      <c r="L1484" s="52">
        <v>315470</v>
      </c>
    </row>
    <row r="1485" spans="12:12" x14ac:dyDescent="0.25">
      <c r="L1485" s="52">
        <v>315480</v>
      </c>
    </row>
    <row r="1486" spans="12:12" x14ac:dyDescent="0.25">
      <c r="L1486" s="52">
        <v>315490</v>
      </c>
    </row>
    <row r="1487" spans="12:12" x14ac:dyDescent="0.25">
      <c r="L1487" s="52">
        <v>315500</v>
      </c>
    </row>
    <row r="1488" spans="12:12" x14ac:dyDescent="0.25">
      <c r="L1488" s="52">
        <v>315510</v>
      </c>
    </row>
    <row r="1489" spans="12:12" x14ac:dyDescent="0.25">
      <c r="L1489" s="52">
        <v>315520</v>
      </c>
    </row>
    <row r="1490" spans="12:12" x14ac:dyDescent="0.25">
      <c r="L1490" s="52">
        <v>315530</v>
      </c>
    </row>
    <row r="1491" spans="12:12" x14ac:dyDescent="0.25">
      <c r="L1491" s="52">
        <v>315540</v>
      </c>
    </row>
    <row r="1492" spans="12:12" x14ac:dyDescent="0.25">
      <c r="L1492" s="52">
        <v>315550</v>
      </c>
    </row>
    <row r="1493" spans="12:12" x14ac:dyDescent="0.25">
      <c r="L1493" s="52">
        <v>315560</v>
      </c>
    </row>
    <row r="1494" spans="12:12" x14ac:dyDescent="0.25">
      <c r="L1494" s="52">
        <v>315570</v>
      </c>
    </row>
    <row r="1495" spans="12:12" x14ac:dyDescent="0.25">
      <c r="L1495" s="52">
        <v>315580</v>
      </c>
    </row>
    <row r="1496" spans="12:12" x14ac:dyDescent="0.25">
      <c r="L1496" s="52">
        <v>315590</v>
      </c>
    </row>
    <row r="1497" spans="12:12" x14ac:dyDescent="0.25">
      <c r="L1497" s="52">
        <v>315600</v>
      </c>
    </row>
    <row r="1498" spans="12:12" x14ac:dyDescent="0.25">
      <c r="L1498" s="52">
        <v>315610</v>
      </c>
    </row>
    <row r="1499" spans="12:12" x14ac:dyDescent="0.25">
      <c r="L1499" s="52">
        <v>315620</v>
      </c>
    </row>
    <row r="1500" spans="12:12" x14ac:dyDescent="0.25">
      <c r="L1500" s="52">
        <v>315630</v>
      </c>
    </row>
    <row r="1501" spans="12:12" x14ac:dyDescent="0.25">
      <c r="L1501" s="52">
        <v>315640</v>
      </c>
    </row>
    <row r="1502" spans="12:12" x14ac:dyDescent="0.25">
      <c r="L1502" s="52">
        <v>315645</v>
      </c>
    </row>
    <row r="1503" spans="12:12" x14ac:dyDescent="0.25">
      <c r="L1503" s="52">
        <v>315650</v>
      </c>
    </row>
    <row r="1504" spans="12:12" x14ac:dyDescent="0.25">
      <c r="L1504" s="52">
        <v>315660</v>
      </c>
    </row>
    <row r="1505" spans="12:12" x14ac:dyDescent="0.25">
      <c r="L1505" s="52">
        <v>315670</v>
      </c>
    </row>
    <row r="1506" spans="12:12" x14ac:dyDescent="0.25">
      <c r="L1506" s="52">
        <v>315680</v>
      </c>
    </row>
    <row r="1507" spans="12:12" x14ac:dyDescent="0.25">
      <c r="L1507" s="52">
        <v>315690</v>
      </c>
    </row>
    <row r="1508" spans="12:12" x14ac:dyDescent="0.25">
      <c r="L1508" s="52">
        <v>315700</v>
      </c>
    </row>
    <row r="1509" spans="12:12" x14ac:dyDescent="0.25">
      <c r="L1509" s="52">
        <v>315710</v>
      </c>
    </row>
    <row r="1510" spans="12:12" x14ac:dyDescent="0.25">
      <c r="L1510" s="52">
        <v>315720</v>
      </c>
    </row>
    <row r="1511" spans="12:12" x14ac:dyDescent="0.25">
      <c r="L1511" s="52">
        <v>315725</v>
      </c>
    </row>
    <row r="1512" spans="12:12" x14ac:dyDescent="0.25">
      <c r="L1512" s="52">
        <v>315727</v>
      </c>
    </row>
    <row r="1513" spans="12:12" x14ac:dyDescent="0.25">
      <c r="L1513" s="52">
        <v>315730</v>
      </c>
    </row>
    <row r="1514" spans="12:12" x14ac:dyDescent="0.25">
      <c r="L1514" s="52">
        <v>315733</v>
      </c>
    </row>
    <row r="1515" spans="12:12" x14ac:dyDescent="0.25">
      <c r="L1515" s="52">
        <v>315737</v>
      </c>
    </row>
    <row r="1516" spans="12:12" x14ac:dyDescent="0.25">
      <c r="L1516" s="52">
        <v>315740</v>
      </c>
    </row>
    <row r="1517" spans="12:12" x14ac:dyDescent="0.25">
      <c r="L1517" s="52">
        <v>315750</v>
      </c>
    </row>
    <row r="1518" spans="12:12" x14ac:dyDescent="0.25">
      <c r="L1518" s="52">
        <v>315760</v>
      </c>
    </row>
    <row r="1519" spans="12:12" x14ac:dyDescent="0.25">
      <c r="L1519" s="52">
        <v>315765</v>
      </c>
    </row>
    <row r="1520" spans="12:12" x14ac:dyDescent="0.25">
      <c r="L1520" s="52">
        <v>315770</v>
      </c>
    </row>
    <row r="1521" spans="12:12" x14ac:dyDescent="0.25">
      <c r="L1521" s="52">
        <v>315780</v>
      </c>
    </row>
    <row r="1522" spans="12:12" x14ac:dyDescent="0.25">
      <c r="L1522" s="52">
        <v>315790</v>
      </c>
    </row>
    <row r="1523" spans="12:12" x14ac:dyDescent="0.25">
      <c r="L1523" s="52">
        <v>315800</v>
      </c>
    </row>
    <row r="1524" spans="12:12" x14ac:dyDescent="0.25">
      <c r="L1524" s="52">
        <v>315810</v>
      </c>
    </row>
    <row r="1525" spans="12:12" x14ac:dyDescent="0.25">
      <c r="L1525" s="52">
        <v>315820</v>
      </c>
    </row>
    <row r="1526" spans="12:12" x14ac:dyDescent="0.25">
      <c r="L1526" s="52">
        <v>315830</v>
      </c>
    </row>
    <row r="1527" spans="12:12" x14ac:dyDescent="0.25">
      <c r="L1527" s="52">
        <v>315840</v>
      </c>
    </row>
    <row r="1528" spans="12:12" x14ac:dyDescent="0.25">
      <c r="L1528" s="52">
        <v>315850</v>
      </c>
    </row>
    <row r="1529" spans="12:12" x14ac:dyDescent="0.25">
      <c r="L1529" s="52">
        <v>315860</v>
      </c>
    </row>
    <row r="1530" spans="12:12" x14ac:dyDescent="0.25">
      <c r="L1530" s="52">
        <v>315870</v>
      </c>
    </row>
    <row r="1531" spans="12:12" x14ac:dyDescent="0.25">
      <c r="L1531" s="52">
        <v>315880</v>
      </c>
    </row>
    <row r="1532" spans="12:12" x14ac:dyDescent="0.25">
      <c r="L1532" s="52">
        <v>315890</v>
      </c>
    </row>
    <row r="1533" spans="12:12" x14ac:dyDescent="0.25">
      <c r="L1533" s="52">
        <v>315895</v>
      </c>
    </row>
    <row r="1534" spans="12:12" x14ac:dyDescent="0.25">
      <c r="L1534" s="52">
        <v>315900</v>
      </c>
    </row>
    <row r="1535" spans="12:12" x14ac:dyDescent="0.25">
      <c r="L1535" s="52">
        <v>315910</v>
      </c>
    </row>
    <row r="1536" spans="12:12" x14ac:dyDescent="0.25">
      <c r="L1536" s="52">
        <v>315920</v>
      </c>
    </row>
    <row r="1537" spans="12:12" x14ac:dyDescent="0.25">
      <c r="L1537" s="52">
        <v>315930</v>
      </c>
    </row>
    <row r="1538" spans="12:12" x14ac:dyDescent="0.25">
      <c r="L1538" s="52">
        <v>315935</v>
      </c>
    </row>
    <row r="1539" spans="12:12" x14ac:dyDescent="0.25">
      <c r="L1539" s="52">
        <v>315940</v>
      </c>
    </row>
    <row r="1540" spans="12:12" x14ac:dyDescent="0.25">
      <c r="L1540" s="52">
        <v>315950</v>
      </c>
    </row>
    <row r="1541" spans="12:12" x14ac:dyDescent="0.25">
      <c r="L1541" s="52">
        <v>315960</v>
      </c>
    </row>
    <row r="1542" spans="12:12" x14ac:dyDescent="0.25">
      <c r="L1542" s="52">
        <v>315970</v>
      </c>
    </row>
    <row r="1543" spans="12:12" x14ac:dyDescent="0.25">
      <c r="L1543" s="52">
        <v>315980</v>
      </c>
    </row>
    <row r="1544" spans="12:12" x14ac:dyDescent="0.25">
      <c r="L1544" s="52">
        <v>315990</v>
      </c>
    </row>
    <row r="1545" spans="12:12" x14ac:dyDescent="0.25">
      <c r="L1545" s="52">
        <v>316000</v>
      </c>
    </row>
    <row r="1546" spans="12:12" x14ac:dyDescent="0.25">
      <c r="L1546" s="52">
        <v>316010</v>
      </c>
    </row>
    <row r="1547" spans="12:12" x14ac:dyDescent="0.25">
      <c r="L1547" s="52">
        <v>316020</v>
      </c>
    </row>
    <row r="1548" spans="12:12" x14ac:dyDescent="0.25">
      <c r="L1548" s="52">
        <v>316030</v>
      </c>
    </row>
    <row r="1549" spans="12:12" x14ac:dyDescent="0.25">
      <c r="L1549" s="52">
        <v>316040</v>
      </c>
    </row>
    <row r="1550" spans="12:12" x14ac:dyDescent="0.25">
      <c r="L1550" s="52">
        <v>316045</v>
      </c>
    </row>
    <row r="1551" spans="12:12" x14ac:dyDescent="0.25">
      <c r="L1551" s="52">
        <v>316050</v>
      </c>
    </row>
    <row r="1552" spans="12:12" x14ac:dyDescent="0.25">
      <c r="L1552" s="52">
        <v>316060</v>
      </c>
    </row>
    <row r="1553" spans="12:12" x14ac:dyDescent="0.25">
      <c r="L1553" s="52">
        <v>316070</v>
      </c>
    </row>
    <row r="1554" spans="12:12" x14ac:dyDescent="0.25">
      <c r="L1554" s="52">
        <v>316080</v>
      </c>
    </row>
    <row r="1555" spans="12:12" x14ac:dyDescent="0.25">
      <c r="L1555" s="52">
        <v>316090</v>
      </c>
    </row>
    <row r="1556" spans="12:12" x14ac:dyDescent="0.25">
      <c r="L1556" s="52">
        <v>316095</v>
      </c>
    </row>
    <row r="1557" spans="12:12" x14ac:dyDescent="0.25">
      <c r="L1557" s="52">
        <v>316100</v>
      </c>
    </row>
    <row r="1558" spans="12:12" x14ac:dyDescent="0.25">
      <c r="L1558" s="52">
        <v>316105</v>
      </c>
    </row>
    <row r="1559" spans="12:12" x14ac:dyDescent="0.25">
      <c r="L1559" s="52">
        <v>316110</v>
      </c>
    </row>
    <row r="1560" spans="12:12" x14ac:dyDescent="0.25">
      <c r="L1560" s="52">
        <v>316120</v>
      </c>
    </row>
    <row r="1561" spans="12:12" x14ac:dyDescent="0.25">
      <c r="L1561" s="52">
        <v>316130</v>
      </c>
    </row>
    <row r="1562" spans="12:12" x14ac:dyDescent="0.25">
      <c r="L1562" s="52">
        <v>316140</v>
      </c>
    </row>
    <row r="1563" spans="12:12" x14ac:dyDescent="0.25">
      <c r="L1563" s="52">
        <v>316150</v>
      </c>
    </row>
    <row r="1564" spans="12:12" x14ac:dyDescent="0.25">
      <c r="L1564" s="52">
        <v>316160</v>
      </c>
    </row>
    <row r="1565" spans="12:12" x14ac:dyDescent="0.25">
      <c r="L1565" s="52">
        <v>316165</v>
      </c>
    </row>
    <row r="1566" spans="12:12" x14ac:dyDescent="0.25">
      <c r="L1566" s="52">
        <v>316170</v>
      </c>
    </row>
    <row r="1567" spans="12:12" x14ac:dyDescent="0.25">
      <c r="L1567" s="52">
        <v>316180</v>
      </c>
    </row>
    <row r="1568" spans="12:12" x14ac:dyDescent="0.25">
      <c r="L1568" s="52">
        <v>316190</v>
      </c>
    </row>
    <row r="1569" spans="12:12" x14ac:dyDescent="0.25">
      <c r="L1569" s="52">
        <v>316200</v>
      </c>
    </row>
    <row r="1570" spans="12:12" x14ac:dyDescent="0.25">
      <c r="L1570" s="52">
        <v>316210</v>
      </c>
    </row>
    <row r="1571" spans="12:12" x14ac:dyDescent="0.25">
      <c r="L1571" s="52">
        <v>316220</v>
      </c>
    </row>
    <row r="1572" spans="12:12" x14ac:dyDescent="0.25">
      <c r="L1572" s="52">
        <v>316225</v>
      </c>
    </row>
    <row r="1573" spans="12:12" x14ac:dyDescent="0.25">
      <c r="L1573" s="52">
        <v>316230</v>
      </c>
    </row>
    <row r="1574" spans="12:12" x14ac:dyDescent="0.25">
      <c r="L1574" s="52">
        <v>316240</v>
      </c>
    </row>
    <row r="1575" spans="12:12" x14ac:dyDescent="0.25">
      <c r="L1575" s="52">
        <v>316245</v>
      </c>
    </row>
    <row r="1576" spans="12:12" x14ac:dyDescent="0.25">
      <c r="L1576" s="52">
        <v>316250</v>
      </c>
    </row>
    <row r="1577" spans="12:12" x14ac:dyDescent="0.25">
      <c r="L1577" s="52">
        <v>316255</v>
      </c>
    </row>
    <row r="1578" spans="12:12" x14ac:dyDescent="0.25">
      <c r="L1578" s="52">
        <v>316257</v>
      </c>
    </row>
    <row r="1579" spans="12:12" x14ac:dyDescent="0.25">
      <c r="L1579" s="52">
        <v>316260</v>
      </c>
    </row>
    <row r="1580" spans="12:12" x14ac:dyDescent="0.25">
      <c r="L1580" s="52">
        <v>316265</v>
      </c>
    </row>
    <row r="1581" spans="12:12" x14ac:dyDescent="0.25">
      <c r="L1581" s="52">
        <v>316270</v>
      </c>
    </row>
    <row r="1582" spans="12:12" x14ac:dyDescent="0.25">
      <c r="L1582" s="52">
        <v>316280</v>
      </c>
    </row>
    <row r="1583" spans="12:12" x14ac:dyDescent="0.25">
      <c r="L1583" s="52">
        <v>316290</v>
      </c>
    </row>
    <row r="1584" spans="12:12" x14ac:dyDescent="0.25">
      <c r="L1584" s="52">
        <v>316292</v>
      </c>
    </row>
    <row r="1585" spans="12:12" x14ac:dyDescent="0.25">
      <c r="L1585" s="52">
        <v>316294</v>
      </c>
    </row>
    <row r="1586" spans="12:12" x14ac:dyDescent="0.25">
      <c r="L1586" s="52">
        <v>316295</v>
      </c>
    </row>
    <row r="1587" spans="12:12" x14ac:dyDescent="0.25">
      <c r="L1587" s="52">
        <v>316300</v>
      </c>
    </row>
    <row r="1588" spans="12:12" x14ac:dyDescent="0.25">
      <c r="L1588" s="52">
        <v>316310</v>
      </c>
    </row>
    <row r="1589" spans="12:12" x14ac:dyDescent="0.25">
      <c r="L1589" s="52">
        <v>316320</v>
      </c>
    </row>
    <row r="1590" spans="12:12" x14ac:dyDescent="0.25">
      <c r="L1590" s="52">
        <v>316330</v>
      </c>
    </row>
    <row r="1591" spans="12:12" x14ac:dyDescent="0.25">
      <c r="L1591" s="52">
        <v>316340</v>
      </c>
    </row>
    <row r="1592" spans="12:12" x14ac:dyDescent="0.25">
      <c r="L1592" s="52">
        <v>316350</v>
      </c>
    </row>
    <row r="1593" spans="12:12" x14ac:dyDescent="0.25">
      <c r="L1593" s="52">
        <v>316360</v>
      </c>
    </row>
    <row r="1594" spans="12:12" x14ac:dyDescent="0.25">
      <c r="L1594" s="52">
        <v>316370</v>
      </c>
    </row>
    <row r="1595" spans="12:12" x14ac:dyDescent="0.25">
      <c r="L1595" s="52">
        <v>316380</v>
      </c>
    </row>
    <row r="1596" spans="12:12" x14ac:dyDescent="0.25">
      <c r="L1596" s="52">
        <v>316390</v>
      </c>
    </row>
    <row r="1597" spans="12:12" x14ac:dyDescent="0.25">
      <c r="L1597" s="52">
        <v>316400</v>
      </c>
    </row>
    <row r="1598" spans="12:12" x14ac:dyDescent="0.25">
      <c r="L1598" s="52">
        <v>316410</v>
      </c>
    </row>
    <row r="1599" spans="12:12" x14ac:dyDescent="0.25">
      <c r="L1599" s="52">
        <v>316420</v>
      </c>
    </row>
    <row r="1600" spans="12:12" x14ac:dyDescent="0.25">
      <c r="L1600" s="52">
        <v>316430</v>
      </c>
    </row>
    <row r="1601" spans="12:12" x14ac:dyDescent="0.25">
      <c r="L1601" s="52">
        <v>316440</v>
      </c>
    </row>
    <row r="1602" spans="12:12" x14ac:dyDescent="0.25">
      <c r="L1602" s="52">
        <v>316443</v>
      </c>
    </row>
    <row r="1603" spans="12:12" x14ac:dyDescent="0.25">
      <c r="L1603" s="52">
        <v>316447</v>
      </c>
    </row>
    <row r="1604" spans="12:12" x14ac:dyDescent="0.25">
      <c r="L1604" s="52">
        <v>316450</v>
      </c>
    </row>
    <row r="1605" spans="12:12" x14ac:dyDescent="0.25">
      <c r="L1605" s="52">
        <v>316460</v>
      </c>
    </row>
    <row r="1606" spans="12:12" x14ac:dyDescent="0.25">
      <c r="L1606" s="52">
        <v>316470</v>
      </c>
    </row>
    <row r="1607" spans="12:12" x14ac:dyDescent="0.25">
      <c r="L1607" s="52">
        <v>316480</v>
      </c>
    </row>
    <row r="1608" spans="12:12" x14ac:dyDescent="0.25">
      <c r="L1608" s="52">
        <v>316490</v>
      </c>
    </row>
    <row r="1609" spans="12:12" x14ac:dyDescent="0.25">
      <c r="L1609" s="52">
        <v>316500</v>
      </c>
    </row>
    <row r="1610" spans="12:12" x14ac:dyDescent="0.25">
      <c r="L1610" s="52">
        <v>316510</v>
      </c>
    </row>
    <row r="1611" spans="12:12" x14ac:dyDescent="0.25">
      <c r="L1611" s="52">
        <v>316520</v>
      </c>
    </row>
    <row r="1612" spans="12:12" x14ac:dyDescent="0.25">
      <c r="L1612" s="52">
        <v>316530</v>
      </c>
    </row>
    <row r="1613" spans="12:12" x14ac:dyDescent="0.25">
      <c r="L1613" s="52">
        <v>316540</v>
      </c>
    </row>
    <row r="1614" spans="12:12" x14ac:dyDescent="0.25">
      <c r="L1614" s="52">
        <v>316550</v>
      </c>
    </row>
    <row r="1615" spans="12:12" x14ac:dyDescent="0.25">
      <c r="L1615" s="52">
        <v>316553</v>
      </c>
    </row>
    <row r="1616" spans="12:12" x14ac:dyDescent="0.25">
      <c r="L1616" s="52">
        <v>316555</v>
      </c>
    </row>
    <row r="1617" spans="12:12" x14ac:dyDescent="0.25">
      <c r="L1617" s="52">
        <v>316556</v>
      </c>
    </row>
    <row r="1618" spans="12:12" x14ac:dyDescent="0.25">
      <c r="L1618" s="52">
        <v>316557</v>
      </c>
    </row>
    <row r="1619" spans="12:12" x14ac:dyDescent="0.25">
      <c r="L1619" s="52">
        <v>316560</v>
      </c>
    </row>
    <row r="1620" spans="12:12" x14ac:dyDescent="0.25">
      <c r="L1620" s="52">
        <v>316570</v>
      </c>
    </row>
    <row r="1621" spans="12:12" x14ac:dyDescent="0.25">
      <c r="L1621" s="52">
        <v>316580</v>
      </c>
    </row>
    <row r="1622" spans="12:12" x14ac:dyDescent="0.25">
      <c r="L1622" s="52">
        <v>316590</v>
      </c>
    </row>
    <row r="1623" spans="12:12" x14ac:dyDescent="0.25">
      <c r="L1623" s="52">
        <v>316600</v>
      </c>
    </row>
    <row r="1624" spans="12:12" x14ac:dyDescent="0.25">
      <c r="L1624" s="52">
        <v>316610</v>
      </c>
    </row>
    <row r="1625" spans="12:12" x14ac:dyDescent="0.25">
      <c r="L1625" s="52">
        <v>316620</v>
      </c>
    </row>
    <row r="1626" spans="12:12" x14ac:dyDescent="0.25">
      <c r="L1626" s="52">
        <v>316630</v>
      </c>
    </row>
    <row r="1627" spans="12:12" x14ac:dyDescent="0.25">
      <c r="L1627" s="52">
        <v>316640</v>
      </c>
    </row>
    <row r="1628" spans="12:12" x14ac:dyDescent="0.25">
      <c r="L1628" s="52">
        <v>316650</v>
      </c>
    </row>
    <row r="1629" spans="12:12" x14ac:dyDescent="0.25">
      <c r="L1629" s="52">
        <v>316660</v>
      </c>
    </row>
    <row r="1630" spans="12:12" x14ac:dyDescent="0.25">
      <c r="L1630" s="52">
        <v>316670</v>
      </c>
    </row>
    <row r="1631" spans="12:12" x14ac:dyDescent="0.25">
      <c r="L1631" s="52">
        <v>316680</v>
      </c>
    </row>
    <row r="1632" spans="12:12" x14ac:dyDescent="0.25">
      <c r="L1632" s="52">
        <v>316690</v>
      </c>
    </row>
    <row r="1633" spans="12:12" x14ac:dyDescent="0.25">
      <c r="L1633" s="52">
        <v>316695</v>
      </c>
    </row>
    <row r="1634" spans="12:12" x14ac:dyDescent="0.25">
      <c r="L1634" s="52">
        <v>316700</v>
      </c>
    </row>
    <row r="1635" spans="12:12" x14ac:dyDescent="0.25">
      <c r="L1635" s="52">
        <v>316710</v>
      </c>
    </row>
    <row r="1636" spans="12:12" x14ac:dyDescent="0.25">
      <c r="L1636" s="52">
        <v>316720</v>
      </c>
    </row>
    <row r="1637" spans="12:12" x14ac:dyDescent="0.25">
      <c r="L1637" s="52">
        <v>316730</v>
      </c>
    </row>
    <row r="1638" spans="12:12" x14ac:dyDescent="0.25">
      <c r="L1638" s="52">
        <v>316740</v>
      </c>
    </row>
    <row r="1639" spans="12:12" x14ac:dyDescent="0.25">
      <c r="L1639" s="52">
        <v>316750</v>
      </c>
    </row>
    <row r="1640" spans="12:12" x14ac:dyDescent="0.25">
      <c r="L1640" s="52">
        <v>316760</v>
      </c>
    </row>
    <row r="1641" spans="12:12" x14ac:dyDescent="0.25">
      <c r="L1641" s="52">
        <v>316770</v>
      </c>
    </row>
    <row r="1642" spans="12:12" x14ac:dyDescent="0.25">
      <c r="L1642" s="52">
        <v>316780</v>
      </c>
    </row>
    <row r="1643" spans="12:12" x14ac:dyDescent="0.25">
      <c r="L1643" s="52">
        <v>316790</v>
      </c>
    </row>
    <row r="1644" spans="12:12" x14ac:dyDescent="0.25">
      <c r="L1644" s="52">
        <v>316800</v>
      </c>
    </row>
    <row r="1645" spans="12:12" x14ac:dyDescent="0.25">
      <c r="L1645" s="52">
        <v>316805</v>
      </c>
    </row>
    <row r="1646" spans="12:12" x14ac:dyDescent="0.25">
      <c r="L1646" s="52">
        <v>316810</v>
      </c>
    </row>
    <row r="1647" spans="12:12" x14ac:dyDescent="0.25">
      <c r="L1647" s="52">
        <v>316820</v>
      </c>
    </row>
    <row r="1648" spans="12:12" x14ac:dyDescent="0.25">
      <c r="L1648" s="52">
        <v>316830</v>
      </c>
    </row>
    <row r="1649" spans="12:12" x14ac:dyDescent="0.25">
      <c r="L1649" s="52">
        <v>316840</v>
      </c>
    </row>
    <row r="1650" spans="12:12" x14ac:dyDescent="0.25">
      <c r="L1650" s="52">
        <v>316850</v>
      </c>
    </row>
    <row r="1651" spans="12:12" x14ac:dyDescent="0.25">
      <c r="L1651" s="52">
        <v>316860</v>
      </c>
    </row>
    <row r="1652" spans="12:12" x14ac:dyDescent="0.25">
      <c r="L1652" s="52">
        <v>316870</v>
      </c>
    </row>
    <row r="1653" spans="12:12" x14ac:dyDescent="0.25">
      <c r="L1653" s="52">
        <v>316880</v>
      </c>
    </row>
    <row r="1654" spans="12:12" x14ac:dyDescent="0.25">
      <c r="L1654" s="52">
        <v>316890</v>
      </c>
    </row>
    <row r="1655" spans="12:12" x14ac:dyDescent="0.25">
      <c r="L1655" s="52">
        <v>316900</v>
      </c>
    </row>
    <row r="1656" spans="12:12" x14ac:dyDescent="0.25">
      <c r="L1656" s="52">
        <v>316905</v>
      </c>
    </row>
    <row r="1657" spans="12:12" x14ac:dyDescent="0.25">
      <c r="L1657" s="52">
        <v>316910</v>
      </c>
    </row>
    <row r="1658" spans="12:12" x14ac:dyDescent="0.25">
      <c r="L1658" s="52">
        <v>316920</v>
      </c>
    </row>
    <row r="1659" spans="12:12" x14ac:dyDescent="0.25">
      <c r="L1659" s="52">
        <v>316930</v>
      </c>
    </row>
    <row r="1660" spans="12:12" x14ac:dyDescent="0.25">
      <c r="L1660" s="52">
        <v>316935</v>
      </c>
    </row>
    <row r="1661" spans="12:12" x14ac:dyDescent="0.25">
      <c r="L1661" s="52">
        <v>316940</v>
      </c>
    </row>
    <row r="1662" spans="12:12" x14ac:dyDescent="0.25">
      <c r="L1662" s="52">
        <v>316950</v>
      </c>
    </row>
    <row r="1663" spans="12:12" x14ac:dyDescent="0.25">
      <c r="L1663" s="52">
        <v>316960</v>
      </c>
    </row>
    <row r="1664" spans="12:12" x14ac:dyDescent="0.25">
      <c r="L1664" s="52">
        <v>316970</v>
      </c>
    </row>
    <row r="1665" spans="12:12" x14ac:dyDescent="0.25">
      <c r="L1665" s="52">
        <v>316980</v>
      </c>
    </row>
    <row r="1666" spans="12:12" x14ac:dyDescent="0.25">
      <c r="L1666" s="52">
        <v>316990</v>
      </c>
    </row>
    <row r="1667" spans="12:12" x14ac:dyDescent="0.25">
      <c r="L1667" s="52">
        <v>317000</v>
      </c>
    </row>
    <row r="1668" spans="12:12" x14ac:dyDescent="0.25">
      <c r="L1668" s="52">
        <v>317005</v>
      </c>
    </row>
    <row r="1669" spans="12:12" x14ac:dyDescent="0.25">
      <c r="L1669" s="52">
        <v>317010</v>
      </c>
    </row>
    <row r="1670" spans="12:12" x14ac:dyDescent="0.25">
      <c r="L1670" s="52">
        <v>317020</v>
      </c>
    </row>
    <row r="1671" spans="12:12" x14ac:dyDescent="0.25">
      <c r="L1671" s="52">
        <v>317030</v>
      </c>
    </row>
    <row r="1672" spans="12:12" x14ac:dyDescent="0.25">
      <c r="L1672" s="52">
        <v>317040</v>
      </c>
    </row>
    <row r="1673" spans="12:12" x14ac:dyDescent="0.25">
      <c r="L1673" s="52">
        <v>317043</v>
      </c>
    </row>
    <row r="1674" spans="12:12" x14ac:dyDescent="0.25">
      <c r="L1674" s="52">
        <v>317047</v>
      </c>
    </row>
    <row r="1675" spans="12:12" x14ac:dyDescent="0.25">
      <c r="L1675" s="52">
        <v>317050</v>
      </c>
    </row>
    <row r="1676" spans="12:12" x14ac:dyDescent="0.25">
      <c r="L1676" s="52">
        <v>317052</v>
      </c>
    </row>
    <row r="1677" spans="12:12" x14ac:dyDescent="0.25">
      <c r="L1677" s="52">
        <v>317057</v>
      </c>
    </row>
    <row r="1678" spans="12:12" x14ac:dyDescent="0.25">
      <c r="L1678" s="52">
        <v>317060</v>
      </c>
    </row>
    <row r="1679" spans="12:12" x14ac:dyDescent="0.25">
      <c r="L1679" s="52">
        <v>317065</v>
      </c>
    </row>
    <row r="1680" spans="12:12" x14ac:dyDescent="0.25">
      <c r="L1680" s="52">
        <v>317070</v>
      </c>
    </row>
    <row r="1681" spans="12:12" x14ac:dyDescent="0.25">
      <c r="L1681" s="52">
        <v>317075</v>
      </c>
    </row>
    <row r="1682" spans="12:12" x14ac:dyDescent="0.25">
      <c r="L1682" s="52">
        <v>317080</v>
      </c>
    </row>
    <row r="1683" spans="12:12" x14ac:dyDescent="0.25">
      <c r="L1683" s="52">
        <v>317090</v>
      </c>
    </row>
    <row r="1684" spans="12:12" x14ac:dyDescent="0.25">
      <c r="L1684" s="52">
        <v>317100</v>
      </c>
    </row>
    <row r="1685" spans="12:12" x14ac:dyDescent="0.25">
      <c r="L1685" s="52">
        <v>317103</v>
      </c>
    </row>
    <row r="1686" spans="12:12" x14ac:dyDescent="0.25">
      <c r="L1686" s="52">
        <v>317107</v>
      </c>
    </row>
    <row r="1687" spans="12:12" x14ac:dyDescent="0.25">
      <c r="L1687" s="52">
        <v>317110</v>
      </c>
    </row>
    <row r="1688" spans="12:12" x14ac:dyDescent="0.25">
      <c r="L1688" s="52">
        <v>317115</v>
      </c>
    </row>
    <row r="1689" spans="12:12" x14ac:dyDescent="0.25">
      <c r="L1689" s="52">
        <v>317120</v>
      </c>
    </row>
    <row r="1690" spans="12:12" x14ac:dyDescent="0.25">
      <c r="L1690" s="52">
        <v>317130</v>
      </c>
    </row>
    <row r="1691" spans="12:12" x14ac:dyDescent="0.25">
      <c r="L1691" s="52">
        <v>317140</v>
      </c>
    </row>
    <row r="1692" spans="12:12" x14ac:dyDescent="0.25">
      <c r="L1692" s="52">
        <v>317150</v>
      </c>
    </row>
    <row r="1693" spans="12:12" x14ac:dyDescent="0.25">
      <c r="L1693" s="52">
        <v>317160</v>
      </c>
    </row>
    <row r="1694" spans="12:12" x14ac:dyDescent="0.25">
      <c r="L1694" s="52">
        <v>317170</v>
      </c>
    </row>
    <row r="1695" spans="12:12" x14ac:dyDescent="0.25">
      <c r="L1695" s="52">
        <v>317180</v>
      </c>
    </row>
    <row r="1696" spans="12:12" x14ac:dyDescent="0.25">
      <c r="L1696" s="52">
        <v>317190</v>
      </c>
    </row>
    <row r="1697" spans="12:12" x14ac:dyDescent="0.25">
      <c r="L1697" s="52">
        <v>317200</v>
      </c>
    </row>
    <row r="1698" spans="12:12" x14ac:dyDescent="0.25">
      <c r="L1698" s="52">
        <v>317210</v>
      </c>
    </row>
    <row r="1699" spans="12:12" x14ac:dyDescent="0.25">
      <c r="L1699" s="52">
        <v>317220</v>
      </c>
    </row>
  </sheetData>
  <sheetProtection password="E19B" sheet="1" objects="1" scenarios="1" selectLockedCells="1"/>
  <mergeCells count="23">
    <mergeCell ref="E35:G35"/>
    <mergeCell ref="E37:G37"/>
    <mergeCell ref="E56:G56"/>
    <mergeCell ref="C43:C46"/>
    <mergeCell ref="E50:G50"/>
    <mergeCell ref="E48:G48"/>
    <mergeCell ref="E43:G46"/>
    <mergeCell ref="E27:G27"/>
    <mergeCell ref="A7:H7"/>
    <mergeCell ref="F3:F4"/>
    <mergeCell ref="E39:G39"/>
    <mergeCell ref="E41:G41"/>
    <mergeCell ref="A9:H9"/>
    <mergeCell ref="E21:G21"/>
    <mergeCell ref="E23:G23"/>
    <mergeCell ref="E25:G25"/>
    <mergeCell ref="E29:G29"/>
    <mergeCell ref="E31:G31"/>
    <mergeCell ref="E12:G12"/>
    <mergeCell ref="E19:G19"/>
    <mergeCell ref="E17:G17"/>
    <mergeCell ref="A8:H8"/>
    <mergeCell ref="C36:C38"/>
  </mergeCells>
  <dataValidations count="2">
    <dataValidation type="textLength" operator="lessThanOrEqual" allowBlank="1" showInputMessage="1" showErrorMessage="1" errorTitle="Erro" error="Este campo permite no máximo 450 caracteres." sqref="E43:G46">
      <formula1>450</formula1>
    </dataValidation>
    <dataValidation type="list" allowBlank="1" showInputMessage="1" showErrorMessage="1" errorTitle="Erro" error="O nome ou código do município está incorreto. Considere acentos e cedilha ou selecione o nome na lista." promptTitle="Município" prompt="Selecione na lista o nome ou código do município ou digite manualmente." sqref="E12:G12">
      <formula1>$L$12:$L$1699</formula1>
    </dataValidation>
  </dataValidations>
  <hyperlinks>
    <hyperlink ref="E64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icms-solidário</vt:lpstr>
      <vt:lpstr>Recurso</vt:lpstr>
      <vt:lpstr>'icms-solidário'!Area_de_impressao</vt:lpstr>
      <vt:lpstr>Recurso!Area_de_impressao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Melquíades Silva</dc:creator>
  <cp:lastModifiedBy>Max</cp:lastModifiedBy>
  <cp:lastPrinted>2021-05-10T14:49:21Z</cp:lastPrinted>
  <dcterms:created xsi:type="dcterms:W3CDTF">2015-03-10T19:28:25Z</dcterms:created>
  <dcterms:modified xsi:type="dcterms:W3CDTF">2021-05-12T13:30:23Z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3a92d06e-77d3-4f4a-925c-5d73b38dee2f</vt:lpwstr>
  </property>
</Properties>
</file>